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TRIM. 2020\AUTÓNOMOS Y PODERES\OFS\"/>
    </mc:Choice>
  </mc:AlternateContent>
  <xr:revisionPtr revIDLastSave="0" documentId="10_ncr:8100000_{9AC2A242-4E4F-4943-A347-9EE54633A5A9}" xr6:coauthVersionLast="32" xr6:coauthVersionMax="45" xr10:uidLastSave="{00000000-0000-0000-0000-000000000000}"/>
  <bookViews>
    <workbookView xWindow="-105" yWindow="480" windowWidth="26295" windowHeight="14310" tabRatio="828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62913"/>
</workbook>
</file>

<file path=xl/calcChain.xml><?xml version="1.0" encoding="utf-8"?>
<calcChain xmlns="http://schemas.openxmlformats.org/spreadsheetml/2006/main">
  <c r="G59" i="6" l="1"/>
  <c r="G53" i="6"/>
  <c r="G48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2" i="6"/>
  <c r="F68" i="5"/>
  <c r="F66" i="5"/>
  <c r="F65" i="5"/>
  <c r="E68" i="5"/>
  <c r="F16" i="5"/>
  <c r="H16" i="5"/>
  <c r="I16" i="5" s="1"/>
  <c r="E17" i="5"/>
  <c r="G17" i="5"/>
  <c r="F19" i="5"/>
  <c r="F17" i="5" s="1"/>
  <c r="H19" i="5"/>
  <c r="H17" i="5" s="1"/>
  <c r="E30" i="5"/>
  <c r="F30" i="5"/>
  <c r="G30" i="5"/>
  <c r="H30" i="5"/>
  <c r="I30" i="5"/>
  <c r="F36" i="5"/>
  <c r="H36" i="5"/>
  <c r="I36" i="5" s="1"/>
  <c r="I19" i="5" l="1"/>
  <c r="I17" i="5" s="1"/>
  <c r="D64" i="4" l="1"/>
  <c r="G11" i="6" l="1"/>
  <c r="G10" i="6"/>
  <c r="E10" i="6" l="1"/>
  <c r="E59" i="6"/>
  <c r="E56" i="6"/>
  <c r="E55" i="6"/>
  <c r="E51" i="6"/>
  <c r="E48" i="6"/>
  <c r="E36" i="6"/>
  <c r="E35" i="6"/>
  <c r="E34" i="6"/>
  <c r="E33" i="6"/>
  <c r="E32" i="6"/>
  <c r="E31" i="6"/>
  <c r="E30" i="6"/>
  <c r="E29" i="6"/>
  <c r="E28" i="6"/>
  <c r="E26" i="6"/>
  <c r="E25" i="6"/>
  <c r="E24" i="6"/>
  <c r="E23" i="6"/>
  <c r="E22" i="6"/>
  <c r="E20" i="6"/>
  <c r="E21" i="6"/>
  <c r="E19" i="6"/>
  <c r="E18" i="6"/>
  <c r="E12" i="6"/>
  <c r="E13" i="6"/>
  <c r="E14" i="6"/>
  <c r="E15" i="6"/>
  <c r="E16" i="6"/>
  <c r="E11" i="6"/>
  <c r="F37" i="1" l="1"/>
  <c r="E37" i="1"/>
  <c r="G49" i="6" l="1"/>
  <c r="G50" i="6"/>
  <c r="G52" i="6"/>
  <c r="G68" i="5" l="1"/>
  <c r="H66" i="5"/>
  <c r="I66" i="5" s="1"/>
  <c r="H65" i="5"/>
  <c r="F13" i="5"/>
  <c r="E10" i="4"/>
  <c r="E64" i="4" s="1"/>
  <c r="H68" i="5" l="1"/>
  <c r="I65" i="5"/>
  <c r="I68" i="5" s="1"/>
  <c r="G17" i="6"/>
  <c r="H59" i="6" l="1"/>
  <c r="C14" i="4"/>
  <c r="C49" i="4" s="1"/>
  <c r="C54" i="4" s="1"/>
  <c r="F38" i="5" l="1"/>
  <c r="E37" i="5" l="1"/>
  <c r="E18" i="4" l="1"/>
  <c r="H56" i="6" l="1"/>
  <c r="G38" i="6" l="1"/>
  <c r="G37" i="5" l="1"/>
  <c r="E9" i="4"/>
  <c r="D57" i="6" l="1"/>
  <c r="E57" i="6"/>
  <c r="F57" i="6"/>
  <c r="G57" i="6"/>
  <c r="H57" i="6"/>
  <c r="C57" i="6"/>
  <c r="F14" i="5" l="1"/>
  <c r="H14" i="5"/>
  <c r="I14" i="5" s="1"/>
  <c r="E54" i="4"/>
  <c r="D54" i="4"/>
  <c r="D49" i="4"/>
  <c r="E49" i="4" s="1"/>
  <c r="F5" i="1"/>
  <c r="E5" i="1"/>
  <c r="F16" i="1" l="1"/>
  <c r="C17" i="4" l="1"/>
  <c r="G39" i="5" l="1"/>
  <c r="H41" i="5"/>
  <c r="I41" i="5" s="1"/>
  <c r="I39" i="5" s="1"/>
  <c r="E39" i="5"/>
  <c r="F41" i="5"/>
  <c r="H13" i="5"/>
  <c r="I13" i="5" s="1"/>
  <c r="F37" i="5"/>
  <c r="D37" i="5"/>
  <c r="D30" i="5"/>
  <c r="D17" i="5"/>
  <c r="H38" i="5"/>
  <c r="I38" i="5" s="1"/>
  <c r="D36" i="4"/>
  <c r="D43" i="4" s="1"/>
  <c r="E36" i="4"/>
  <c r="E43" i="4" s="1"/>
  <c r="C36" i="4"/>
  <c r="C43" i="4" s="1"/>
  <c r="D73" i="4"/>
  <c r="D74" i="4" s="1"/>
  <c r="E73" i="4"/>
  <c r="E74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D22" i="4" s="1"/>
  <c r="D23" i="4" s="1"/>
  <c r="D31" i="4" s="1"/>
  <c r="I37" i="5"/>
  <c r="H37" i="5"/>
  <c r="H39" i="5"/>
  <c r="F39" i="5"/>
  <c r="G43" i="5"/>
  <c r="G73" i="5" s="1"/>
  <c r="E43" i="5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I43" i="5" l="1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C9" i="9" s="1"/>
  <c r="F9" i="6"/>
  <c r="E9" i="9" s="1"/>
  <c r="G9" i="6"/>
  <c r="F9" i="9" s="1"/>
  <c r="F8" i="9" s="1"/>
  <c r="F31" i="9" s="1"/>
  <c r="C9" i="6"/>
  <c r="B9" i="9" s="1"/>
  <c r="H12" i="6"/>
  <c r="H13" i="6"/>
  <c r="H14" i="6"/>
  <c r="H16" i="6"/>
  <c r="H18" i="6"/>
  <c r="H19" i="6"/>
  <c r="H20" i="6"/>
  <c r="H21" i="6"/>
  <c r="H22" i="6"/>
  <c r="H23" i="6"/>
  <c r="H24" i="6"/>
  <c r="H25" i="6"/>
  <c r="H26" i="6"/>
  <c r="H28" i="6"/>
  <c r="H29" i="6"/>
  <c r="H30" i="6"/>
  <c r="H31" i="6"/>
  <c r="H32" i="6"/>
  <c r="H33" i="6"/>
  <c r="H34" i="6"/>
  <c r="H35" i="6"/>
  <c r="H36" i="6"/>
  <c r="E38" i="6"/>
  <c r="H38" i="6" s="1"/>
  <c r="H48" i="6"/>
  <c r="E49" i="6"/>
  <c r="H49" i="6" s="1"/>
  <c r="H51" i="6"/>
  <c r="H52" i="6"/>
  <c r="E53" i="6"/>
  <c r="H53" i="6" s="1"/>
  <c r="H54" i="6"/>
  <c r="H55" i="6"/>
  <c r="H11" i="6"/>
  <c r="H10" i="6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E10" i="7" s="1"/>
  <c r="G8" i="6"/>
  <c r="G157" i="6" s="1"/>
  <c r="F10" i="7" s="1"/>
  <c r="D8" i="6"/>
  <c r="D157" i="6" s="1"/>
  <c r="C10" i="7" s="1"/>
  <c r="E17" i="6"/>
  <c r="H17" i="6" s="1"/>
  <c r="E47" i="6"/>
  <c r="H47" i="6" s="1"/>
  <c r="E37" i="6"/>
  <c r="H37" i="6" s="1"/>
  <c r="E27" i="6"/>
  <c r="H27" i="6" s="1"/>
  <c r="E9" i="6"/>
  <c r="H15" i="6"/>
  <c r="H9" i="6" s="1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G10" i="7" s="1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D8" i="7" l="1"/>
  <c r="D25" i="7" s="1"/>
  <c r="E11" i="8"/>
  <c r="E10" i="8" s="1"/>
  <c r="E9" i="8" s="1"/>
  <c r="E83" i="8" s="1"/>
  <c r="G8" i="7"/>
  <c r="G25" i="7" s="1"/>
  <c r="H11" i="8"/>
  <c r="H10" i="8" s="1"/>
  <c r="H9" i="8" s="1"/>
  <c r="H83" i="8" s="1"/>
  <c r="A1" i="2"/>
  <c r="A1" i="3" s="1"/>
  <c r="A1" i="4" s="1"/>
  <c r="A1" i="5" s="1"/>
  <c r="A1" i="6" l="1"/>
  <c r="A1" i="7" s="1"/>
  <c r="A1" i="8" s="1"/>
  <c r="A1" i="9" s="1"/>
  <c r="F18" i="1"/>
  <c r="C59" i="1" l="1"/>
  <c r="F74" i="1"/>
  <c r="F67" i="1"/>
  <c r="F62" i="1"/>
  <c r="F56" i="1"/>
  <c r="F41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5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<sst xmlns="http://schemas.openxmlformats.org/spreadsheetml/2006/main" count="634" uniqueCount="458">
  <si>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</si>
  <si>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</si>
  <si>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</si>
  <si>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</si>
  <si>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</si>
  <si>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</si>
  <si>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</si>
  <si>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</si>
  <si>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</si>
  <si>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</si>
  <si>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</si>
  <si>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</si>
  <si>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</si>
  <si>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</si>
  <si>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</si>
  <si>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</si>
  <si>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</si>
  <si>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</si>
  <si>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</si>
  <si>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</si>
  <si>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</si>
  <si>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</si>
  <si>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</si>
  <si>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</si>
  <si>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</si>
  <si>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</si>
  <si>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</si>
  <si>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</si>
  <si>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</si>
  <si>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</si>
  <si>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</si>
  <si>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</si>
  <si>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</si>
  <si>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</si>
  <si>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</si>
  <si>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</si>
  <si>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</si>
  <si>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</si>
  <si>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</si>
  <si>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</si>
  <si>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</si>
  <si>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</si>
  <si>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</si>
  <si>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</si>
  <si>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</si>
  <si>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</si>
  <si>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</si>
  <si>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</si>
  <si>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</si>
  <si>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</si>
  <si>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</si>
  <si>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</si>
  <si>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</si>
  <si>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</si>
  <si>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</si>
  <si>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</si>
  <si>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</si>
  <si>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</si>
  <si>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</si>
  <si>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</si>
  <si>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</si>
  <si>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</si>
  <si>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</si>
  <si>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</si>
  <si>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</si>
  <si>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</si>
  <si>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</si>
  <si>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</si>
  <si>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</si>
  <si>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</si>
  <si>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</si>
  <si>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</si>
  <si>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</si>
  <si>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</si>
  <si>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</si>
  <si>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</si>
  <si>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</si>
  <si>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</si>
  <si>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</si>
  <si>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</si>
  <si>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</si>
  <si>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</si>
  <si>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</si>
  <si>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</si>
  <si>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</si>
  <si>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</si>
  <si>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</si>
  <si>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</si>
  <si>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</si>
  <si>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</si>
  <si>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</si>
  <si>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</si>
  <si>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</si>
  <si>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</si>
  <si>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</si>
  <si>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</si>
  <si>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</si>
  <si>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</si>
  <si>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</si>
  <si>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</si>
  <si>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</si>
  <si>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</si>
  <si>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</si>
  <si>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</si>
  <si>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</si>
  <si>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</si>
  <si>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</si>
  <si>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</si>
  <si>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</si>
  <si>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</si>
  <si>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</si>
  <si>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</si>
  <si>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</si>
  <si>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</si>
  <si>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</si>
  <si>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</si>
  <si>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</si>
  <si>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</si>
  <si>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</si>
  <si>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</si>
  <si>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</si>
  <si>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</si>
  <si>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</si>
  <si>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</si>
  <si>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</si>
  <si>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</si>
  <si>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</si>
  <si>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</si>
  <si>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</si>
  <si>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</si>
  <si>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</si>
  <si>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</si>
  <si>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</si>
  <si>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</si>
  <si>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</si>
  <si>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</si>
  <si>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</si>
  <si>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</si>
  <si>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</si>
  <si>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</si>
  <si>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</si>
  <si>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</si>
  <si>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</si>
  <si>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</si>
  <si>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</si>
  <si>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</si>
  <si>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</si>
  <si>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</si>
  <si>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</si>
  <si>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</si>
  <si>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</si>
  <si>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</si>
  <si>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</si>
  <si>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</si>
  <si>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</si>
  <si>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</si>
  <si>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</si>
  <si>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</si>
  <si>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</si>
  <si>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</si>
  <si>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</si>
  <si>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</si>
  <si>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</si>
  <si>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</si>
  <si>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</si>
  <si>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</si>
  <si>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</si>
  <si>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</si>
  <si>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</si>
  <si>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</si>
  <si>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</si>
  <si>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</si>
  <si>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</si>
  <si>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</si>
  <si>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</si>
  <si>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</si>
  <si>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</si>
  <si>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</si>
  <si>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</si>
  <si>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</si>
  <si>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</si>
  <si>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</si>
  <si>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</si>
  <si>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</si>
  <si>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</si>
  <si>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</si>
  <si>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</si>
  <si>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</si>
  <si>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</si>
  <si>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</si>
  <si>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</si>
  <si>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</si>
  <si>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</si>
  <si>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</si>
  <si>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</si>
  <si>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</si>
  <si>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</si>
  <si>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</si>
  <si>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</si>
  <si>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</si>
  <si>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</si>
  <si>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</si>
  <si>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</si>
  <si>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</si>
  <si>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</si>
  <si>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</si>
  <si>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</si>
  <si>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</si>
  <si>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</si>
  <si>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</si>
  <si>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</si>
  <si>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</si>
  <si>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</si>
  <si>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</si>
  <si>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</si>
  <si>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</si>
  <si>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</si>
  <si>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</si>
  <si>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</si>
  <si>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</si>
  <si>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</si>
  <si>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</si>
  <si>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</si>
  <si>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</si>
  <si>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</si>
  <si>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</si>
  <si>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</si>
  <si>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</si>
  <si>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</si>
  <si>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</si>
  <si>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</si>
  <si>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</si>
  <si>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</si>
  <si>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</si>
  <si>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</si>
  <si>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</si>
  <si>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</si>
  <si>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</si>
  <si>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</si>
  <si>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</si>
  <si>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</si>
  <si>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</si>
  <si>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</si>
  <si>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</si>
  <si>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</si>
  <si>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</si>
  <si>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</si>
  <si>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</si>
  <si>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</si>
  <si>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</si>
  <si>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</si>
  <si>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</si>
  <si>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</si>
  <si>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</si>
  <si>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</si>
  <si>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</si>
  <si>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</si>
  <si>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</si>
  <si>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</si>
  <si>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</si>
  <si>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</si>
  <si>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</si>
  <si>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</si>
  <si>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</si>
  <si>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</si>
  <si>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</si>
  <si>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</si>
  <si>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</si>
  <si>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</si>
  <si>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</si>
  <si>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</si>
  <si>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</si>
  <si>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</si>
  <si>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</si>
  <si>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</si>
  <si>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</si>
  <si>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</si>
  <si>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</si>
  <si>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</si>
  <si>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</si>
  <si>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</si>
  <si>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</si>
  <si>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</si>
  <si>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</si>
  <si>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</si>
  <si>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</si>
  <si>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</si>
  <si>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</si>
  <si>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</si>
  <si>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</si>
  <si>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</si>
  <si>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</si>
  <si>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</si>
  <si>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</si>
  <si>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</si>
  <si>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</si>
  <si>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</si>
  <si>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</si>
  <si>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</si>
  <si>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</si>
  <si>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</si>
  <si>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</si>
  <si>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</si>
  <si>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</si>
  <si>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</si>
  <si>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</si>
  <si>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</si>
  <si>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</si>
  <si>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</si>
  <si>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</si>
  <si>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</si>
  <si>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</si>
  <si>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</si>
  <si>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</si>
  <si>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</si>
  <si>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</si>
  <si>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</si>
  <si>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</si>
  <si>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</si>
  <si>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</si>
  <si>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</si>
  <si>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</si>
  <si>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</si>
  <si>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</si>
  <si>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</si>
  <si>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</si>
  <si>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</si>
  <si>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</si>
  <si>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</si>
  <si>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</si>
  <si>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</si>
  <si>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</si>
  <si>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</si>
  <si>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</si>
  <si>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</si>
  <si>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</si>
  <si>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</si>
  <si>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</si>
  <si>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</si>
  <si>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</si>
  <si>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</si>
  <si>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</si>
  <si>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</si>
  <si>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</si>
  <si>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</si>
  <si>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</si>
  <si>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</si>
  <si>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</si>
  <si>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</si>
  <si>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</si>
  <si>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</si>
  <si>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</si>
  <si>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</si>
  <si>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</si>
  <si>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</si>
  <si>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</si>
  <si>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</si>
  <si>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</si>
  <si>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</si>
  <si>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</si>
  <si>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</si>
  <si>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</si>
  <si>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</si>
  <si>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</si>
  <si>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</si>
  <si>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</si>
  <si>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</si>
  <si>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</si>
  <si>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</si>
  <si>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</si>
  <si>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</si>
  <si>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</si>
  <si>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</si>
  <si>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</si>
  <si>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</si>
  <si>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</si>
  <si>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</si>
  <si>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</si>
  <si>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</si>
  <si>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</si>
  <si>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</si>
  <si>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</si>
  <si>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</si>
  <si>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</si>
  <si>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</si>
  <si>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</si>
  <si>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</si>
  <si>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</si>
  <si>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</si>
  <si>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</si>
  <si>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</si>
  <si>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</si>
  <si>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</si>
  <si>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</si>
  <si>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</si>
  <si>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</si>
  <si>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</si>
  <si>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</si>
  <si>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</si>
  <si>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</si>
  <si>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</si>
  <si>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</si>
  <si>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</si>
  <si>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</si>
  <si>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</si>
  <si>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</si>
  <si>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</si>
  <si>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</si>
  <si>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</si>
  <si>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</si>
  <si>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</si>
  <si>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</si>
  <si>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</si>
  <si>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</si>
  <si>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</si>
  <si>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</si>
  <si>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</si>
  <si>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</si>
  <si>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</si>
  <si>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</si>
  <si>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</si>
  <si>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</si>
  <si>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</si>
  <si>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</si>
  <si>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</si>
  <si>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</si>
  <si>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</si>
  <si>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</si>
  <si>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</si>
  <si>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</si>
  <si>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</si>
  <si>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</si>
  <si>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</si>
  <si>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</si>
  <si>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</si>
  <si>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</si>
  <si>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</si>
  <si>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</si>
  <si>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</si>
  <si>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</si>
  <si>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</si>
  <si>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</si>
  <si>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</si>
  <si>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</si>
  <si>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</si>
  <si>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</si>
  <si>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</si>
  <si>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</si>
  <si>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</si>
  <si>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</si>
  <si>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31 de diciembre de 2019</t>
  </si>
  <si>
    <t>Saldo
al 31 de diciembre de 2019-1 (d)</t>
  </si>
  <si>
    <t>Monto pagado de la inversión al 30 de junio de 2020 (k)</t>
  </si>
  <si>
    <t>Del 1 de enero al 30 de septiembre de 2020 (b)</t>
  </si>
  <si>
    <t>Monto pagado de la inversión actualizado al 30 de septiembre de 2020(l)</t>
  </si>
  <si>
    <t>Saldo pendiente por pagar de la inversión al 30 de septiembre de 2020 (m = g – l)</t>
  </si>
  <si>
    <t>Al 31 de diciembre de 2019 y al 30 de septiembre de 2020</t>
  </si>
  <si>
    <t xml:space="preserve">30 de septiembre de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</si>
</sst>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9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right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0" fillId="0" borderId="0" xfId="0" applyBorder="1"/>
    <xf numFmtId="43" fontId="6" fillId="2" borderId="0" xfId="0" applyNumberFormat="1" applyFont="1" applyFill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8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 wrapText="1"/>
    </xf>
    <xf numFmtId="2" fontId="1" fillId="2" borderId="8" xfId="1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horizontal="right" vertical="center"/>
    </xf>
    <xf numFmtId="2" fontId="1" fillId="2" borderId="2" xfId="1" applyNumberFormat="1" applyFont="1" applyFill="1" applyBorder="1" applyAlignment="1">
      <alignment horizontal="right" vertical="center"/>
    </xf>
    <xf numFmtId="2" fontId="2" fillId="2" borderId="11" xfId="1" applyNumberFormat="1" applyFont="1" applyFill="1" applyBorder="1" applyAlignment="1">
      <alignment horizontal="right" vertical="center"/>
    </xf>
    <xf numFmtId="2" fontId="2" fillId="2" borderId="8" xfId="1" applyNumberFormat="1" applyFont="1" applyFill="1" applyBorder="1" applyAlignment="1">
      <alignment vertical="center"/>
    </xf>
    <xf numFmtId="43" fontId="2" fillId="2" borderId="8" xfId="0" applyNumberFormat="1" applyFont="1" applyFill="1" applyBorder="1" applyAlignment="1">
      <alignment horizontal="right" vertical="center"/>
    </xf>
    <xf numFmtId="43" fontId="2" fillId="2" borderId="8" xfId="1" applyFont="1" applyFill="1" applyBorder="1" applyAlignment="1">
      <alignment vertical="center"/>
    </xf>
    <xf numFmtId="43" fontId="1" fillId="2" borderId="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43" fontId="1" fillId="2" borderId="2" xfId="1" applyFont="1" applyFill="1" applyBorder="1" applyAlignment="1">
      <alignment vertical="center"/>
    </xf>
    <xf numFmtId="43" fontId="1" fillId="2" borderId="3" xfId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43" fontId="1" fillId="2" borderId="17" xfId="1" applyFont="1" applyFill="1" applyBorder="1" applyAlignment="1">
      <alignment horizontal="righ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left" vertical="center" wrapText="1"/>
    </xf>
    <xf numFmtId="43" fontId="1" fillId="2" borderId="31" xfId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Ángeles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4</xdr:row>
      <xdr:rowOff>66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122454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</sheetPr>
  <dimension ref="A1:K90"/>
  <sheetViews>
    <sheetView view="pageBreakPreview" zoomScale="110" zoomScaleNormal="100" zoomScaleSheetLayoutView="110" workbookViewId="0">
      <selection activeCell="A5" sqref="A5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7.85546875" customWidth="1"/>
    <col min="5" max="5" width="12.710937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66" t="s">
        <v>369</v>
      </c>
      <c r="B1" s="167"/>
      <c r="C1" s="167"/>
      <c r="D1" s="167"/>
      <c r="E1" s="167"/>
      <c r="F1" s="168"/>
      <c r="G1" s="1"/>
      <c r="H1" s="1"/>
      <c r="I1" s="1"/>
    </row>
    <row r="2" spans="1:9" x14ac:dyDescent="0.25">
      <c r="A2" s="169" t="s">
        <v>0</v>
      </c>
      <c r="B2" s="170"/>
      <c r="C2" s="170"/>
      <c r="D2" s="170"/>
      <c r="E2" s="170"/>
      <c r="F2" s="171"/>
      <c r="G2" s="1"/>
      <c r="H2" s="1"/>
      <c r="I2" s="1"/>
    </row>
    <row r="3" spans="1:9" ht="19.5" customHeight="1" x14ac:dyDescent="0.25">
      <c r="A3" s="169" t="s">
        <v>456</v>
      </c>
      <c r="B3" s="170"/>
      <c r="C3" s="170"/>
      <c r="D3" s="170"/>
      <c r="E3" s="170"/>
      <c r="F3" s="171"/>
      <c r="G3" s="1"/>
      <c r="H3" s="1"/>
      <c r="I3" s="1"/>
    </row>
    <row r="4" spans="1:9" ht="18.75" customHeight="1" thickBot="1" x14ac:dyDescent="0.3">
      <c r="A4" s="172" t="s">
        <v>1</v>
      </c>
      <c r="B4" s="173"/>
      <c r="C4" s="173"/>
      <c r="D4" s="173"/>
      <c r="E4" s="173"/>
      <c r="F4" s="174"/>
      <c r="G4" s="1"/>
      <c r="H4" s="1"/>
      <c r="I4" s="1"/>
    </row>
    <row r="5" spans="1:9" ht="33.4" thickBot="1" x14ac:dyDescent="0.3">
      <c r="A5" s="2" t="s">
        <v>2</v>
      </c>
      <c r="B5" s="6" t="s">
        <v>457</v>
      </c>
      <c r="C5" s="3" t="s">
        <v>450</v>
      </c>
      <c r="D5" s="4" t="s">
        <v>2</v>
      </c>
      <c r="E5" s="6" t="str">
        <f>B5</f>
        <v xml:space="preserve">30 de septiembre de 2020 </v>
      </c>
      <c r="F5" s="6" t="str">
        <f>C5</f>
        <v>31 de diciembre de 2019</v>
      </c>
    </row>
    <row r="6" spans="1:9" s="11" customFormat="1" ht="14.25" x14ac:dyDescent="0.25">
      <c r="A6" s="120" t="s">
        <v>3</v>
      </c>
      <c r="B6" s="107"/>
      <c r="C6" s="107"/>
      <c r="D6" s="107" t="s">
        <v>4</v>
      </c>
      <c r="E6" s="107"/>
      <c r="F6" s="107"/>
    </row>
    <row r="7" spans="1:9" s="11" customFormat="1" ht="14.25" x14ac:dyDescent="0.25">
      <c r="A7" s="68" t="s">
        <v>5</v>
      </c>
      <c r="B7" s="12"/>
      <c r="C7" s="12"/>
      <c r="D7" s="14" t="s">
        <v>6</v>
      </c>
      <c r="E7" s="12"/>
      <c r="F7" s="12"/>
    </row>
    <row r="8" spans="1:9" s="11" customFormat="1" ht="14.25" x14ac:dyDescent="0.25">
      <c r="A8" s="69" t="s">
        <v>7</v>
      </c>
      <c r="B8" s="121">
        <f>SUM(B9:B15)</f>
        <v>34010793</v>
      </c>
      <c r="C8" s="121">
        <f>SUM(C9:C15)</f>
        <v>17618482</v>
      </c>
      <c r="D8" s="104" t="s">
        <v>8</v>
      </c>
      <c r="E8" s="121">
        <f>SUM(E9:E17)</f>
        <v>1647429</v>
      </c>
      <c r="F8" s="121">
        <f>SUM(F9:F17)</f>
        <v>9058648</v>
      </c>
    </row>
    <row r="9" spans="1:9" s="11" customFormat="1" ht="14.25" x14ac:dyDescent="0.25">
      <c r="A9" s="69" t="s">
        <v>370</v>
      </c>
      <c r="B9" s="121">
        <v>0</v>
      </c>
      <c r="C9" s="121">
        <v>0</v>
      </c>
      <c r="D9" s="104" t="s">
        <v>342</v>
      </c>
      <c r="E9" s="121">
        <v>11607</v>
      </c>
      <c r="F9" s="121">
        <v>0</v>
      </c>
    </row>
    <row r="10" spans="1:9" s="11" customFormat="1" x14ac:dyDescent="0.25">
      <c r="A10" s="69" t="s">
        <v>371</v>
      </c>
      <c r="B10" s="121">
        <v>654801</v>
      </c>
      <c r="C10" s="121">
        <v>600128</v>
      </c>
      <c r="D10" s="104" t="s">
        <v>341</v>
      </c>
      <c r="E10" s="121">
        <v>500000</v>
      </c>
      <c r="F10" s="121">
        <v>3057287</v>
      </c>
    </row>
    <row r="11" spans="1:9" s="11" customFormat="1" x14ac:dyDescent="0.25">
      <c r="A11" s="69" t="s">
        <v>372</v>
      </c>
      <c r="B11" s="121">
        <f>+'[1]BALANZA DICIEMBRE 2016'!$L$11</f>
        <v>0</v>
      </c>
      <c r="C11" s="121">
        <v>0</v>
      </c>
      <c r="D11" s="104" t="s">
        <v>340</v>
      </c>
      <c r="E11" s="121">
        <v>0</v>
      </c>
      <c r="F11" s="121">
        <v>3275440</v>
      </c>
    </row>
    <row r="12" spans="1:9" s="11" customFormat="1" ht="14.25" customHeight="1" x14ac:dyDescent="0.25">
      <c r="A12" s="69" t="s">
        <v>373</v>
      </c>
      <c r="B12" s="121">
        <v>33355992</v>
      </c>
      <c r="C12" s="121">
        <v>17018354</v>
      </c>
      <c r="D12" s="104" t="s">
        <v>343</v>
      </c>
      <c r="E12" s="121">
        <v>0</v>
      </c>
      <c r="F12" s="121">
        <v>0</v>
      </c>
    </row>
    <row r="13" spans="1:9" s="11" customFormat="1" x14ac:dyDescent="0.25">
      <c r="A13" s="69" t="s">
        <v>374</v>
      </c>
      <c r="B13" s="121">
        <f>+'[1]BALANZA DICIEMBRE 2016'!$L$13</f>
        <v>0</v>
      </c>
      <c r="C13" s="121">
        <v>0</v>
      </c>
      <c r="D13" s="104" t="s">
        <v>344</v>
      </c>
      <c r="E13" s="121">
        <v>0</v>
      </c>
      <c r="F13" s="121">
        <v>0</v>
      </c>
    </row>
    <row r="14" spans="1:9" s="11" customFormat="1" ht="22.5" x14ac:dyDescent="0.25">
      <c r="A14" s="69" t="s">
        <v>375</v>
      </c>
      <c r="B14" s="121">
        <f>+'[1]BALANZA DICIEMBRE 2016'!$L$14</f>
        <v>0</v>
      </c>
      <c r="C14" s="121">
        <v>0</v>
      </c>
      <c r="D14" s="104" t="s">
        <v>345</v>
      </c>
      <c r="E14" s="121">
        <v>0</v>
      </c>
      <c r="F14" s="121">
        <v>0</v>
      </c>
    </row>
    <row r="15" spans="1:9" s="11" customFormat="1" ht="15" customHeight="1" x14ac:dyDescent="0.25">
      <c r="A15" s="69" t="s">
        <v>376</v>
      </c>
      <c r="B15" s="121">
        <f>+'[1]BALANZA DICIEMBRE 2016'!$L$15</f>
        <v>0</v>
      </c>
      <c r="C15" s="121">
        <v>0</v>
      </c>
      <c r="D15" s="104" t="s">
        <v>346</v>
      </c>
      <c r="E15" s="121">
        <v>1135822</v>
      </c>
      <c r="F15" s="121">
        <v>2725921</v>
      </c>
    </row>
    <row r="16" spans="1:9" s="11" customFormat="1" ht="14.25" x14ac:dyDescent="0.25">
      <c r="A16" s="69" t="s">
        <v>9</v>
      </c>
      <c r="B16" s="121">
        <f>SUM(B17:B23)</f>
        <v>125345</v>
      </c>
      <c r="C16" s="121">
        <f>SUM(C17:C23)</f>
        <v>0</v>
      </c>
      <c r="D16" s="104" t="s">
        <v>347</v>
      </c>
      <c r="E16" s="121">
        <f>+'[1]BALANZA DICIEMBRE 2016'!$L$282</f>
        <v>0</v>
      </c>
      <c r="F16" s="121">
        <f>+'[1]BALANZA DICIEMBRE 2016'!$L$282</f>
        <v>0</v>
      </c>
    </row>
    <row r="17" spans="1:6" s="11" customFormat="1" ht="14.25" x14ac:dyDescent="0.25">
      <c r="A17" s="69" t="s">
        <v>377</v>
      </c>
      <c r="B17" s="121">
        <v>0</v>
      </c>
      <c r="C17" s="121">
        <v>0</v>
      </c>
      <c r="D17" s="104" t="s">
        <v>348</v>
      </c>
      <c r="E17" s="121">
        <v>0</v>
      </c>
      <c r="F17" s="121">
        <v>0</v>
      </c>
    </row>
    <row r="18" spans="1:6" s="11" customFormat="1" ht="14.25" x14ac:dyDescent="0.25">
      <c r="A18" s="69" t="s">
        <v>378</v>
      </c>
      <c r="B18" s="121">
        <v>0</v>
      </c>
      <c r="C18" s="121">
        <v>0</v>
      </c>
      <c r="D18" s="104" t="s">
        <v>10</v>
      </c>
      <c r="E18" s="121">
        <f>+E19+E20+E21</f>
        <v>0</v>
      </c>
      <c r="F18" s="121">
        <f>+F19+F20+F21</f>
        <v>0</v>
      </c>
    </row>
    <row r="19" spans="1:6" s="11" customFormat="1" ht="14.25" x14ac:dyDescent="0.25">
      <c r="A19" s="69" t="s">
        <v>379</v>
      </c>
      <c r="B19" s="121">
        <v>0</v>
      </c>
      <c r="C19" s="121">
        <v>0</v>
      </c>
      <c r="D19" s="104" t="s">
        <v>349</v>
      </c>
      <c r="E19" s="121">
        <f>+'[1]BALANZA DICIEMBRE 2016'!$L$290</f>
        <v>0</v>
      </c>
      <c r="F19" s="121">
        <v>0</v>
      </c>
    </row>
    <row r="20" spans="1:6" s="11" customFormat="1" ht="22.5" x14ac:dyDescent="0.25">
      <c r="A20" s="69" t="s">
        <v>380</v>
      </c>
      <c r="B20" s="121">
        <v>0</v>
      </c>
      <c r="C20" s="121">
        <v>0</v>
      </c>
      <c r="D20" s="104" t="s">
        <v>350</v>
      </c>
      <c r="E20" s="121">
        <v>0</v>
      </c>
      <c r="F20" s="121">
        <v>0</v>
      </c>
    </row>
    <row r="21" spans="1:6" s="11" customFormat="1" x14ac:dyDescent="0.25">
      <c r="A21" s="69" t="s">
        <v>381</v>
      </c>
      <c r="B21" s="121">
        <v>0</v>
      </c>
      <c r="C21" s="121">
        <v>0</v>
      </c>
      <c r="D21" s="104" t="s">
        <v>351</v>
      </c>
      <c r="E21" s="121"/>
      <c r="F21" s="121"/>
    </row>
    <row r="22" spans="1:6" s="11" customFormat="1" x14ac:dyDescent="0.25">
      <c r="A22" s="69" t="s">
        <v>382</v>
      </c>
      <c r="B22" s="121">
        <v>125345</v>
      </c>
      <c r="C22" s="121">
        <v>0</v>
      </c>
      <c r="D22" s="104" t="s">
        <v>11</v>
      </c>
      <c r="E22" s="121">
        <f>+E23+E24</f>
        <v>0</v>
      </c>
      <c r="F22" s="121">
        <f>+F23+F24</f>
        <v>0</v>
      </c>
    </row>
    <row r="23" spans="1:6" s="11" customFormat="1" x14ac:dyDescent="0.25">
      <c r="A23" s="69" t="s">
        <v>383</v>
      </c>
      <c r="B23" s="121">
        <v>0</v>
      </c>
      <c r="C23" s="121">
        <v>0</v>
      </c>
      <c r="D23" s="104" t="s">
        <v>352</v>
      </c>
      <c r="E23" s="121">
        <v>0</v>
      </c>
      <c r="F23" s="121">
        <v>0</v>
      </c>
    </row>
    <row r="24" spans="1:6" s="11" customFormat="1" x14ac:dyDescent="0.25">
      <c r="A24" s="69" t="s">
        <v>12</v>
      </c>
      <c r="B24" s="121">
        <f>SUM(B25:B29)</f>
        <v>1291694</v>
      </c>
      <c r="C24" s="121">
        <f>SUM(C25:C29)</f>
        <v>0</v>
      </c>
      <c r="D24" s="104" t="s">
        <v>353</v>
      </c>
      <c r="E24" s="121">
        <v>0</v>
      </c>
      <c r="F24" s="121">
        <v>0</v>
      </c>
    </row>
    <row r="25" spans="1:6" s="11" customFormat="1" ht="22.5" x14ac:dyDescent="0.25">
      <c r="A25" s="69" t="s">
        <v>384</v>
      </c>
      <c r="B25" s="121">
        <v>13222</v>
      </c>
      <c r="C25" s="121">
        <v>0</v>
      </c>
      <c r="D25" s="104" t="s">
        <v>13</v>
      </c>
      <c r="E25" s="121">
        <v>0</v>
      </c>
      <c r="F25" s="121">
        <v>0</v>
      </c>
    </row>
    <row r="26" spans="1:6" s="11" customFormat="1" ht="25.5" customHeight="1" x14ac:dyDescent="0.25">
      <c r="A26" s="69" t="s">
        <v>385</v>
      </c>
      <c r="B26" s="121">
        <v>0</v>
      </c>
      <c r="C26" s="121">
        <v>0</v>
      </c>
      <c r="D26" s="104" t="s">
        <v>14</v>
      </c>
      <c r="E26" s="121">
        <f>+E27+E28+E29</f>
        <v>0</v>
      </c>
      <c r="F26" s="121">
        <f>+F27+F28+F29</f>
        <v>0</v>
      </c>
    </row>
    <row r="27" spans="1:6" s="11" customFormat="1" ht="22.5" x14ac:dyDescent="0.25">
      <c r="A27" s="69" t="s">
        <v>386</v>
      </c>
      <c r="B27" s="121">
        <v>0</v>
      </c>
      <c r="C27" s="121">
        <v>0</v>
      </c>
      <c r="D27" s="104" t="s">
        <v>355</v>
      </c>
      <c r="E27" s="121">
        <v>0</v>
      </c>
      <c r="F27" s="121">
        <v>0</v>
      </c>
    </row>
    <row r="28" spans="1:6" s="11" customFormat="1" x14ac:dyDescent="0.25">
      <c r="A28" s="69" t="s">
        <v>387</v>
      </c>
      <c r="B28" s="121">
        <v>1278472</v>
      </c>
      <c r="C28" s="121">
        <v>0</v>
      </c>
      <c r="D28" s="104" t="s">
        <v>354</v>
      </c>
      <c r="E28" s="121">
        <v>0</v>
      </c>
      <c r="F28" s="121">
        <v>0</v>
      </c>
    </row>
    <row r="29" spans="1:6" s="11" customFormat="1" ht="14.25" x14ac:dyDescent="0.25">
      <c r="A29" s="69" t="s">
        <v>388</v>
      </c>
      <c r="B29" s="121">
        <v>0</v>
      </c>
      <c r="C29" s="121">
        <v>0</v>
      </c>
      <c r="D29" s="104" t="s">
        <v>356</v>
      </c>
      <c r="E29" s="121">
        <v>0</v>
      </c>
      <c r="F29" s="121">
        <v>0</v>
      </c>
    </row>
    <row r="30" spans="1:6" s="11" customFormat="1" ht="22.5" x14ac:dyDescent="0.25">
      <c r="A30" s="69" t="s">
        <v>15</v>
      </c>
      <c r="B30" s="121">
        <f>SUM(B31:B35)</f>
        <v>0</v>
      </c>
      <c r="C30" s="121">
        <f>SUM(C31:C35)</f>
        <v>0</v>
      </c>
      <c r="D30" s="104" t="s">
        <v>16</v>
      </c>
      <c r="E30" s="121">
        <f>+E31+E32+E33+E34+E35+E36</f>
        <v>0</v>
      </c>
      <c r="F30" s="121">
        <f>+F31+F32+F33+F34+F35+F36</f>
        <v>0</v>
      </c>
    </row>
    <row r="31" spans="1:6" s="11" customFormat="1" x14ac:dyDescent="0.25">
      <c r="A31" s="69" t="s">
        <v>389</v>
      </c>
      <c r="B31" s="121">
        <v>0</v>
      </c>
      <c r="C31" s="121">
        <v>0</v>
      </c>
      <c r="D31" s="104" t="s">
        <v>357</v>
      </c>
      <c r="E31" s="121">
        <v>0</v>
      </c>
      <c r="F31" s="121">
        <v>0</v>
      </c>
    </row>
    <row r="32" spans="1:6" s="11" customFormat="1" x14ac:dyDescent="0.25">
      <c r="A32" s="69" t="s">
        <v>390</v>
      </c>
      <c r="B32" s="121">
        <v>0</v>
      </c>
      <c r="C32" s="121">
        <v>0</v>
      </c>
      <c r="D32" s="104" t="s">
        <v>358</v>
      </c>
      <c r="E32" s="121">
        <v>0</v>
      </c>
      <c r="F32" s="121">
        <v>0</v>
      </c>
    </row>
    <row r="33" spans="1:6" s="11" customFormat="1" x14ac:dyDescent="0.25">
      <c r="A33" s="69" t="s">
        <v>391</v>
      </c>
      <c r="B33" s="121">
        <v>0</v>
      </c>
      <c r="C33" s="121">
        <v>0</v>
      </c>
      <c r="D33" s="104" t="s">
        <v>359</v>
      </c>
      <c r="E33" s="121">
        <v>0</v>
      </c>
      <c r="F33" s="121">
        <v>0</v>
      </c>
    </row>
    <row r="34" spans="1:6" s="11" customFormat="1" x14ac:dyDescent="0.25">
      <c r="A34" s="69" t="s">
        <v>392</v>
      </c>
      <c r="B34" s="121">
        <v>0</v>
      </c>
      <c r="C34" s="121">
        <v>0</v>
      </c>
      <c r="D34" s="104" t="s">
        <v>360</v>
      </c>
      <c r="E34" s="121">
        <v>0</v>
      </c>
      <c r="F34" s="121">
        <v>0</v>
      </c>
    </row>
    <row r="35" spans="1:6" s="11" customFormat="1" x14ac:dyDescent="0.25">
      <c r="A35" s="69" t="s">
        <v>393</v>
      </c>
      <c r="B35" s="121">
        <v>0</v>
      </c>
      <c r="C35" s="121">
        <v>0</v>
      </c>
      <c r="D35" s="104" t="s">
        <v>361</v>
      </c>
      <c r="E35" s="121">
        <v>0</v>
      </c>
      <c r="F35" s="121">
        <v>0</v>
      </c>
    </row>
    <row r="36" spans="1:6" s="11" customFormat="1" x14ac:dyDescent="0.25">
      <c r="A36" s="69" t="s">
        <v>17</v>
      </c>
      <c r="B36" s="121">
        <v>0</v>
      </c>
      <c r="C36" s="121">
        <v>0</v>
      </c>
      <c r="D36" s="104" t="s">
        <v>362</v>
      </c>
      <c r="E36" s="121">
        <v>0</v>
      </c>
      <c r="F36" s="121">
        <v>0</v>
      </c>
    </row>
    <row r="37" spans="1:6" s="11" customFormat="1" x14ac:dyDescent="0.25">
      <c r="A37" s="69" t="s">
        <v>18</v>
      </c>
      <c r="B37" s="121">
        <f>SUM(B38:B39)</f>
        <v>0</v>
      </c>
      <c r="C37" s="121">
        <f>SUM(C38:C39)</f>
        <v>0</v>
      </c>
      <c r="D37" s="104" t="s">
        <v>19</v>
      </c>
      <c r="E37" s="121">
        <f>E40</f>
        <v>5024470</v>
      </c>
      <c r="F37" s="121">
        <f>F40</f>
        <v>5924912</v>
      </c>
    </row>
    <row r="38" spans="1:6" s="11" customFormat="1" ht="22.5" x14ac:dyDescent="0.25">
      <c r="A38" s="69" t="s">
        <v>394</v>
      </c>
      <c r="B38" s="121">
        <v>0</v>
      </c>
      <c r="C38" s="121">
        <v>0</v>
      </c>
      <c r="D38" s="104" t="s">
        <v>363</v>
      </c>
      <c r="E38" s="121">
        <v>0</v>
      </c>
      <c r="F38" s="121">
        <v>0</v>
      </c>
    </row>
    <row r="39" spans="1:6" s="11" customFormat="1" x14ac:dyDescent="0.25">
      <c r="A39" s="69" t="s">
        <v>395</v>
      </c>
      <c r="B39" s="121">
        <v>0</v>
      </c>
      <c r="C39" s="121">
        <v>0</v>
      </c>
      <c r="D39" s="104" t="s">
        <v>364</v>
      </c>
      <c r="E39" s="121">
        <v>0</v>
      </c>
      <c r="F39" s="121">
        <v>0</v>
      </c>
    </row>
    <row r="40" spans="1:6" s="11" customFormat="1" x14ac:dyDescent="0.25">
      <c r="A40" s="69" t="s">
        <v>20</v>
      </c>
      <c r="B40" s="121">
        <f>SUM(B41:B44)</f>
        <v>0</v>
      </c>
      <c r="C40" s="121">
        <f>SUM(C41:C44)</f>
        <v>0</v>
      </c>
      <c r="D40" s="104" t="s">
        <v>365</v>
      </c>
      <c r="E40" s="121">
        <v>5024470</v>
      </c>
      <c r="F40" s="121">
        <v>5924912</v>
      </c>
    </row>
    <row r="41" spans="1:6" s="11" customFormat="1" x14ac:dyDescent="0.25">
      <c r="A41" s="69" t="s">
        <v>396</v>
      </c>
      <c r="B41" s="121">
        <v>0</v>
      </c>
      <c r="C41" s="121">
        <v>0</v>
      </c>
      <c r="D41" s="104" t="s">
        <v>21</v>
      </c>
      <c r="E41" s="121">
        <f>+E42+E43+E44</f>
        <v>0</v>
      </c>
      <c r="F41" s="121">
        <f>+F42+F43+F44</f>
        <v>0</v>
      </c>
    </row>
    <row r="42" spans="1:6" s="11" customFormat="1" x14ac:dyDescent="0.25">
      <c r="A42" s="69" t="s">
        <v>397</v>
      </c>
      <c r="B42" s="121">
        <v>0</v>
      </c>
      <c r="C42" s="121">
        <v>0</v>
      </c>
      <c r="D42" s="104" t="s">
        <v>366</v>
      </c>
      <c r="E42" s="121">
        <v>0</v>
      </c>
      <c r="F42" s="121">
        <v>0</v>
      </c>
    </row>
    <row r="43" spans="1:6" s="11" customFormat="1" ht="22.5" x14ac:dyDescent="0.25">
      <c r="A43" s="69" t="s">
        <v>398</v>
      </c>
      <c r="B43" s="121">
        <v>0</v>
      </c>
      <c r="C43" s="121">
        <v>0</v>
      </c>
      <c r="D43" s="104" t="s">
        <v>367</v>
      </c>
      <c r="E43" s="121">
        <v>0</v>
      </c>
      <c r="F43" s="121">
        <v>0</v>
      </c>
    </row>
    <row r="44" spans="1:6" s="11" customFormat="1" x14ac:dyDescent="0.25">
      <c r="A44" s="69" t="s">
        <v>399</v>
      </c>
      <c r="B44" s="121">
        <v>0</v>
      </c>
      <c r="C44" s="121">
        <v>0</v>
      </c>
      <c r="D44" s="104" t="s">
        <v>368</v>
      </c>
      <c r="E44" s="121">
        <v>0</v>
      </c>
      <c r="F44" s="121">
        <v>0</v>
      </c>
    </row>
    <row r="45" spans="1:6" s="11" customFormat="1" ht="10.5" customHeight="1" x14ac:dyDescent="0.25">
      <c r="A45" s="69"/>
      <c r="B45" s="121"/>
      <c r="C45" s="104"/>
      <c r="D45" s="104"/>
      <c r="E45" s="104"/>
      <c r="F45" s="104"/>
    </row>
    <row r="46" spans="1:6" s="11" customFormat="1" x14ac:dyDescent="0.25">
      <c r="A46" s="74" t="s">
        <v>22</v>
      </c>
      <c r="B46" s="122">
        <f>+B8+B16+B24+B30+B36+B37+B40</f>
        <v>35427832</v>
      </c>
      <c r="C46" s="122">
        <f>+C8+C16+C24+C30+C36+C37+C40</f>
        <v>17618482</v>
      </c>
      <c r="D46" s="106" t="s">
        <v>23</v>
      </c>
      <c r="E46" s="123">
        <f>+E8+E18+E22+E25+E26+E30+E37+E41</f>
        <v>6671899</v>
      </c>
      <c r="F46" s="123">
        <f>+F8+F18+F22+F25+F26+F30+F37+F41</f>
        <v>14983560</v>
      </c>
    </row>
    <row r="47" spans="1:6" s="11" customFormat="1" ht="8.1" customHeight="1" x14ac:dyDescent="0.25">
      <c r="A47" s="141"/>
      <c r="B47" s="142"/>
      <c r="C47" s="143"/>
      <c r="D47" s="144"/>
      <c r="E47" s="142"/>
      <c r="F47" s="143"/>
    </row>
    <row r="48" spans="1:6" s="11" customFormat="1" x14ac:dyDescent="0.25">
      <c r="A48" s="74" t="s">
        <v>24</v>
      </c>
      <c r="B48" s="121"/>
      <c r="C48" s="104"/>
      <c r="D48" s="106" t="s">
        <v>25</v>
      </c>
      <c r="E48" s="121"/>
      <c r="F48" s="104"/>
    </row>
    <row r="49" spans="1:10" s="11" customFormat="1" x14ac:dyDescent="0.25">
      <c r="A49" s="69" t="s">
        <v>26</v>
      </c>
      <c r="B49" s="121">
        <v>0</v>
      </c>
      <c r="C49" s="104"/>
      <c r="D49" s="104" t="s">
        <v>27</v>
      </c>
      <c r="E49" s="121">
        <v>0</v>
      </c>
      <c r="F49" s="121">
        <v>0</v>
      </c>
    </row>
    <row r="50" spans="1:10" s="11" customFormat="1" x14ac:dyDescent="0.25">
      <c r="A50" s="69" t="s">
        <v>28</v>
      </c>
      <c r="B50" s="121">
        <v>0</v>
      </c>
      <c r="C50" s="104"/>
      <c r="D50" s="104" t="s">
        <v>29</v>
      </c>
      <c r="E50" s="121">
        <v>0</v>
      </c>
      <c r="F50" s="121">
        <v>0</v>
      </c>
    </row>
    <row r="51" spans="1:10" s="11" customFormat="1" x14ac:dyDescent="0.25">
      <c r="A51" s="69" t="s">
        <v>30</v>
      </c>
      <c r="B51" s="121">
        <v>72789434</v>
      </c>
      <c r="C51" s="125">
        <v>74915271</v>
      </c>
      <c r="D51" s="104" t="s">
        <v>31</v>
      </c>
      <c r="E51" s="121">
        <v>0</v>
      </c>
      <c r="F51" s="121">
        <v>0</v>
      </c>
    </row>
    <row r="52" spans="1:10" s="11" customFormat="1" x14ac:dyDescent="0.25">
      <c r="A52" s="69" t="s">
        <v>32</v>
      </c>
      <c r="B52" s="121">
        <v>27706611</v>
      </c>
      <c r="C52" s="125">
        <v>27209765</v>
      </c>
      <c r="D52" s="104" t="s">
        <v>33</v>
      </c>
      <c r="E52" s="121">
        <v>0</v>
      </c>
      <c r="F52" s="121">
        <v>0</v>
      </c>
    </row>
    <row r="53" spans="1:10" s="11" customFormat="1" ht="22.7" customHeight="1" x14ac:dyDescent="0.25">
      <c r="A53" s="69" t="s">
        <v>34</v>
      </c>
      <c r="B53" s="121">
        <v>91712</v>
      </c>
      <c r="C53" s="125">
        <v>91712</v>
      </c>
      <c r="D53" s="104" t="s">
        <v>35</v>
      </c>
      <c r="E53" s="121">
        <v>0</v>
      </c>
      <c r="F53" s="121">
        <v>0</v>
      </c>
    </row>
    <row r="54" spans="1:10" s="11" customFormat="1" x14ac:dyDescent="0.25">
      <c r="A54" s="69" t="s">
        <v>36</v>
      </c>
      <c r="B54" s="121">
        <v>0</v>
      </c>
      <c r="C54" s="104"/>
      <c r="D54" s="104" t="s">
        <v>37</v>
      </c>
      <c r="E54" s="121">
        <v>0</v>
      </c>
      <c r="F54" s="121">
        <v>0</v>
      </c>
    </row>
    <row r="55" spans="1:10" s="11" customFormat="1" x14ac:dyDescent="0.25">
      <c r="A55" s="69" t="s">
        <v>38</v>
      </c>
      <c r="B55" s="121">
        <v>0</v>
      </c>
      <c r="C55" s="104"/>
      <c r="D55" s="106"/>
      <c r="E55" s="121"/>
      <c r="F55" s="104"/>
    </row>
    <row r="56" spans="1:10" s="11" customFormat="1" x14ac:dyDescent="0.25">
      <c r="A56" s="69" t="s">
        <v>39</v>
      </c>
      <c r="B56" s="121">
        <v>0</v>
      </c>
      <c r="C56" s="104"/>
      <c r="D56" s="106" t="s">
        <v>40</v>
      </c>
      <c r="E56" s="122">
        <f>SUM(E49:E54)</f>
        <v>0</v>
      </c>
      <c r="F56" s="122">
        <f>SUM(F49:F54)</f>
        <v>0</v>
      </c>
    </row>
    <row r="57" spans="1:10" s="11" customFormat="1" x14ac:dyDescent="0.25">
      <c r="A57" s="69" t="s">
        <v>41</v>
      </c>
      <c r="B57" s="121">
        <v>0</v>
      </c>
      <c r="C57" s="104"/>
      <c r="D57" s="105"/>
      <c r="E57" s="121"/>
      <c r="F57" s="104"/>
    </row>
    <row r="58" spans="1:10" s="11" customFormat="1" x14ac:dyDescent="0.25">
      <c r="A58" s="69"/>
      <c r="B58" s="121"/>
      <c r="C58" s="104"/>
      <c r="D58" s="106" t="s">
        <v>42</v>
      </c>
      <c r="E58" s="122">
        <f>+E56+E46</f>
        <v>6671899</v>
      </c>
      <c r="F58" s="122">
        <f>+F56+F46</f>
        <v>14983560</v>
      </c>
    </row>
    <row r="59" spans="1:10" s="11" customFormat="1" x14ac:dyDescent="0.25">
      <c r="A59" s="74" t="s">
        <v>43</v>
      </c>
      <c r="B59" s="122">
        <f>SUM(B49:B57)</f>
        <v>100587757</v>
      </c>
      <c r="C59" s="122">
        <f>SUM(C49:C57)</f>
        <v>102216748</v>
      </c>
      <c r="D59" s="104"/>
      <c r="E59" s="121"/>
      <c r="F59" s="104"/>
    </row>
    <row r="60" spans="1:10" s="11" customFormat="1" x14ac:dyDescent="0.25">
      <c r="A60" s="69"/>
      <c r="B60" s="121"/>
      <c r="C60" s="104"/>
      <c r="D60" s="106" t="s">
        <v>44</v>
      </c>
      <c r="E60" s="121"/>
      <c r="F60" s="104"/>
    </row>
    <row r="61" spans="1:10" s="11" customFormat="1" x14ac:dyDescent="0.25">
      <c r="A61" s="74" t="s">
        <v>45</v>
      </c>
      <c r="B61" s="122">
        <f>+B46+B59</f>
        <v>136015589</v>
      </c>
      <c r="C61" s="122">
        <f>+C46+C59</f>
        <v>119835230</v>
      </c>
      <c r="D61" s="106"/>
      <c r="E61" s="121"/>
      <c r="F61" s="104"/>
    </row>
    <row r="62" spans="1:10" s="11" customFormat="1" x14ac:dyDescent="0.25">
      <c r="A62" s="69"/>
      <c r="B62" s="104"/>
      <c r="C62" s="104"/>
      <c r="D62" s="106" t="s">
        <v>46</v>
      </c>
      <c r="E62" s="122">
        <f>SUM(E63:E65)</f>
        <v>71090379</v>
      </c>
      <c r="F62" s="122">
        <f>SUM(F63:F65)</f>
        <v>71090379</v>
      </c>
    </row>
    <row r="63" spans="1:10" s="11" customFormat="1" x14ac:dyDescent="0.25">
      <c r="A63" s="69"/>
      <c r="B63" s="104"/>
      <c r="C63" s="104"/>
      <c r="D63" s="104" t="s">
        <v>47</v>
      </c>
      <c r="E63" s="121">
        <v>71090379</v>
      </c>
      <c r="F63" s="121">
        <v>71090379</v>
      </c>
      <c r="J63" s="126"/>
    </row>
    <row r="64" spans="1:10" s="11" customFormat="1" x14ac:dyDescent="0.25">
      <c r="A64" s="69"/>
      <c r="B64" s="104"/>
      <c r="C64" s="104"/>
      <c r="D64" s="104" t="s">
        <v>48</v>
      </c>
      <c r="E64" s="121">
        <v>0</v>
      </c>
      <c r="F64" s="104"/>
    </row>
    <row r="65" spans="1:7" s="11" customFormat="1" x14ac:dyDescent="0.25">
      <c r="A65" s="69"/>
      <c r="B65" s="104"/>
      <c r="C65" s="104"/>
      <c r="D65" s="104" t="s">
        <v>49</v>
      </c>
      <c r="E65" s="121">
        <v>0</v>
      </c>
      <c r="F65" s="125"/>
    </row>
    <row r="66" spans="1:7" s="11" customFormat="1" x14ac:dyDescent="0.25">
      <c r="A66" s="69"/>
      <c r="B66" s="104"/>
      <c r="C66" s="104"/>
      <c r="D66" s="104"/>
      <c r="E66" s="121"/>
      <c r="F66" s="104"/>
    </row>
    <row r="67" spans="1:7" s="11" customFormat="1" x14ac:dyDescent="0.25">
      <c r="A67" s="69"/>
      <c r="B67" s="104"/>
      <c r="C67" s="104"/>
      <c r="D67" s="106" t="s">
        <v>50</v>
      </c>
      <c r="E67" s="122">
        <f>SUM(E68:E72)</f>
        <v>58253311</v>
      </c>
      <c r="F67" s="122">
        <f>SUM(F68:F72)</f>
        <v>33761291</v>
      </c>
    </row>
    <row r="68" spans="1:7" s="11" customFormat="1" x14ac:dyDescent="0.25">
      <c r="A68" s="69"/>
      <c r="B68" s="104"/>
      <c r="C68" s="104"/>
      <c r="D68" s="104" t="s">
        <v>51</v>
      </c>
      <c r="E68" s="121">
        <v>25577638</v>
      </c>
      <c r="F68" s="121">
        <v>15188490</v>
      </c>
    </row>
    <row r="69" spans="1:7" s="11" customFormat="1" x14ac:dyDescent="0.25">
      <c r="A69" s="69"/>
      <c r="B69" s="104"/>
      <c r="C69" s="104"/>
      <c r="D69" s="104" t="s">
        <v>52</v>
      </c>
      <c r="E69" s="121">
        <v>32675673</v>
      </c>
      <c r="F69" s="121">
        <v>18572801</v>
      </c>
    </row>
    <row r="70" spans="1:7" s="11" customFormat="1" x14ac:dyDescent="0.25">
      <c r="A70" s="69"/>
      <c r="B70" s="104"/>
      <c r="C70" s="104"/>
      <c r="D70" s="104" t="s">
        <v>53</v>
      </c>
      <c r="E70" s="121">
        <v>0</v>
      </c>
      <c r="F70" s="104"/>
    </row>
    <row r="71" spans="1:7" s="11" customFormat="1" x14ac:dyDescent="0.25">
      <c r="A71" s="69"/>
      <c r="B71" s="104"/>
      <c r="C71" s="104"/>
      <c r="D71" s="104" t="s">
        <v>54</v>
      </c>
      <c r="E71" s="121">
        <v>0</v>
      </c>
      <c r="F71" s="104"/>
    </row>
    <row r="72" spans="1:7" s="11" customFormat="1" x14ac:dyDescent="0.25">
      <c r="A72" s="69"/>
      <c r="B72" s="104"/>
      <c r="C72" s="104"/>
      <c r="D72" s="104" t="s">
        <v>55</v>
      </c>
      <c r="E72" s="121">
        <v>0</v>
      </c>
      <c r="F72" s="104"/>
    </row>
    <row r="73" spans="1:7" s="11" customFormat="1" x14ac:dyDescent="0.25">
      <c r="A73" s="69"/>
      <c r="B73" s="104"/>
      <c r="C73" s="104"/>
      <c r="D73" s="104"/>
      <c r="E73" s="121"/>
      <c r="F73" s="104"/>
    </row>
    <row r="74" spans="1:7" s="11" customFormat="1" ht="22.5" x14ac:dyDescent="0.25">
      <c r="A74" s="69"/>
      <c r="B74" s="104"/>
      <c r="C74" s="104"/>
      <c r="D74" s="106" t="s">
        <v>56</v>
      </c>
      <c r="E74" s="122">
        <f>SUM(E75:E76)</f>
        <v>0</v>
      </c>
      <c r="F74" s="122">
        <f>SUM(F75:F76)</f>
        <v>0</v>
      </c>
    </row>
    <row r="75" spans="1:7" s="11" customFormat="1" x14ac:dyDescent="0.25">
      <c r="A75" s="69"/>
      <c r="B75" s="104"/>
      <c r="C75" s="104"/>
      <c r="D75" s="104" t="s">
        <v>57</v>
      </c>
      <c r="E75" s="121">
        <v>0</v>
      </c>
      <c r="F75" s="121">
        <v>0</v>
      </c>
    </row>
    <row r="76" spans="1:7" s="11" customFormat="1" x14ac:dyDescent="0.25">
      <c r="A76" s="69"/>
      <c r="B76" s="104"/>
      <c r="C76" s="104"/>
      <c r="D76" s="104" t="s">
        <v>58</v>
      </c>
      <c r="E76" s="121">
        <v>0</v>
      </c>
      <c r="F76" s="121">
        <v>0</v>
      </c>
    </row>
    <row r="77" spans="1:7" s="11" customFormat="1" x14ac:dyDescent="0.25">
      <c r="A77" s="69"/>
      <c r="B77" s="104"/>
      <c r="C77" s="104"/>
      <c r="D77" s="104"/>
      <c r="E77" s="121"/>
      <c r="F77" s="104"/>
    </row>
    <row r="78" spans="1:7" s="11" customFormat="1" x14ac:dyDescent="0.25">
      <c r="A78" s="69"/>
      <c r="B78" s="104"/>
      <c r="C78" s="104"/>
      <c r="D78" s="106" t="s">
        <v>59</v>
      </c>
      <c r="E78" s="122">
        <f>+E62+E67+E74</f>
        <v>129343690</v>
      </c>
      <c r="F78" s="122">
        <f>+F62+F67+F74</f>
        <v>104851670</v>
      </c>
    </row>
    <row r="79" spans="1:7" s="11" customFormat="1" x14ac:dyDescent="0.25">
      <c r="A79" s="69"/>
      <c r="B79" s="104"/>
      <c r="C79" s="104"/>
      <c r="D79" s="104"/>
      <c r="E79" s="122"/>
      <c r="F79" s="122"/>
    </row>
    <row r="80" spans="1:7" s="11" customFormat="1" x14ac:dyDescent="0.25">
      <c r="A80" s="69"/>
      <c r="B80" s="104"/>
      <c r="C80" s="104"/>
      <c r="D80" s="106" t="s">
        <v>60</v>
      </c>
      <c r="E80" s="122">
        <f>+E78+E58</f>
        <v>136015589</v>
      </c>
      <c r="F80" s="122">
        <f>+F78+F58</f>
        <v>119835230</v>
      </c>
      <c r="G80" s="126"/>
    </row>
    <row r="81" spans="1:11" s="11" customFormat="1" x14ac:dyDescent="0.25">
      <c r="A81" s="69"/>
      <c r="B81" s="104"/>
      <c r="C81" s="104"/>
      <c r="D81" s="104"/>
      <c r="E81" s="104"/>
      <c r="F81" s="104"/>
      <c r="G81" s="126"/>
    </row>
    <row r="82" spans="1:11" s="11" customFormat="1" ht="6.4" customHeight="1" x14ac:dyDescent="0.25">
      <c r="A82" s="69"/>
      <c r="B82" s="104"/>
      <c r="C82" s="104"/>
      <c r="D82" s="104"/>
      <c r="E82" s="125"/>
      <c r="F82" s="104"/>
    </row>
    <row r="83" spans="1:11" s="11" customFormat="1" ht="15.75" thickBot="1" x14ac:dyDescent="0.3">
      <c r="A83" s="124"/>
      <c r="B83" s="109"/>
      <c r="C83" s="109"/>
      <c r="D83" s="109"/>
      <c r="E83" s="109"/>
      <c r="F83" s="109"/>
      <c r="J83" s="126">
        <f>E80-B61</f>
        <v>0</v>
      </c>
      <c r="K83" s="126">
        <f>F80-C61</f>
        <v>0</v>
      </c>
    </row>
    <row r="84" spans="1:11" s="11" customFormat="1" x14ac:dyDescent="0.25">
      <c r="A84" s="112"/>
      <c r="B84" s="112"/>
      <c r="C84" s="112"/>
      <c r="D84" s="112"/>
      <c r="E84" s="112"/>
      <c r="F84" s="112"/>
    </row>
    <row r="85" spans="1:11" x14ac:dyDescent="0.25">
      <c r="A85" s="11"/>
      <c r="B85" s="11"/>
      <c r="C85" s="11"/>
      <c r="D85" s="11"/>
      <c r="E85" s="103">
        <f>E80-B61</f>
        <v>0</v>
      </c>
      <c r="F85" s="103">
        <f>F80-C61</f>
        <v>0</v>
      </c>
    </row>
    <row r="86" spans="1:11" x14ac:dyDescent="0.25">
      <c r="A86" s="11"/>
      <c r="B86" s="11"/>
      <c r="C86" s="11"/>
      <c r="D86" s="11"/>
      <c r="E86" s="11"/>
      <c r="F86" s="11"/>
    </row>
    <row r="87" spans="1:11" x14ac:dyDescent="0.25">
      <c r="A87" s="11"/>
      <c r="B87" s="11"/>
      <c r="C87" s="11"/>
      <c r="D87" s="11"/>
      <c r="E87" s="11"/>
      <c r="F87" s="11"/>
    </row>
    <row r="88" spans="1:11" x14ac:dyDescent="0.25">
      <c r="A88" s="11"/>
      <c r="B88" s="11"/>
      <c r="C88" s="11"/>
      <c r="D88" s="11"/>
      <c r="E88" s="11"/>
      <c r="F88" s="11"/>
    </row>
    <row r="89" spans="1:11" x14ac:dyDescent="0.25">
      <c r="A89" s="11"/>
      <c r="B89" s="11"/>
      <c r="C89" s="11"/>
      <c r="D89" s="11"/>
      <c r="E89" s="11"/>
      <c r="F89" s="11"/>
    </row>
    <row r="90" spans="1:11" x14ac:dyDescent="0.25">
      <c r="A90" s="11"/>
      <c r="B90" s="11"/>
      <c r="C90" s="11"/>
      <c r="D90" s="11"/>
      <c r="E90" s="11"/>
      <c r="F90" s="11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workbookViewId="0">
      <selection sqref="A1:I49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89" t="str">
        <f>'FORMATO 1'!A1:F1</f>
        <v>ÓRGANO DE FISCALIZACIÓN SUPERIOR</v>
      </c>
      <c r="B1" s="190"/>
      <c r="C1" s="190"/>
      <c r="D1" s="190"/>
      <c r="E1" s="190"/>
      <c r="F1" s="190"/>
      <c r="G1" s="190"/>
      <c r="H1" s="190"/>
      <c r="I1" s="191"/>
    </row>
    <row r="2" spans="1:9" x14ac:dyDescent="0.25">
      <c r="A2" s="192" t="s">
        <v>61</v>
      </c>
      <c r="B2" s="193"/>
      <c r="C2" s="193"/>
      <c r="D2" s="193"/>
      <c r="E2" s="193"/>
      <c r="F2" s="193"/>
      <c r="G2" s="193"/>
      <c r="H2" s="193"/>
      <c r="I2" s="194"/>
    </row>
    <row r="3" spans="1:9" ht="21.75" customHeight="1" x14ac:dyDescent="0.25">
      <c r="A3" s="192" t="s">
        <v>453</v>
      </c>
      <c r="B3" s="193"/>
      <c r="C3" s="193"/>
      <c r="D3" s="193"/>
      <c r="E3" s="193"/>
      <c r="F3" s="193"/>
      <c r="G3" s="193"/>
      <c r="H3" s="193"/>
      <c r="I3" s="194"/>
    </row>
    <row r="4" spans="1:9" x14ac:dyDescent="0.25">
      <c r="A4" s="192" t="s">
        <v>1</v>
      </c>
      <c r="B4" s="193"/>
      <c r="C4" s="193"/>
      <c r="D4" s="193"/>
      <c r="E4" s="193"/>
      <c r="F4" s="193"/>
      <c r="G4" s="193"/>
      <c r="H4" s="193"/>
      <c r="I4" s="195"/>
    </row>
    <row r="5" spans="1:9" ht="39.200000000000003" customHeight="1" x14ac:dyDescent="0.25">
      <c r="A5" s="177" t="s">
        <v>62</v>
      </c>
      <c r="B5" s="177"/>
      <c r="C5" s="177" t="s">
        <v>451</v>
      </c>
      <c r="D5" s="177" t="s">
        <v>63</v>
      </c>
      <c r="E5" s="177" t="s">
        <v>64</v>
      </c>
      <c r="F5" s="177" t="s">
        <v>65</v>
      </c>
      <c r="G5" s="133" t="s">
        <v>66</v>
      </c>
      <c r="H5" s="177" t="s">
        <v>68</v>
      </c>
      <c r="I5" s="196" t="s">
        <v>69</v>
      </c>
    </row>
    <row r="6" spans="1:9" x14ac:dyDescent="0.25">
      <c r="A6" s="178"/>
      <c r="B6" s="178"/>
      <c r="C6" s="178"/>
      <c r="D6" s="178"/>
      <c r="E6" s="178"/>
      <c r="F6" s="178"/>
      <c r="G6" s="134" t="s">
        <v>67</v>
      </c>
      <c r="H6" s="178"/>
      <c r="I6" s="197"/>
    </row>
    <row r="7" spans="1:9" x14ac:dyDescent="0.25">
      <c r="A7" s="187"/>
      <c r="B7" s="188"/>
      <c r="C7" s="14"/>
      <c r="D7" s="14"/>
      <c r="E7" s="14"/>
      <c r="F7" s="14"/>
      <c r="G7" s="14"/>
      <c r="H7" s="14"/>
      <c r="I7" s="14"/>
    </row>
    <row r="8" spans="1:9" x14ac:dyDescent="0.25">
      <c r="A8" s="179" t="s">
        <v>70</v>
      </c>
      <c r="B8" s="180"/>
      <c r="C8" s="15">
        <v>0</v>
      </c>
      <c r="D8" s="16"/>
      <c r="E8" s="16"/>
      <c r="F8" s="16"/>
      <c r="G8" s="15">
        <v>0</v>
      </c>
      <c r="H8" s="16"/>
      <c r="I8" s="16"/>
    </row>
    <row r="9" spans="1:9" x14ac:dyDescent="0.25">
      <c r="A9" s="179" t="s">
        <v>71</v>
      </c>
      <c r="B9" s="180"/>
      <c r="C9" s="17">
        <v>0</v>
      </c>
      <c r="D9" s="14"/>
      <c r="E9" s="14"/>
      <c r="F9" s="14"/>
      <c r="G9" s="17">
        <v>0</v>
      </c>
      <c r="H9" s="14"/>
      <c r="I9" s="14"/>
    </row>
    <row r="10" spans="1:9" x14ac:dyDescent="0.25">
      <c r="A10" s="181" t="s">
        <v>427</v>
      </c>
      <c r="B10" s="182"/>
      <c r="C10" s="14"/>
      <c r="D10" s="14"/>
      <c r="E10" s="14"/>
      <c r="F10" s="14"/>
      <c r="G10" s="17"/>
      <c r="H10" s="14"/>
      <c r="I10" s="14"/>
    </row>
    <row r="11" spans="1:9" x14ac:dyDescent="0.25">
      <c r="A11" s="181" t="s">
        <v>428</v>
      </c>
      <c r="B11" s="182"/>
      <c r="C11" s="12"/>
      <c r="D11" s="12"/>
      <c r="E11" s="12"/>
      <c r="F11" s="12"/>
      <c r="G11" s="18"/>
      <c r="H11" s="12"/>
      <c r="I11" s="12"/>
    </row>
    <row r="12" spans="1:9" x14ac:dyDescent="0.25">
      <c r="A12" s="181" t="s">
        <v>429</v>
      </c>
      <c r="B12" s="182"/>
      <c r="C12" s="12"/>
      <c r="D12" s="12"/>
      <c r="E12" s="12"/>
      <c r="F12" s="12"/>
      <c r="G12" s="18"/>
      <c r="H12" s="12"/>
      <c r="I12" s="12"/>
    </row>
    <row r="13" spans="1:9" x14ac:dyDescent="0.25">
      <c r="A13" s="179" t="s">
        <v>72</v>
      </c>
      <c r="B13" s="180"/>
      <c r="C13" s="17">
        <v>0</v>
      </c>
      <c r="D13" s="14"/>
      <c r="E13" s="14"/>
      <c r="F13" s="14"/>
      <c r="G13" s="17">
        <v>0</v>
      </c>
      <c r="H13" s="14"/>
      <c r="I13" s="14"/>
    </row>
    <row r="14" spans="1:9" x14ac:dyDescent="0.25">
      <c r="A14" s="181" t="s">
        <v>430</v>
      </c>
      <c r="B14" s="182"/>
      <c r="C14" s="14"/>
      <c r="D14" s="14"/>
      <c r="E14" s="14"/>
      <c r="F14" s="14"/>
      <c r="G14" s="14"/>
      <c r="H14" s="14"/>
      <c r="I14" s="14"/>
    </row>
    <row r="15" spans="1:9" x14ac:dyDescent="0.25">
      <c r="A15" s="181" t="s">
        <v>431</v>
      </c>
      <c r="B15" s="182"/>
      <c r="C15" s="12"/>
      <c r="D15" s="12"/>
      <c r="E15" s="12"/>
      <c r="F15" s="12"/>
      <c r="G15" s="12"/>
      <c r="H15" s="12"/>
      <c r="I15" s="12"/>
    </row>
    <row r="16" spans="1:9" x14ac:dyDescent="0.25">
      <c r="A16" s="181" t="s">
        <v>432</v>
      </c>
      <c r="B16" s="182"/>
      <c r="C16" s="12"/>
      <c r="D16" s="12"/>
      <c r="E16" s="12"/>
      <c r="F16" s="12"/>
      <c r="G16" s="12"/>
      <c r="H16" s="12"/>
      <c r="I16" s="12"/>
    </row>
    <row r="17" spans="1:9" x14ac:dyDescent="0.25">
      <c r="A17" s="179" t="s">
        <v>73</v>
      </c>
      <c r="B17" s="180"/>
      <c r="C17" s="18">
        <f>'FORMATO 1'!F46</f>
        <v>14983560</v>
      </c>
      <c r="D17" s="12"/>
      <c r="E17" s="12"/>
      <c r="F17" s="12"/>
      <c r="G17" s="18">
        <f>'FORMATO 1'!E46</f>
        <v>6671899</v>
      </c>
      <c r="H17" s="12"/>
      <c r="I17" s="12"/>
    </row>
    <row r="18" spans="1:9" x14ac:dyDescent="0.25">
      <c r="A18" s="181"/>
      <c r="B18" s="182"/>
      <c r="C18" s="12"/>
      <c r="D18" s="12"/>
      <c r="E18" s="12"/>
      <c r="F18" s="12"/>
      <c r="G18" s="12"/>
      <c r="H18" s="12"/>
      <c r="I18" s="12"/>
    </row>
    <row r="19" spans="1:9" ht="21.75" customHeight="1" x14ac:dyDescent="0.25">
      <c r="A19" s="179" t="s">
        <v>74</v>
      </c>
      <c r="B19" s="180"/>
      <c r="C19" s="19">
        <f>C8+C17</f>
        <v>14983560</v>
      </c>
      <c r="D19" s="14"/>
      <c r="E19" s="14"/>
      <c r="F19" s="14"/>
      <c r="G19" s="19">
        <f>G8+G17</f>
        <v>6671899</v>
      </c>
      <c r="H19" s="14"/>
      <c r="I19" s="14"/>
    </row>
    <row r="20" spans="1:9" x14ac:dyDescent="0.25">
      <c r="A20" s="179"/>
      <c r="B20" s="180"/>
      <c r="C20" s="14"/>
      <c r="D20" s="14"/>
      <c r="E20" s="14"/>
      <c r="F20" s="14"/>
      <c r="G20" s="14"/>
      <c r="H20" s="14"/>
      <c r="I20" s="14"/>
    </row>
    <row r="21" spans="1:9" ht="23.25" customHeight="1" x14ac:dyDescent="0.25">
      <c r="A21" s="179" t="s">
        <v>76</v>
      </c>
      <c r="B21" s="180"/>
      <c r="C21" s="14"/>
      <c r="D21" s="14"/>
      <c r="E21" s="14"/>
      <c r="F21" s="14"/>
      <c r="G21" s="14"/>
      <c r="H21" s="14"/>
      <c r="I21" s="14"/>
    </row>
    <row r="22" spans="1:9" x14ac:dyDescent="0.25">
      <c r="A22" s="181" t="s">
        <v>433</v>
      </c>
      <c r="B22" s="182"/>
      <c r="C22" s="16"/>
      <c r="D22" s="16"/>
      <c r="E22" s="16"/>
      <c r="F22" s="16"/>
      <c r="G22" s="16"/>
      <c r="H22" s="16"/>
      <c r="I22" s="16"/>
    </row>
    <row r="23" spans="1:9" x14ac:dyDescent="0.25">
      <c r="A23" s="181" t="s">
        <v>434</v>
      </c>
      <c r="B23" s="182"/>
      <c r="C23" s="16"/>
      <c r="D23" s="16"/>
      <c r="E23" s="16"/>
      <c r="F23" s="16"/>
      <c r="G23" s="16"/>
      <c r="H23" s="16"/>
      <c r="I23" s="16"/>
    </row>
    <row r="24" spans="1:9" x14ac:dyDescent="0.25">
      <c r="A24" s="181" t="s">
        <v>435</v>
      </c>
      <c r="B24" s="182"/>
      <c r="C24" s="16"/>
      <c r="D24" s="16"/>
      <c r="E24" s="16"/>
      <c r="F24" s="16"/>
      <c r="G24" s="16"/>
      <c r="H24" s="16"/>
      <c r="I24" s="16"/>
    </row>
    <row r="25" spans="1:9" x14ac:dyDescent="0.25">
      <c r="A25" s="185"/>
      <c r="B25" s="186"/>
      <c r="C25" s="16"/>
      <c r="D25" s="16"/>
      <c r="E25" s="16"/>
      <c r="F25" s="16"/>
      <c r="G25" s="16"/>
      <c r="H25" s="16"/>
      <c r="I25" s="16"/>
    </row>
    <row r="26" spans="1:9" ht="21.75" customHeight="1" x14ac:dyDescent="0.25">
      <c r="A26" s="179" t="s">
        <v>75</v>
      </c>
      <c r="B26" s="180"/>
      <c r="C26" s="16"/>
      <c r="D26" s="16"/>
      <c r="E26" s="16"/>
      <c r="F26" s="16"/>
      <c r="G26" s="16"/>
      <c r="H26" s="16"/>
      <c r="I26" s="16"/>
    </row>
    <row r="27" spans="1:9" ht="16.7" customHeight="1" x14ac:dyDescent="0.25">
      <c r="A27" s="181" t="s">
        <v>436</v>
      </c>
      <c r="B27" s="182"/>
      <c r="C27" s="16"/>
      <c r="D27" s="16"/>
      <c r="E27" s="16"/>
      <c r="F27" s="16"/>
      <c r="G27" s="16"/>
      <c r="H27" s="16"/>
      <c r="I27" s="16"/>
    </row>
    <row r="28" spans="1:9" x14ac:dyDescent="0.25">
      <c r="A28" s="181" t="s">
        <v>437</v>
      </c>
      <c r="B28" s="182"/>
      <c r="C28" s="16"/>
      <c r="D28" s="16"/>
      <c r="E28" s="16"/>
      <c r="F28" s="16"/>
      <c r="G28" s="16"/>
      <c r="H28" s="16"/>
      <c r="I28" s="16"/>
    </row>
    <row r="29" spans="1:9" x14ac:dyDescent="0.25">
      <c r="A29" s="181" t="s">
        <v>438</v>
      </c>
      <c r="B29" s="182"/>
      <c r="C29" s="16"/>
      <c r="D29" s="16"/>
      <c r="E29" s="16"/>
      <c r="F29" s="16"/>
      <c r="G29" s="16"/>
      <c r="H29" s="16"/>
      <c r="I29" s="16"/>
    </row>
    <row r="30" spans="1:9" ht="15.75" thickBot="1" x14ac:dyDescent="0.3">
      <c r="A30" s="183"/>
      <c r="B30" s="184"/>
      <c r="C30" s="20"/>
      <c r="D30" s="20"/>
      <c r="E30" s="20"/>
      <c r="F30" s="20"/>
      <c r="G30" s="20"/>
      <c r="H30" s="20"/>
      <c r="I30" s="20"/>
    </row>
    <row r="31" spans="1:9" ht="21.75" hidden="1" customHeight="1" x14ac:dyDescent="0.25">
      <c r="A31" s="9"/>
      <c r="B31" s="9"/>
      <c r="C31" s="10"/>
      <c r="D31" s="10"/>
      <c r="E31" s="10"/>
      <c r="F31" s="10"/>
      <c r="G31" s="10"/>
      <c r="H31" s="10"/>
      <c r="I31" s="10"/>
    </row>
    <row r="32" spans="1:9" hidden="1" x14ac:dyDescent="0.25"/>
    <row r="33" spans="1:9" ht="22.7" customHeight="1" x14ac:dyDescent="0.25">
      <c r="A33" s="177" t="s">
        <v>77</v>
      </c>
      <c r="B33" s="177"/>
      <c r="C33" s="177" t="s">
        <v>402</v>
      </c>
      <c r="D33" s="177" t="s">
        <v>401</v>
      </c>
      <c r="E33" s="177" t="s">
        <v>403</v>
      </c>
      <c r="F33" s="177"/>
      <c r="G33" s="177" t="s">
        <v>78</v>
      </c>
      <c r="H33" s="177"/>
      <c r="I33" s="196" t="s">
        <v>400</v>
      </c>
    </row>
    <row r="34" spans="1:9" x14ac:dyDescent="0.25">
      <c r="A34" s="177"/>
      <c r="B34" s="177"/>
      <c r="C34" s="177"/>
      <c r="D34" s="177"/>
      <c r="E34" s="177"/>
      <c r="F34" s="177"/>
      <c r="G34" s="177"/>
      <c r="H34" s="177"/>
      <c r="I34" s="196"/>
    </row>
    <row r="35" spans="1:9" x14ac:dyDescent="0.25">
      <c r="A35" s="178"/>
      <c r="B35" s="178"/>
      <c r="C35" s="178"/>
      <c r="D35" s="178"/>
      <c r="E35" s="178"/>
      <c r="F35" s="178"/>
      <c r="G35" s="178"/>
      <c r="H35" s="178"/>
      <c r="I35" s="197"/>
    </row>
    <row r="36" spans="1:9" s="11" customFormat="1" ht="42.4" customHeight="1" x14ac:dyDescent="0.25">
      <c r="A36" s="179" t="s">
        <v>79</v>
      </c>
      <c r="B36" s="180"/>
      <c r="C36" s="12"/>
      <c r="D36" s="12"/>
      <c r="E36" s="202"/>
      <c r="F36" s="203"/>
      <c r="G36" s="198"/>
      <c r="H36" s="199"/>
      <c r="I36" s="12"/>
    </row>
    <row r="37" spans="1:9" s="11" customFormat="1" x14ac:dyDescent="0.25">
      <c r="A37" s="181" t="s">
        <v>439</v>
      </c>
      <c r="B37" s="182"/>
      <c r="C37" s="12"/>
      <c r="D37" s="12"/>
      <c r="E37" s="202"/>
      <c r="F37" s="203"/>
      <c r="G37" s="198"/>
      <c r="H37" s="199"/>
      <c r="I37" s="12"/>
    </row>
    <row r="38" spans="1:9" s="11" customFormat="1" x14ac:dyDescent="0.25">
      <c r="A38" s="181" t="s">
        <v>440</v>
      </c>
      <c r="B38" s="182"/>
      <c r="C38" s="12"/>
      <c r="D38" s="12"/>
      <c r="E38" s="202"/>
      <c r="F38" s="203"/>
      <c r="G38" s="198"/>
      <c r="H38" s="199"/>
      <c r="I38" s="12"/>
    </row>
    <row r="39" spans="1:9" s="11" customFormat="1" ht="15.75" thickBot="1" x14ac:dyDescent="0.3">
      <c r="A39" s="175" t="s">
        <v>441</v>
      </c>
      <c r="B39" s="176"/>
      <c r="C39" s="13"/>
      <c r="D39" s="13"/>
      <c r="E39" s="204"/>
      <c r="F39" s="205"/>
      <c r="G39" s="200"/>
      <c r="H39" s="201"/>
      <c r="I39" s="13"/>
    </row>
    <row r="40" spans="1:9" ht="14.25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hidden="1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hidden="1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idden="1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hidden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ht="14.25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9" ht="14.25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9" ht="14.25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9" ht="14.25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14.25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14.25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ht="14.25" x14ac:dyDescent="0.25">
      <c r="A51" s="11"/>
      <c r="B51" s="11"/>
      <c r="C51" s="11"/>
      <c r="D51" s="11"/>
      <c r="E51" s="11"/>
      <c r="F51" s="11"/>
      <c r="G51" s="11"/>
      <c r="H51" s="11"/>
      <c r="I51" s="11"/>
    </row>
  </sheetData>
  <mergeCells count="47">
    <mergeCell ref="G36:H39"/>
    <mergeCell ref="E33:F35"/>
    <mergeCell ref="E36:F39"/>
    <mergeCell ref="I33:I35"/>
    <mergeCell ref="D33:D3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39:B39"/>
    <mergeCell ref="A33:B35"/>
    <mergeCell ref="A36:B36"/>
    <mergeCell ref="A37:B37"/>
    <mergeCell ref="A38:B38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sqref="A1:K26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89" t="str">
        <f>'FORMATO 2'!A1:I1</f>
        <v>ÓRGANO DE FISCALIZACIÓN SUPERIOR</v>
      </c>
      <c r="B1" s="190"/>
      <c r="C1" s="190"/>
      <c r="D1" s="190"/>
      <c r="E1" s="190"/>
      <c r="F1" s="190"/>
      <c r="G1" s="190"/>
      <c r="H1" s="190"/>
      <c r="I1" s="190"/>
      <c r="J1" s="190"/>
      <c r="K1" s="191"/>
    </row>
    <row r="2" spans="1:11" ht="21.2" customHeight="1" x14ac:dyDescent="0.25">
      <c r="A2" s="192" t="s">
        <v>80</v>
      </c>
      <c r="B2" s="193"/>
      <c r="C2" s="193"/>
      <c r="D2" s="193"/>
      <c r="E2" s="193"/>
      <c r="F2" s="193"/>
      <c r="G2" s="193"/>
      <c r="H2" s="193"/>
      <c r="I2" s="193"/>
      <c r="J2" s="193"/>
      <c r="K2" s="194"/>
    </row>
    <row r="3" spans="1:11" ht="13.7" customHeight="1" x14ac:dyDescent="0.25">
      <c r="A3" s="192" t="s">
        <v>453</v>
      </c>
      <c r="B3" s="193"/>
      <c r="C3" s="193"/>
      <c r="D3" s="193"/>
      <c r="E3" s="193"/>
      <c r="F3" s="193"/>
      <c r="G3" s="193"/>
      <c r="H3" s="193"/>
      <c r="I3" s="193"/>
      <c r="J3" s="193"/>
      <c r="K3" s="194"/>
    </row>
    <row r="4" spans="1:11" ht="11.25" customHeight="1" x14ac:dyDescent="0.25">
      <c r="A4" s="206" t="s">
        <v>1</v>
      </c>
      <c r="B4" s="207"/>
      <c r="C4" s="207"/>
      <c r="D4" s="207"/>
      <c r="E4" s="207"/>
      <c r="F4" s="207"/>
      <c r="G4" s="207"/>
      <c r="H4" s="207"/>
      <c r="I4" s="207"/>
      <c r="J4" s="207"/>
      <c r="K4" s="208"/>
    </row>
    <row r="5" spans="1:11" ht="81.2" customHeight="1" x14ac:dyDescent="0.25">
      <c r="A5" s="135" t="s">
        <v>81</v>
      </c>
      <c r="B5" s="152" t="s">
        <v>82</v>
      </c>
      <c r="C5" s="152" t="s">
        <v>83</v>
      </c>
      <c r="D5" s="152" t="s">
        <v>84</v>
      </c>
      <c r="E5" s="152" t="s">
        <v>85</v>
      </c>
      <c r="F5" s="152" t="s">
        <v>86</v>
      </c>
      <c r="G5" s="152" t="s">
        <v>87</v>
      </c>
      <c r="H5" s="152" t="s">
        <v>88</v>
      </c>
      <c r="I5" s="152" t="s">
        <v>452</v>
      </c>
      <c r="J5" s="152" t="s">
        <v>454</v>
      </c>
      <c r="K5" s="136" t="s">
        <v>455</v>
      </c>
    </row>
    <row r="6" spans="1:11" s="11" customFormat="1" x14ac:dyDescent="0.25">
      <c r="A6" s="68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1" customFormat="1" ht="33.75" x14ac:dyDescent="0.25">
      <c r="A7" s="74" t="s">
        <v>89</v>
      </c>
      <c r="B7" s="127">
        <v>0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27">
        <v>0</v>
      </c>
      <c r="J7" s="127">
        <v>0</v>
      </c>
      <c r="K7" s="127">
        <v>0</v>
      </c>
    </row>
    <row r="8" spans="1:11" s="11" customFormat="1" x14ac:dyDescent="0.25">
      <c r="A8" s="128" t="s">
        <v>90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pans="1:11" s="11" customFormat="1" x14ac:dyDescent="0.25">
      <c r="A9" s="128" t="s">
        <v>91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pans="1:11" s="11" customFormat="1" x14ac:dyDescent="0.25">
      <c r="A10" s="128" t="s">
        <v>92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s="11" customFormat="1" x14ac:dyDescent="0.25">
      <c r="A11" s="128" t="s">
        <v>93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s="11" customFormat="1" x14ac:dyDescent="0.25">
      <c r="A12" s="69"/>
      <c r="B12" s="153"/>
      <c r="C12" s="153"/>
      <c r="D12" s="153"/>
      <c r="E12" s="153"/>
      <c r="F12" s="153"/>
      <c r="G12" s="153"/>
      <c r="H12" s="153"/>
      <c r="I12" s="153"/>
      <c r="J12" s="153"/>
      <c r="K12" s="153"/>
    </row>
    <row r="13" spans="1:11" s="11" customFormat="1" ht="22.7" x14ac:dyDescent="0.25">
      <c r="A13" s="74" t="s">
        <v>94</v>
      </c>
      <c r="B13" s="127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</row>
    <row r="14" spans="1:11" s="11" customFormat="1" x14ac:dyDescent="0.25">
      <c r="A14" s="128" t="s">
        <v>95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s="11" customFormat="1" x14ac:dyDescent="0.25">
      <c r="A15" s="128" t="s">
        <v>96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s="11" customFormat="1" x14ac:dyDescent="0.25">
      <c r="A16" s="128" t="s">
        <v>97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s="11" customFormat="1" x14ac:dyDescent="0.25">
      <c r="A17" s="128" t="s">
        <v>98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s="11" customFormat="1" x14ac:dyDescent="0.25">
      <c r="A18" s="69"/>
      <c r="B18" s="153"/>
      <c r="C18" s="153"/>
      <c r="D18" s="153"/>
      <c r="E18" s="153"/>
      <c r="F18" s="153"/>
      <c r="G18" s="153"/>
      <c r="H18" s="153"/>
      <c r="I18" s="153"/>
      <c r="J18" s="153"/>
      <c r="K18" s="153"/>
    </row>
    <row r="19" spans="1:11" s="11" customFormat="1" ht="33.6" customHeight="1" x14ac:dyDescent="0.25">
      <c r="A19" s="74" t="s">
        <v>99</v>
      </c>
      <c r="B19" s="127">
        <f>B7+B13</f>
        <v>0</v>
      </c>
      <c r="C19" s="127">
        <f t="shared" ref="C19:K19" si="0">C7+C13</f>
        <v>0</v>
      </c>
      <c r="D19" s="127">
        <f t="shared" si="0"/>
        <v>0</v>
      </c>
      <c r="E19" s="127">
        <f t="shared" si="0"/>
        <v>0</v>
      </c>
      <c r="F19" s="127">
        <f t="shared" si="0"/>
        <v>0</v>
      </c>
      <c r="G19" s="127">
        <f t="shared" si="0"/>
        <v>0</v>
      </c>
      <c r="H19" s="127">
        <f t="shared" si="0"/>
        <v>0</v>
      </c>
      <c r="I19" s="127">
        <f t="shared" si="0"/>
        <v>0</v>
      </c>
      <c r="J19" s="127">
        <f t="shared" si="0"/>
        <v>0</v>
      </c>
      <c r="K19" s="127">
        <f t="shared" si="0"/>
        <v>0</v>
      </c>
    </row>
    <row r="20" spans="1:11" s="11" customFormat="1" ht="15.6" customHeight="1" thickBot="1" x14ac:dyDescent="0.3">
      <c r="A20" s="78"/>
      <c r="B20" s="84"/>
      <c r="C20" s="84"/>
      <c r="D20" s="84"/>
      <c r="E20" s="84"/>
      <c r="F20" s="84"/>
      <c r="G20" s="84"/>
      <c r="H20" s="84"/>
      <c r="I20" s="84"/>
      <c r="J20" s="84"/>
      <c r="K20" s="84"/>
    </row>
    <row r="21" spans="1:11" s="11" customFormat="1" x14ac:dyDescent="0.25"/>
    <row r="22" spans="1:11" s="11" customFormat="1" x14ac:dyDescent="0.25"/>
    <row r="23" spans="1:11" s="11" customFormat="1" x14ac:dyDescent="0.25"/>
    <row r="24" spans="1:11" s="11" customFormat="1" x14ac:dyDescent="0.25"/>
    <row r="25" spans="1:11" s="11" customFormat="1" x14ac:dyDescent="0.25"/>
    <row r="26" spans="1:11" s="11" customFormat="1" x14ac:dyDescent="0.25"/>
    <row r="27" spans="1:11" s="11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4.9989318521683403E-2"/>
  </sheetPr>
  <dimension ref="A1:G82"/>
  <sheetViews>
    <sheetView zoomScaleNormal="100" workbookViewId="0">
      <selection activeCell="A16" sqref="A16:B16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89" t="str">
        <f>'FORMATO 3'!A1:K1</f>
        <v>ÓRGANO DE FISCALIZACIÓN SUPERIOR</v>
      </c>
      <c r="B1" s="190"/>
      <c r="C1" s="190"/>
      <c r="D1" s="190"/>
      <c r="E1" s="191"/>
    </row>
    <row r="2" spans="1:5" x14ac:dyDescent="0.25">
      <c r="A2" s="225" t="s">
        <v>100</v>
      </c>
      <c r="B2" s="226"/>
      <c r="C2" s="226"/>
      <c r="D2" s="226"/>
      <c r="E2" s="227"/>
    </row>
    <row r="3" spans="1:5" ht="14.25" x14ac:dyDescent="0.25">
      <c r="A3" s="225" t="s">
        <v>453</v>
      </c>
      <c r="B3" s="226"/>
      <c r="C3" s="226"/>
      <c r="D3" s="226"/>
      <c r="E3" s="227"/>
    </row>
    <row r="4" spans="1:5" thickBot="1" x14ac:dyDescent="0.3">
      <c r="A4" s="228" t="s">
        <v>1</v>
      </c>
      <c r="B4" s="229"/>
      <c r="C4" s="229"/>
      <c r="D4" s="229"/>
      <c r="E4" s="230"/>
    </row>
    <row r="5" spans="1:5" x14ac:dyDescent="0.25">
      <c r="A5" s="243" t="s">
        <v>2</v>
      </c>
      <c r="B5" s="244"/>
      <c r="C5" s="137" t="s">
        <v>101</v>
      </c>
      <c r="D5" s="249" t="s">
        <v>103</v>
      </c>
      <c r="E5" s="137" t="s">
        <v>104</v>
      </c>
    </row>
    <row r="6" spans="1:5" ht="15.75" thickBot="1" x14ac:dyDescent="0.3">
      <c r="A6" s="245"/>
      <c r="B6" s="246"/>
      <c r="C6" s="132" t="s">
        <v>102</v>
      </c>
      <c r="D6" s="250"/>
      <c r="E6" s="132" t="s">
        <v>105</v>
      </c>
    </row>
    <row r="7" spans="1:5" ht="14.25" x14ac:dyDescent="0.25">
      <c r="A7" s="223"/>
      <c r="B7" s="224"/>
      <c r="C7" s="21"/>
      <c r="D7" s="21"/>
      <c r="E7" s="21"/>
    </row>
    <row r="8" spans="1:5" ht="14.25" x14ac:dyDescent="0.25">
      <c r="A8" s="179" t="s">
        <v>106</v>
      </c>
      <c r="B8" s="180"/>
      <c r="C8" s="22">
        <f>SUM(C9:C11)</f>
        <v>75978000</v>
      </c>
      <c r="D8" s="163">
        <f t="shared" ref="D8:E8" si="0">SUM(D9:D11)</f>
        <v>66637098</v>
      </c>
      <c r="E8" s="163">
        <f t="shared" si="0"/>
        <v>66637098</v>
      </c>
    </row>
    <row r="9" spans="1:5" x14ac:dyDescent="0.25">
      <c r="A9" s="181" t="s">
        <v>404</v>
      </c>
      <c r="B9" s="182"/>
      <c r="C9" s="23">
        <v>75978000</v>
      </c>
      <c r="D9" s="148">
        <v>66183596</v>
      </c>
      <c r="E9" s="148">
        <f>D9</f>
        <v>66183596</v>
      </c>
    </row>
    <row r="10" spans="1:5" ht="14.25" x14ac:dyDescent="0.25">
      <c r="A10" s="181" t="s">
        <v>405</v>
      </c>
      <c r="B10" s="182"/>
      <c r="C10" s="146">
        <v>0</v>
      </c>
      <c r="D10" s="23">
        <v>453502</v>
      </c>
      <c r="E10" s="23">
        <f>D10</f>
        <v>453502</v>
      </c>
    </row>
    <row r="11" spans="1:5" ht="14.25" x14ac:dyDescent="0.25">
      <c r="A11" s="181" t="s">
        <v>406</v>
      </c>
      <c r="B11" s="182"/>
      <c r="C11" s="146">
        <v>0</v>
      </c>
      <c r="D11" s="146">
        <v>0</v>
      </c>
      <c r="E11" s="146">
        <v>0</v>
      </c>
    </row>
    <row r="12" spans="1:5" ht="14.25" x14ac:dyDescent="0.25">
      <c r="A12" s="181"/>
      <c r="B12" s="182"/>
      <c r="C12" s="21"/>
      <c r="D12" s="21"/>
      <c r="E12" s="21"/>
    </row>
    <row r="13" spans="1:5" ht="14.25" x14ac:dyDescent="0.25">
      <c r="A13" s="179" t="s">
        <v>126</v>
      </c>
      <c r="B13" s="180"/>
      <c r="C13" s="22">
        <f>C14+C15</f>
        <v>75978000</v>
      </c>
      <c r="D13" s="163">
        <f t="shared" ref="D13:E13" si="1">D14+D15</f>
        <v>42365930</v>
      </c>
      <c r="E13" s="163">
        <f t="shared" si="1"/>
        <v>42116545</v>
      </c>
    </row>
    <row r="14" spans="1:5" x14ac:dyDescent="0.25">
      <c r="A14" s="181" t="s">
        <v>407</v>
      </c>
      <c r="B14" s="182"/>
      <c r="C14" s="23">
        <f>C9</f>
        <v>75978000</v>
      </c>
      <c r="D14" s="148">
        <v>42365930</v>
      </c>
      <c r="E14" s="148">
        <v>42116545</v>
      </c>
    </row>
    <row r="15" spans="1:5" x14ac:dyDescent="0.25">
      <c r="A15" s="181" t="s">
        <v>408</v>
      </c>
      <c r="B15" s="182"/>
      <c r="C15" s="21"/>
      <c r="D15" s="23"/>
      <c r="E15" s="23"/>
    </row>
    <row r="16" spans="1:5" ht="14.25" x14ac:dyDescent="0.25">
      <c r="A16" s="181"/>
      <c r="B16" s="182"/>
      <c r="C16" s="21"/>
      <c r="D16" s="21"/>
      <c r="E16" s="21"/>
    </row>
    <row r="17" spans="1:7" ht="14.25" x14ac:dyDescent="0.25">
      <c r="A17" s="179" t="s">
        <v>109</v>
      </c>
      <c r="B17" s="180"/>
      <c r="C17" s="24">
        <f>C18+C19</f>
        <v>0</v>
      </c>
      <c r="D17" s="156">
        <f t="shared" ref="D17:E17" si="2">D18+D19</f>
        <v>0</v>
      </c>
      <c r="E17" s="156">
        <f t="shared" si="2"/>
        <v>0</v>
      </c>
    </row>
    <row r="18" spans="1:7" x14ac:dyDescent="0.25">
      <c r="A18" s="181" t="s">
        <v>409</v>
      </c>
      <c r="B18" s="182"/>
      <c r="C18" s="25">
        <v>0</v>
      </c>
      <c r="D18" s="146">
        <v>0</v>
      </c>
      <c r="E18" s="146">
        <f>D18</f>
        <v>0</v>
      </c>
      <c r="F18" s="7"/>
    </row>
    <row r="19" spans="1:7" ht="26.1" customHeight="1" x14ac:dyDescent="0.25">
      <c r="A19" s="181" t="s">
        <v>446</v>
      </c>
      <c r="B19" s="182"/>
      <c r="C19" s="21"/>
      <c r="D19" s="23"/>
      <c r="E19" s="21"/>
    </row>
    <row r="20" spans="1:7" ht="14.25" x14ac:dyDescent="0.25">
      <c r="A20" s="181"/>
      <c r="B20" s="182"/>
      <c r="C20" s="21"/>
      <c r="D20" s="23"/>
      <c r="E20" s="21"/>
    </row>
    <row r="21" spans="1:7" x14ac:dyDescent="0.25">
      <c r="A21" s="179" t="s">
        <v>112</v>
      </c>
      <c r="B21" s="180"/>
      <c r="C21" s="26">
        <f>C8-C13+C17</f>
        <v>0</v>
      </c>
      <c r="D21" s="147">
        <f t="shared" ref="D21:E21" si="3">D8-D13+D17</f>
        <v>24271168</v>
      </c>
      <c r="E21" s="22">
        <f t="shared" si="3"/>
        <v>24520553</v>
      </c>
    </row>
    <row r="22" spans="1:7" ht="14.25" x14ac:dyDescent="0.25">
      <c r="A22" s="179" t="s">
        <v>113</v>
      </c>
      <c r="B22" s="180"/>
      <c r="C22" s="27">
        <f>C21-C11</f>
        <v>0</v>
      </c>
      <c r="D22" s="148">
        <f t="shared" ref="D22:E22" si="4">D21-D11</f>
        <v>24271168</v>
      </c>
      <c r="E22" s="28">
        <f t="shared" si="4"/>
        <v>24520553</v>
      </c>
    </row>
    <row r="23" spans="1:7" ht="15" customHeight="1" x14ac:dyDescent="0.25">
      <c r="A23" s="179" t="s">
        <v>114</v>
      </c>
      <c r="B23" s="180"/>
      <c r="C23" s="231">
        <f>C22-C17</f>
        <v>0</v>
      </c>
      <c r="D23" s="233">
        <f t="shared" ref="D23:E23" si="5">D22-D17</f>
        <v>24271168</v>
      </c>
      <c r="E23" s="221">
        <f t="shared" si="5"/>
        <v>24520553</v>
      </c>
    </row>
    <row r="24" spans="1:7" ht="21.75" customHeight="1" thickBot="1" x14ac:dyDescent="0.3">
      <c r="A24" s="217"/>
      <c r="B24" s="218"/>
      <c r="C24" s="232"/>
      <c r="D24" s="234"/>
      <c r="E24" s="222"/>
      <c r="F24" s="7"/>
      <c r="G24" s="7"/>
    </row>
    <row r="25" spans="1:7" thickBot="1" x14ac:dyDescent="0.3">
      <c r="A25" s="251" t="s">
        <v>115</v>
      </c>
      <c r="B25" s="252"/>
      <c r="C25" s="138" t="s">
        <v>116</v>
      </c>
      <c r="D25" s="138" t="s">
        <v>103</v>
      </c>
      <c r="E25" s="138" t="s">
        <v>117</v>
      </c>
    </row>
    <row r="26" spans="1:7" ht="14.25" x14ac:dyDescent="0.25">
      <c r="A26" s="223"/>
      <c r="B26" s="224"/>
      <c r="C26" s="21"/>
      <c r="D26" s="21"/>
      <c r="E26" s="21"/>
    </row>
    <row r="27" spans="1:7" ht="14.25" x14ac:dyDescent="0.25">
      <c r="A27" s="179" t="s">
        <v>118</v>
      </c>
      <c r="B27" s="180"/>
      <c r="C27" s="24">
        <v>0</v>
      </c>
      <c r="D27" s="24">
        <v>0</v>
      </c>
      <c r="E27" s="24">
        <v>0</v>
      </c>
    </row>
    <row r="28" spans="1:7" ht="14.25" x14ac:dyDescent="0.25">
      <c r="A28" s="181" t="s">
        <v>410</v>
      </c>
      <c r="B28" s="182"/>
      <c r="C28" s="25">
        <v>0</v>
      </c>
      <c r="D28" s="25">
        <v>0</v>
      </c>
      <c r="E28" s="25">
        <v>0</v>
      </c>
    </row>
    <row r="29" spans="1:7" ht="14.25" x14ac:dyDescent="0.25">
      <c r="A29" s="181" t="s">
        <v>411</v>
      </c>
      <c r="B29" s="182"/>
      <c r="C29" s="25">
        <v>0</v>
      </c>
      <c r="D29" s="25">
        <v>0</v>
      </c>
      <c r="E29" s="25">
        <v>0</v>
      </c>
    </row>
    <row r="30" spans="1:7" ht="14.25" x14ac:dyDescent="0.25">
      <c r="A30" s="181"/>
      <c r="B30" s="182"/>
      <c r="C30" s="21"/>
      <c r="D30" s="21"/>
      <c r="E30" s="21"/>
    </row>
    <row r="31" spans="1:7" ht="14.25" x14ac:dyDescent="0.25">
      <c r="A31" s="179" t="s">
        <v>119</v>
      </c>
      <c r="B31" s="180"/>
      <c r="C31" s="24">
        <f>C23+C27</f>
        <v>0</v>
      </c>
      <c r="D31" s="119">
        <f t="shared" ref="D31:E31" si="6">D23+D27</f>
        <v>24271168</v>
      </c>
      <c r="E31" s="147">
        <f t="shared" si="6"/>
        <v>24520553</v>
      </c>
    </row>
    <row r="32" spans="1:7" thickBot="1" x14ac:dyDescent="0.3">
      <c r="A32" s="175"/>
      <c r="B32" s="176"/>
      <c r="C32" s="29"/>
      <c r="D32" s="29"/>
      <c r="E32" s="29"/>
    </row>
    <row r="33" spans="1:5" x14ac:dyDescent="0.25">
      <c r="A33" s="243" t="s">
        <v>115</v>
      </c>
      <c r="B33" s="244"/>
      <c r="C33" s="249" t="s">
        <v>120</v>
      </c>
      <c r="D33" s="237" t="s">
        <v>103</v>
      </c>
      <c r="E33" s="139" t="s">
        <v>104</v>
      </c>
    </row>
    <row r="34" spans="1:5" ht="15.75" thickBot="1" x14ac:dyDescent="0.3">
      <c r="A34" s="245"/>
      <c r="B34" s="246"/>
      <c r="C34" s="250"/>
      <c r="D34" s="238"/>
      <c r="E34" s="140" t="s">
        <v>117</v>
      </c>
    </row>
    <row r="35" spans="1:5" ht="14.25" x14ac:dyDescent="0.25">
      <c r="A35" s="30"/>
      <c r="B35" s="31"/>
      <c r="C35" s="31"/>
      <c r="D35" s="31"/>
      <c r="E35" s="31"/>
    </row>
    <row r="36" spans="1:5" ht="14.25" x14ac:dyDescent="0.25">
      <c r="A36" s="219" t="s">
        <v>121</v>
      </c>
      <c r="B36" s="220"/>
      <c r="C36" s="32">
        <f>C37+C38</f>
        <v>0</v>
      </c>
      <c r="D36" s="32">
        <f t="shared" ref="D36:E36" si="7">D37+D38</f>
        <v>0</v>
      </c>
      <c r="E36" s="32">
        <f t="shared" si="7"/>
        <v>0</v>
      </c>
    </row>
    <row r="37" spans="1:5" x14ac:dyDescent="0.25">
      <c r="A37" s="215" t="s">
        <v>412</v>
      </c>
      <c r="B37" s="216"/>
      <c r="C37" s="32">
        <v>0</v>
      </c>
      <c r="D37" s="32">
        <v>0</v>
      </c>
      <c r="E37" s="32">
        <v>0</v>
      </c>
    </row>
    <row r="38" spans="1:5" ht="24.75" customHeight="1" x14ac:dyDescent="0.25">
      <c r="A38" s="181" t="s">
        <v>445</v>
      </c>
      <c r="B38" s="182"/>
      <c r="C38" s="32">
        <v>0</v>
      </c>
      <c r="D38" s="32">
        <v>0</v>
      </c>
      <c r="E38" s="32">
        <v>0</v>
      </c>
    </row>
    <row r="39" spans="1:5" x14ac:dyDescent="0.25">
      <c r="A39" s="219" t="s">
        <v>122</v>
      </c>
      <c r="B39" s="220"/>
      <c r="C39" s="33">
        <v>0</v>
      </c>
      <c r="D39" s="33">
        <v>0</v>
      </c>
      <c r="E39" s="33">
        <v>0</v>
      </c>
    </row>
    <row r="40" spans="1:5" x14ac:dyDescent="0.25">
      <c r="A40" s="215" t="s">
        <v>413</v>
      </c>
      <c r="B40" s="216"/>
      <c r="C40" s="32">
        <v>0</v>
      </c>
      <c r="D40" s="32">
        <v>0</v>
      </c>
      <c r="E40" s="32">
        <v>0</v>
      </c>
    </row>
    <row r="41" spans="1:5" ht="19.5" customHeight="1" x14ac:dyDescent="0.25">
      <c r="A41" s="215" t="s">
        <v>414</v>
      </c>
      <c r="B41" s="216"/>
      <c r="C41" s="32">
        <v>0</v>
      </c>
      <c r="D41" s="32">
        <v>0</v>
      </c>
      <c r="E41" s="32">
        <v>0</v>
      </c>
    </row>
    <row r="42" spans="1:5" ht="24.4" customHeight="1" x14ac:dyDescent="0.25">
      <c r="A42" s="215"/>
      <c r="B42" s="216"/>
      <c r="C42" s="31"/>
      <c r="D42" s="31"/>
      <c r="E42" s="31"/>
    </row>
    <row r="43" spans="1:5" x14ac:dyDescent="0.25">
      <c r="A43" s="219" t="s">
        <v>123</v>
      </c>
      <c r="B43" s="220"/>
      <c r="C43" s="235">
        <f>C36+C39</f>
        <v>0</v>
      </c>
      <c r="D43" s="235">
        <f t="shared" ref="D43:E43" si="8">D36+D39</f>
        <v>0</v>
      </c>
      <c r="E43" s="235">
        <f t="shared" si="8"/>
        <v>0</v>
      </c>
    </row>
    <row r="44" spans="1:5" ht="24.4" customHeight="1" thickBot="1" x14ac:dyDescent="0.3">
      <c r="A44" s="239"/>
      <c r="B44" s="240"/>
      <c r="C44" s="236"/>
      <c r="D44" s="236"/>
      <c r="E44" s="236"/>
    </row>
    <row r="45" spans="1:5" ht="12.95" customHeight="1" thickBot="1" x14ac:dyDescent="0.3">
      <c r="A45" s="35"/>
      <c r="B45" s="35"/>
      <c r="C45" s="36"/>
      <c r="D45" s="36"/>
      <c r="E45" s="36"/>
    </row>
    <row r="46" spans="1:5" x14ac:dyDescent="0.25">
      <c r="A46" s="243" t="s">
        <v>115</v>
      </c>
      <c r="B46" s="244"/>
      <c r="C46" s="139" t="s">
        <v>101</v>
      </c>
      <c r="D46" s="237" t="s">
        <v>103</v>
      </c>
      <c r="E46" s="139" t="s">
        <v>104</v>
      </c>
    </row>
    <row r="47" spans="1:5" ht="15.75" thickBot="1" x14ac:dyDescent="0.3">
      <c r="A47" s="245"/>
      <c r="B47" s="246"/>
      <c r="C47" s="140" t="s">
        <v>116</v>
      </c>
      <c r="D47" s="238"/>
      <c r="E47" s="140" t="s">
        <v>117</v>
      </c>
    </row>
    <row r="48" spans="1:5" x14ac:dyDescent="0.25">
      <c r="A48" s="241"/>
      <c r="B48" s="242"/>
      <c r="C48" s="5"/>
      <c r="D48" s="5"/>
      <c r="E48" s="5"/>
    </row>
    <row r="49" spans="1:5" x14ac:dyDescent="0.25">
      <c r="A49" s="215" t="s">
        <v>124</v>
      </c>
      <c r="B49" s="216"/>
      <c r="C49" s="23">
        <f>C14</f>
        <v>75978000</v>
      </c>
      <c r="D49" s="23">
        <f>D9</f>
        <v>66183596</v>
      </c>
      <c r="E49" s="23">
        <f>D49</f>
        <v>66183596</v>
      </c>
    </row>
    <row r="50" spans="1:5" ht="27.2" customHeight="1" x14ac:dyDescent="0.25">
      <c r="A50" s="181" t="s">
        <v>442</v>
      </c>
      <c r="B50" s="182"/>
      <c r="C50" s="32">
        <f>C51-C52</f>
        <v>0</v>
      </c>
      <c r="D50" s="32">
        <f t="shared" ref="D50:E50" si="9">D51-D52</f>
        <v>0</v>
      </c>
      <c r="E50" s="32">
        <f t="shared" si="9"/>
        <v>0</v>
      </c>
    </row>
    <row r="51" spans="1:5" ht="18" customHeight="1" x14ac:dyDescent="0.25">
      <c r="A51" s="215" t="s">
        <v>419</v>
      </c>
      <c r="B51" s="216"/>
      <c r="C51" s="31"/>
      <c r="D51" s="31"/>
      <c r="E51" s="31"/>
    </row>
    <row r="52" spans="1:5" x14ac:dyDescent="0.25">
      <c r="A52" s="215" t="s">
        <v>413</v>
      </c>
      <c r="B52" s="216"/>
      <c r="C52" s="31"/>
      <c r="D52" s="31"/>
      <c r="E52" s="31"/>
    </row>
    <row r="53" spans="1:5" x14ac:dyDescent="0.25">
      <c r="A53" s="215"/>
      <c r="B53" s="216"/>
      <c r="C53" s="31"/>
      <c r="D53" s="31"/>
      <c r="E53" s="31"/>
    </row>
    <row r="54" spans="1:5" x14ac:dyDescent="0.25">
      <c r="A54" s="215" t="s">
        <v>108</v>
      </c>
      <c r="B54" s="216"/>
      <c r="C54" s="23">
        <f>C49</f>
        <v>75978000</v>
      </c>
      <c r="D54" s="23">
        <f>D14</f>
        <v>42365930</v>
      </c>
      <c r="E54" s="23">
        <f>E14</f>
        <v>42116545</v>
      </c>
    </row>
    <row r="55" spans="1:5" x14ac:dyDescent="0.25">
      <c r="A55" s="215"/>
      <c r="B55" s="216"/>
      <c r="C55" s="31"/>
      <c r="D55" s="31"/>
      <c r="E55" s="31"/>
    </row>
    <row r="56" spans="1:5" x14ac:dyDescent="0.25">
      <c r="A56" s="215" t="s">
        <v>110</v>
      </c>
      <c r="B56" s="216"/>
      <c r="C56" s="31"/>
      <c r="D56" s="31"/>
      <c r="E56" s="31"/>
    </row>
    <row r="57" spans="1:5" x14ac:dyDescent="0.25">
      <c r="A57" s="215"/>
      <c r="B57" s="216"/>
      <c r="C57" s="31"/>
      <c r="D57" s="31"/>
      <c r="E57" s="31"/>
    </row>
    <row r="58" spans="1:5" ht="29.85" customHeight="1" x14ac:dyDescent="0.25">
      <c r="A58" s="179" t="s">
        <v>444</v>
      </c>
      <c r="B58" s="180"/>
      <c r="C58" s="34">
        <f>C49+C50-C54+C56</f>
        <v>0</v>
      </c>
      <c r="D58" s="118">
        <f t="shared" ref="D58:E58" si="10">D49+D50-D54+D56</f>
        <v>23817666</v>
      </c>
      <c r="E58" s="149">
        <f t="shared" si="10"/>
        <v>24067051</v>
      </c>
    </row>
    <row r="59" spans="1:5" ht="18.75" customHeight="1" x14ac:dyDescent="0.25">
      <c r="A59" s="179" t="s">
        <v>443</v>
      </c>
      <c r="B59" s="180"/>
      <c r="C59" s="209">
        <f>C58-C50</f>
        <v>0</v>
      </c>
      <c r="D59" s="211">
        <f t="shared" ref="D59:E59" si="11">D58-D50</f>
        <v>23817666</v>
      </c>
      <c r="E59" s="213">
        <f t="shared" si="11"/>
        <v>24067051</v>
      </c>
    </row>
    <row r="60" spans="1:5" ht="18" customHeight="1" thickBot="1" x14ac:dyDescent="0.3">
      <c r="A60" s="217"/>
      <c r="B60" s="218"/>
      <c r="C60" s="210"/>
      <c r="D60" s="212"/>
      <c r="E60" s="214"/>
    </row>
    <row r="61" spans="1:5" x14ac:dyDescent="0.25">
      <c r="A61" s="243" t="s">
        <v>115</v>
      </c>
      <c r="B61" s="244"/>
      <c r="C61" s="249" t="s">
        <v>120</v>
      </c>
      <c r="D61" s="237" t="s">
        <v>103</v>
      </c>
      <c r="E61" s="139" t="s">
        <v>104</v>
      </c>
    </row>
    <row r="62" spans="1:5" ht="15.75" thickBot="1" x14ac:dyDescent="0.3">
      <c r="A62" s="245"/>
      <c r="B62" s="246"/>
      <c r="C62" s="250"/>
      <c r="D62" s="238"/>
      <c r="E62" s="140" t="s">
        <v>117</v>
      </c>
    </row>
    <row r="63" spans="1:5" x14ac:dyDescent="0.25">
      <c r="A63" s="241"/>
      <c r="B63" s="242"/>
      <c r="C63" s="5"/>
      <c r="D63" s="5"/>
      <c r="E63" s="5"/>
    </row>
    <row r="64" spans="1:5" x14ac:dyDescent="0.25">
      <c r="A64" s="215" t="s">
        <v>107</v>
      </c>
      <c r="B64" s="216"/>
      <c r="C64" s="32">
        <v>0</v>
      </c>
      <c r="D64" s="162">
        <f>D10</f>
        <v>453502</v>
      </c>
      <c r="E64" s="162">
        <f>E10</f>
        <v>453502</v>
      </c>
    </row>
    <row r="65" spans="1:5" ht="28.15" customHeight="1" x14ac:dyDescent="0.25">
      <c r="A65" s="181" t="s">
        <v>449</v>
      </c>
      <c r="B65" s="182"/>
      <c r="C65" s="32">
        <v>0</v>
      </c>
      <c r="D65" s="32">
        <v>0</v>
      </c>
      <c r="E65" s="32">
        <v>0</v>
      </c>
    </row>
    <row r="66" spans="1:5" x14ac:dyDescent="0.25">
      <c r="A66" s="215" t="s">
        <v>415</v>
      </c>
      <c r="B66" s="216"/>
      <c r="C66" s="32">
        <v>0</v>
      </c>
      <c r="D66" s="32">
        <v>0</v>
      </c>
      <c r="E66" s="32">
        <v>0</v>
      </c>
    </row>
    <row r="67" spans="1:5" x14ac:dyDescent="0.25">
      <c r="A67" s="215" t="s">
        <v>416</v>
      </c>
      <c r="B67" s="216"/>
      <c r="C67" s="32">
        <v>0</v>
      </c>
      <c r="D67" s="32">
        <v>0</v>
      </c>
      <c r="E67" s="32">
        <v>0</v>
      </c>
    </row>
    <row r="68" spans="1:5" x14ac:dyDescent="0.25">
      <c r="A68" s="215"/>
      <c r="B68" s="216"/>
      <c r="C68" s="31"/>
      <c r="D68" s="31"/>
      <c r="E68" s="31"/>
    </row>
    <row r="69" spans="1:5" x14ac:dyDescent="0.25">
      <c r="A69" s="215" t="s">
        <v>125</v>
      </c>
      <c r="B69" s="216"/>
      <c r="C69" s="32">
        <v>0</v>
      </c>
      <c r="D69" s="32">
        <v>0</v>
      </c>
      <c r="E69" s="32">
        <v>0</v>
      </c>
    </row>
    <row r="70" spans="1:5" x14ac:dyDescent="0.25">
      <c r="A70" s="215"/>
      <c r="B70" s="216"/>
      <c r="C70" s="31"/>
      <c r="D70" s="31"/>
      <c r="E70" s="31"/>
    </row>
    <row r="71" spans="1:5" x14ac:dyDescent="0.25">
      <c r="A71" s="215" t="s">
        <v>111</v>
      </c>
      <c r="B71" s="216"/>
      <c r="C71" s="32">
        <v>0</v>
      </c>
      <c r="D71" s="32">
        <v>0</v>
      </c>
      <c r="E71" s="32">
        <v>0</v>
      </c>
    </row>
    <row r="72" spans="1:5" x14ac:dyDescent="0.25">
      <c r="A72" s="215"/>
      <c r="B72" s="216"/>
      <c r="C72" s="31"/>
      <c r="D72" s="31"/>
      <c r="E72" s="31"/>
    </row>
    <row r="73" spans="1:5" ht="27.2" customHeight="1" x14ac:dyDescent="0.25">
      <c r="A73" s="179" t="s">
        <v>448</v>
      </c>
      <c r="B73" s="180"/>
      <c r="C73" s="33">
        <f>C64+C65-C69+C71</f>
        <v>0</v>
      </c>
      <c r="D73" s="149">
        <f t="shared" ref="D73:E73" si="12">D64+D65-D69+D71</f>
        <v>453502</v>
      </c>
      <c r="E73" s="149">
        <f t="shared" si="12"/>
        <v>453502</v>
      </c>
    </row>
    <row r="74" spans="1:5" x14ac:dyDescent="0.25">
      <c r="A74" s="179" t="s">
        <v>447</v>
      </c>
      <c r="B74" s="180"/>
      <c r="C74" s="235">
        <f>C73-C65</f>
        <v>0</v>
      </c>
      <c r="D74" s="247">
        <f t="shared" ref="D74:E74" si="13">D73-D65</f>
        <v>453502</v>
      </c>
      <c r="E74" s="247">
        <f t="shared" si="13"/>
        <v>453502</v>
      </c>
    </row>
    <row r="75" spans="1:5" ht="15.75" thickBot="1" x14ac:dyDescent="0.3">
      <c r="A75" s="217"/>
      <c r="B75" s="218"/>
      <c r="C75" s="236"/>
      <c r="D75" s="248"/>
      <c r="E75" s="248"/>
    </row>
    <row r="76" spans="1:5" x14ac:dyDescent="0.25">
      <c r="A76" s="11"/>
      <c r="B76" s="11"/>
      <c r="C76" s="11"/>
      <c r="D76" s="11"/>
      <c r="E76" s="11"/>
    </row>
    <row r="77" spans="1:5" x14ac:dyDescent="0.25">
      <c r="A77" s="11"/>
      <c r="B77" s="11"/>
      <c r="C77" s="11"/>
      <c r="D77" s="11"/>
      <c r="E77" s="11"/>
    </row>
    <row r="78" spans="1:5" x14ac:dyDescent="0.25">
      <c r="A78" s="11"/>
      <c r="B78" s="11"/>
      <c r="C78" s="11"/>
      <c r="D78" s="11"/>
      <c r="E78" s="11"/>
    </row>
    <row r="79" spans="1:5" x14ac:dyDescent="0.25">
      <c r="A79" s="11"/>
      <c r="B79" s="11"/>
      <c r="C79" s="11"/>
      <c r="D79" s="11"/>
      <c r="E79" s="11"/>
    </row>
    <row r="80" spans="1:5" x14ac:dyDescent="0.25">
      <c r="A80" s="11"/>
      <c r="B80" s="11"/>
      <c r="C80" s="11"/>
      <c r="D80" s="11"/>
      <c r="E80" s="11"/>
    </row>
    <row r="81" spans="1:5" x14ac:dyDescent="0.25">
      <c r="A81" s="11"/>
      <c r="B81" s="11"/>
      <c r="C81" s="11"/>
      <c r="D81" s="11"/>
      <c r="E81" s="11"/>
    </row>
    <row r="82" spans="1:5" x14ac:dyDescent="0.25">
      <c r="A82" s="11"/>
      <c r="B82" s="11"/>
      <c r="C82" s="11"/>
      <c r="D82" s="11"/>
      <c r="E82" s="11"/>
    </row>
  </sheetData>
  <mergeCells count="83"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55:B55"/>
    <mergeCell ref="A56:B56"/>
    <mergeCell ref="A57:B57"/>
    <mergeCell ref="A58:B58"/>
    <mergeCell ref="A59:B60"/>
    <mergeCell ref="C59:C60"/>
    <mergeCell ref="D59:D60"/>
    <mergeCell ref="E59:E60"/>
    <mergeCell ref="A64:B64"/>
    <mergeCell ref="A65:B65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7"/>
  <sheetViews>
    <sheetView zoomScaleNormal="100" workbookViewId="0">
      <selection activeCell="A7" sqref="A7:XFD58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89" t="str">
        <f>'FORMATO 4'!A1:E1</f>
        <v>ÓRGANO DE FISCALIZACIÓN SUPERIOR</v>
      </c>
      <c r="B1" s="190"/>
      <c r="C1" s="190"/>
      <c r="D1" s="190"/>
      <c r="E1" s="190"/>
      <c r="F1" s="190"/>
      <c r="G1" s="190"/>
      <c r="H1" s="190"/>
      <c r="I1" s="191"/>
    </row>
    <row r="2" spans="1:9" ht="18" customHeight="1" x14ac:dyDescent="0.25">
      <c r="A2" s="225" t="s">
        <v>127</v>
      </c>
      <c r="B2" s="226"/>
      <c r="C2" s="226"/>
      <c r="D2" s="226"/>
      <c r="E2" s="226"/>
      <c r="F2" s="226"/>
      <c r="G2" s="226"/>
      <c r="H2" s="226"/>
      <c r="I2" s="227"/>
    </row>
    <row r="3" spans="1:9" x14ac:dyDescent="0.25">
      <c r="A3" s="225" t="s">
        <v>453</v>
      </c>
      <c r="B3" s="226"/>
      <c r="C3" s="226"/>
      <c r="D3" s="226"/>
      <c r="E3" s="226"/>
      <c r="F3" s="226"/>
      <c r="G3" s="226"/>
      <c r="H3" s="226"/>
      <c r="I3" s="227"/>
    </row>
    <row r="4" spans="1:9" ht="15.6" thickBot="1" x14ac:dyDescent="0.3">
      <c r="A4" s="228" t="s">
        <v>1</v>
      </c>
      <c r="B4" s="229"/>
      <c r="C4" s="229"/>
      <c r="D4" s="229"/>
      <c r="E4" s="229"/>
      <c r="F4" s="229"/>
      <c r="G4" s="229"/>
      <c r="H4" s="229"/>
      <c r="I4" s="230"/>
    </row>
    <row r="5" spans="1:9" ht="15.75" thickBot="1" x14ac:dyDescent="0.3">
      <c r="A5" s="189"/>
      <c r="B5" s="190"/>
      <c r="C5" s="191"/>
      <c r="D5" s="276" t="s">
        <v>128</v>
      </c>
      <c r="E5" s="277"/>
      <c r="F5" s="277"/>
      <c r="G5" s="277"/>
      <c r="H5" s="278"/>
      <c r="I5" s="237" t="s">
        <v>129</v>
      </c>
    </row>
    <row r="6" spans="1:9" x14ac:dyDescent="0.25">
      <c r="A6" s="225" t="s">
        <v>115</v>
      </c>
      <c r="B6" s="226"/>
      <c r="C6" s="227"/>
      <c r="D6" s="237" t="s">
        <v>131</v>
      </c>
      <c r="E6" s="249" t="s">
        <v>132</v>
      </c>
      <c r="F6" s="237" t="s">
        <v>133</v>
      </c>
      <c r="G6" s="237" t="s">
        <v>103</v>
      </c>
      <c r="H6" s="237" t="s">
        <v>134</v>
      </c>
      <c r="I6" s="279"/>
    </row>
    <row r="7" spans="1:9" ht="15.75" thickBot="1" x14ac:dyDescent="0.3">
      <c r="A7" s="228" t="s">
        <v>130</v>
      </c>
      <c r="B7" s="229"/>
      <c r="C7" s="230"/>
      <c r="D7" s="238"/>
      <c r="E7" s="250"/>
      <c r="F7" s="238"/>
      <c r="G7" s="238"/>
      <c r="H7" s="238"/>
      <c r="I7" s="238"/>
    </row>
    <row r="8" spans="1:9" s="11" customFormat="1" ht="14.25" x14ac:dyDescent="0.25">
      <c r="A8" s="280"/>
      <c r="B8" s="281"/>
      <c r="C8" s="282"/>
      <c r="D8" s="113"/>
      <c r="E8" s="113"/>
      <c r="F8" s="113"/>
      <c r="G8" s="113"/>
      <c r="H8" s="113"/>
      <c r="I8" s="113"/>
    </row>
    <row r="9" spans="1:9" s="11" customFormat="1" x14ac:dyDescent="0.25">
      <c r="A9" s="219" t="s">
        <v>135</v>
      </c>
      <c r="B9" s="255"/>
      <c r="C9" s="220"/>
      <c r="D9" s="113"/>
      <c r="E9" s="113"/>
      <c r="F9" s="113"/>
      <c r="G9" s="113"/>
      <c r="H9" s="113"/>
      <c r="I9" s="113"/>
    </row>
    <row r="10" spans="1:9" s="11" customFormat="1" ht="14.25" x14ac:dyDescent="0.25">
      <c r="A10" s="271" t="s">
        <v>136</v>
      </c>
      <c r="B10" s="272"/>
      <c r="C10" s="273"/>
      <c r="D10" s="113"/>
      <c r="E10" s="113"/>
      <c r="F10" s="113"/>
      <c r="G10" s="113"/>
      <c r="H10" s="113"/>
      <c r="I10" s="113"/>
    </row>
    <row r="11" spans="1:9" s="11" customFormat="1" ht="14.25" x14ac:dyDescent="0.25">
      <c r="A11" s="271" t="s">
        <v>137</v>
      </c>
      <c r="B11" s="272"/>
      <c r="C11" s="273"/>
      <c r="D11" s="113"/>
      <c r="E11" s="113"/>
      <c r="F11" s="113"/>
      <c r="G11" s="113"/>
      <c r="H11" s="113"/>
      <c r="I11" s="113"/>
    </row>
    <row r="12" spans="1:9" s="11" customFormat="1" ht="14.25" x14ac:dyDescent="0.25">
      <c r="A12" s="271" t="s">
        <v>138</v>
      </c>
      <c r="B12" s="272"/>
      <c r="C12" s="273"/>
      <c r="D12" s="49"/>
      <c r="E12" s="113"/>
      <c r="F12" s="113"/>
      <c r="G12" s="113"/>
      <c r="H12" s="113"/>
      <c r="I12" s="113"/>
    </row>
    <row r="13" spans="1:9" s="11" customFormat="1" ht="14.25" x14ac:dyDescent="0.25">
      <c r="A13" s="271" t="s">
        <v>139</v>
      </c>
      <c r="B13" s="272"/>
      <c r="C13" s="273"/>
      <c r="D13" s="118"/>
      <c r="E13" s="52">
        <v>0</v>
      </c>
      <c r="F13" s="43">
        <f>D13+E13</f>
        <v>0</v>
      </c>
      <c r="G13" s="52">
        <v>0</v>
      </c>
      <c r="H13" s="52">
        <f>G13</f>
        <v>0</v>
      </c>
      <c r="I13" s="43">
        <f>H13-D13</f>
        <v>0</v>
      </c>
    </row>
    <row r="14" spans="1:9" s="11" customFormat="1" ht="15" customHeight="1" x14ac:dyDescent="0.25">
      <c r="A14" s="271" t="s">
        <v>140</v>
      </c>
      <c r="B14" s="272"/>
      <c r="C14" s="273"/>
      <c r="D14" s="118">
        <v>0</v>
      </c>
      <c r="E14" s="52">
        <v>0</v>
      </c>
      <c r="F14" s="43">
        <f>D14+E14</f>
        <v>0</v>
      </c>
      <c r="G14" s="52">
        <v>970785</v>
      </c>
      <c r="H14" s="52">
        <f>G14</f>
        <v>970785</v>
      </c>
      <c r="I14" s="43">
        <f>H14-D14</f>
        <v>970785</v>
      </c>
    </row>
    <row r="15" spans="1:9" s="11" customFormat="1" ht="14.25" x14ac:dyDescent="0.25">
      <c r="A15" s="271" t="s">
        <v>141</v>
      </c>
      <c r="B15" s="272"/>
      <c r="C15" s="273"/>
      <c r="D15" s="118"/>
      <c r="E15" s="113"/>
      <c r="F15" s="43"/>
      <c r="G15" s="113"/>
      <c r="H15" s="52"/>
      <c r="I15" s="43"/>
    </row>
    <row r="16" spans="1:9" s="11" customFormat="1" ht="15" customHeight="1" x14ac:dyDescent="0.25">
      <c r="A16" s="271" t="s">
        <v>142</v>
      </c>
      <c r="B16" s="272"/>
      <c r="C16" s="273"/>
      <c r="D16" s="52">
        <v>0</v>
      </c>
      <c r="E16" s="52">
        <v>6018799</v>
      </c>
      <c r="F16" s="43">
        <f t="shared" ref="F16" si="0">D16+E16</f>
        <v>6018799</v>
      </c>
      <c r="G16" s="52">
        <v>8435356</v>
      </c>
      <c r="H16" s="52">
        <f t="shared" ref="H16" si="1">G16</f>
        <v>8435356</v>
      </c>
      <c r="I16" s="43">
        <f t="shared" ref="I16" si="2">H16-D16</f>
        <v>8435356</v>
      </c>
    </row>
    <row r="17" spans="1:9" s="11" customFormat="1" x14ac:dyDescent="0.25">
      <c r="A17" s="271" t="s">
        <v>143</v>
      </c>
      <c r="B17" s="272"/>
      <c r="C17" s="273"/>
      <c r="D17" s="270">
        <f>D19+D20+D21+D22+D23+D24+D25+D26+D27+D28+D29</f>
        <v>0</v>
      </c>
      <c r="E17" s="211">
        <f t="shared" ref="E17:I17" si="3">E19+E20+E21+E22+E23+E24+E25+E26+E27+E28+E29</f>
        <v>0</v>
      </c>
      <c r="F17" s="213">
        <f t="shared" si="3"/>
        <v>0</v>
      </c>
      <c r="G17" s="213">
        <f t="shared" si="3"/>
        <v>0</v>
      </c>
      <c r="H17" s="275">
        <f t="shared" si="3"/>
        <v>0</v>
      </c>
      <c r="I17" s="269">
        <f t="shared" si="3"/>
        <v>0</v>
      </c>
    </row>
    <row r="18" spans="1:9" s="11" customFormat="1" x14ac:dyDescent="0.25">
      <c r="A18" s="30" t="s">
        <v>144</v>
      </c>
      <c r="B18" s="38"/>
      <c r="C18" s="39"/>
      <c r="D18" s="270"/>
      <c r="E18" s="211"/>
      <c r="F18" s="213"/>
      <c r="G18" s="213"/>
      <c r="H18" s="275"/>
      <c r="I18" s="269"/>
    </row>
    <row r="19" spans="1:9" s="11" customFormat="1" ht="15" customHeight="1" x14ac:dyDescent="0.25">
      <c r="A19" s="108"/>
      <c r="B19" s="253" t="s">
        <v>145</v>
      </c>
      <c r="C19" s="254"/>
      <c r="D19" s="49">
        <v>0</v>
      </c>
      <c r="E19" s="115">
        <v>0</v>
      </c>
      <c r="F19" s="50">
        <f>D19+E19</f>
        <v>0</v>
      </c>
      <c r="G19" s="49">
        <v>0</v>
      </c>
      <c r="H19" s="50">
        <f>G19</f>
        <v>0</v>
      </c>
      <c r="I19" s="115">
        <f>H19-D19</f>
        <v>0</v>
      </c>
    </row>
    <row r="20" spans="1:9" s="11" customFormat="1" ht="15" customHeight="1" x14ac:dyDescent="0.25">
      <c r="A20" s="108"/>
      <c r="B20" s="253" t="s">
        <v>146</v>
      </c>
      <c r="C20" s="254"/>
      <c r="D20" s="113"/>
      <c r="E20" s="164"/>
      <c r="F20" s="164"/>
      <c r="G20" s="164"/>
      <c r="H20" s="164"/>
      <c r="I20" s="164"/>
    </row>
    <row r="21" spans="1:9" s="11" customFormat="1" x14ac:dyDescent="0.25">
      <c r="A21" s="108"/>
      <c r="B21" s="253" t="s">
        <v>147</v>
      </c>
      <c r="C21" s="254"/>
      <c r="D21" s="113"/>
      <c r="E21" s="164"/>
      <c r="F21" s="164"/>
      <c r="G21" s="164"/>
      <c r="H21" s="164"/>
      <c r="I21" s="164"/>
    </row>
    <row r="22" spans="1:9" s="11" customFormat="1" x14ac:dyDescent="0.25">
      <c r="A22" s="108"/>
      <c r="B22" s="253" t="s">
        <v>148</v>
      </c>
      <c r="C22" s="254"/>
      <c r="D22" s="113"/>
      <c r="E22" s="164"/>
      <c r="F22" s="164"/>
      <c r="G22" s="164"/>
      <c r="H22" s="164"/>
      <c r="I22" s="164"/>
    </row>
    <row r="23" spans="1:9" s="11" customFormat="1" x14ac:dyDescent="0.25">
      <c r="A23" s="108"/>
      <c r="B23" s="253" t="s">
        <v>149</v>
      </c>
      <c r="C23" s="254"/>
      <c r="D23" s="113"/>
      <c r="E23" s="164"/>
      <c r="F23" s="164"/>
      <c r="G23" s="164"/>
      <c r="H23" s="164"/>
      <c r="I23" s="164"/>
    </row>
    <row r="24" spans="1:9" s="11" customFormat="1" x14ac:dyDescent="0.25">
      <c r="A24" s="108"/>
      <c r="B24" s="253" t="s">
        <v>150</v>
      </c>
      <c r="C24" s="254"/>
      <c r="D24" s="113"/>
      <c r="E24" s="164"/>
      <c r="F24" s="164"/>
      <c r="G24" s="164"/>
      <c r="H24" s="164"/>
      <c r="I24" s="164"/>
    </row>
    <row r="25" spans="1:9" s="11" customFormat="1" x14ac:dyDescent="0.25">
      <c r="A25" s="108"/>
      <c r="B25" s="253" t="s">
        <v>151</v>
      </c>
      <c r="C25" s="254"/>
      <c r="D25" s="113"/>
      <c r="E25" s="164"/>
      <c r="F25" s="164"/>
      <c r="G25" s="164"/>
      <c r="H25" s="164"/>
      <c r="I25" s="164"/>
    </row>
    <row r="26" spans="1:9" s="11" customFormat="1" x14ac:dyDescent="0.25">
      <c r="A26" s="108"/>
      <c r="B26" s="253" t="s">
        <v>152</v>
      </c>
      <c r="C26" s="254"/>
      <c r="D26" s="113"/>
      <c r="E26" s="164"/>
      <c r="F26" s="164"/>
      <c r="G26" s="164"/>
      <c r="H26" s="164"/>
      <c r="I26" s="164"/>
    </row>
    <row r="27" spans="1:9" s="11" customFormat="1" x14ac:dyDescent="0.25">
      <c r="A27" s="108"/>
      <c r="B27" s="253" t="s">
        <v>153</v>
      </c>
      <c r="C27" s="254"/>
      <c r="D27" s="113"/>
      <c r="E27" s="164"/>
      <c r="F27" s="164"/>
      <c r="G27" s="164"/>
      <c r="H27" s="164"/>
      <c r="I27" s="164"/>
    </row>
    <row r="28" spans="1:9" s="11" customFormat="1" ht="15" customHeight="1" x14ac:dyDescent="0.25">
      <c r="A28" s="108"/>
      <c r="B28" s="253" t="s">
        <v>154</v>
      </c>
      <c r="C28" s="254"/>
      <c r="D28" s="113"/>
      <c r="E28" s="164"/>
      <c r="F28" s="164"/>
      <c r="G28" s="49"/>
      <c r="H28" s="50"/>
      <c r="I28" s="164"/>
    </row>
    <row r="29" spans="1:9" s="11" customFormat="1" ht="24.4" customHeight="1" thickBot="1" x14ac:dyDescent="0.3">
      <c r="A29" s="114"/>
      <c r="B29" s="264" t="s">
        <v>155</v>
      </c>
      <c r="C29" s="274"/>
      <c r="D29" s="46"/>
      <c r="E29" s="46"/>
      <c r="F29" s="46"/>
      <c r="G29" s="46"/>
      <c r="H29" s="46"/>
      <c r="I29" s="46"/>
    </row>
    <row r="30" spans="1:9" s="11" customFormat="1" x14ac:dyDescent="0.25">
      <c r="A30" s="215" t="s">
        <v>156</v>
      </c>
      <c r="B30" s="253"/>
      <c r="C30" s="254"/>
      <c r="D30" s="54">
        <f>D31+D32+D33+D34+D35</f>
        <v>0</v>
      </c>
      <c r="E30" s="54">
        <f t="shared" ref="E30:I30" si="4">E31+E32+E33+E34+E35</f>
        <v>0</v>
      </c>
      <c r="F30" s="54">
        <f t="shared" si="4"/>
        <v>0</v>
      </c>
      <c r="G30" s="54">
        <f t="shared" si="4"/>
        <v>0</v>
      </c>
      <c r="H30" s="54">
        <f t="shared" si="4"/>
        <v>0</v>
      </c>
      <c r="I30" s="54">
        <f t="shared" si="4"/>
        <v>0</v>
      </c>
    </row>
    <row r="31" spans="1:9" s="11" customFormat="1" x14ac:dyDescent="0.25">
      <c r="A31" s="108"/>
      <c r="B31" s="253" t="s">
        <v>157</v>
      </c>
      <c r="C31" s="254"/>
      <c r="D31" s="113"/>
      <c r="E31" s="164"/>
      <c r="F31" s="164"/>
      <c r="G31" s="164"/>
      <c r="H31" s="164"/>
      <c r="I31" s="164"/>
    </row>
    <row r="32" spans="1:9" s="11" customFormat="1" x14ac:dyDescent="0.25">
      <c r="A32" s="108"/>
      <c r="B32" s="253" t="s">
        <v>158</v>
      </c>
      <c r="C32" s="254"/>
      <c r="D32" s="113"/>
      <c r="E32" s="164"/>
      <c r="F32" s="164"/>
      <c r="G32" s="164"/>
      <c r="H32" s="164"/>
      <c r="I32" s="164"/>
    </row>
    <row r="33" spans="1:9" s="11" customFormat="1" x14ac:dyDescent="0.25">
      <c r="A33" s="108"/>
      <c r="B33" s="253" t="s">
        <v>159</v>
      </c>
      <c r="C33" s="254"/>
      <c r="D33" s="113"/>
      <c r="E33" s="164"/>
      <c r="F33" s="164"/>
      <c r="G33" s="164"/>
      <c r="H33" s="164"/>
      <c r="I33" s="164"/>
    </row>
    <row r="34" spans="1:9" s="11" customFormat="1" x14ac:dyDescent="0.25">
      <c r="A34" s="108"/>
      <c r="B34" s="253" t="s">
        <v>160</v>
      </c>
      <c r="C34" s="254"/>
      <c r="D34" s="113"/>
      <c r="E34" s="164"/>
      <c r="F34" s="164"/>
      <c r="G34" s="164"/>
      <c r="H34" s="164"/>
      <c r="I34" s="164"/>
    </row>
    <row r="35" spans="1:9" s="11" customFormat="1" x14ac:dyDescent="0.25">
      <c r="A35" s="108"/>
      <c r="B35" s="253" t="s">
        <v>161</v>
      </c>
      <c r="C35" s="254"/>
      <c r="D35" s="113"/>
      <c r="E35" s="164"/>
      <c r="F35" s="164"/>
      <c r="G35" s="164"/>
      <c r="H35" s="164"/>
      <c r="I35" s="164"/>
    </row>
    <row r="36" spans="1:9" s="11" customFormat="1" ht="14.25" x14ac:dyDescent="0.25">
      <c r="A36" s="215" t="s">
        <v>162</v>
      </c>
      <c r="B36" s="253"/>
      <c r="C36" s="254"/>
      <c r="D36" s="52">
        <v>75978000</v>
      </c>
      <c r="E36" s="43">
        <v>0</v>
      </c>
      <c r="F36" s="43">
        <f>D36+E36</f>
        <v>75978000</v>
      </c>
      <c r="G36" s="52">
        <v>56777455</v>
      </c>
      <c r="H36" s="43">
        <f>G36</f>
        <v>56777455</v>
      </c>
      <c r="I36" s="43">
        <f>H36-D36</f>
        <v>-19200545</v>
      </c>
    </row>
    <row r="37" spans="1:9" s="11" customFormat="1" ht="14.25" x14ac:dyDescent="0.25">
      <c r="A37" s="215" t="s">
        <v>163</v>
      </c>
      <c r="B37" s="253"/>
      <c r="C37" s="254"/>
      <c r="D37" s="118">
        <f>D38</f>
        <v>0</v>
      </c>
      <c r="E37" s="52">
        <f>E38</f>
        <v>0</v>
      </c>
      <c r="F37" s="118">
        <f t="shared" ref="F37:I37" si="5">F38</f>
        <v>0</v>
      </c>
      <c r="G37" s="118">
        <f t="shared" si="5"/>
        <v>0</v>
      </c>
      <c r="H37" s="118">
        <f t="shared" si="5"/>
        <v>0</v>
      </c>
      <c r="I37" s="118">
        <f t="shared" si="5"/>
        <v>0</v>
      </c>
    </row>
    <row r="38" spans="1:9" s="11" customFormat="1" ht="14.25" x14ac:dyDescent="0.25">
      <c r="A38" s="108"/>
      <c r="B38" s="253" t="s">
        <v>164</v>
      </c>
      <c r="C38" s="254"/>
      <c r="D38" s="115">
        <v>0</v>
      </c>
      <c r="E38" s="49">
        <v>0</v>
      </c>
      <c r="F38" s="50">
        <f>D38+E38</f>
        <v>0</v>
      </c>
      <c r="G38" s="49">
        <v>0</v>
      </c>
      <c r="H38" s="50">
        <f>G38</f>
        <v>0</v>
      </c>
      <c r="I38" s="50">
        <f>H38-D38</f>
        <v>0</v>
      </c>
    </row>
    <row r="39" spans="1:9" s="11" customFormat="1" x14ac:dyDescent="0.25">
      <c r="A39" s="215" t="s">
        <v>165</v>
      </c>
      <c r="B39" s="253"/>
      <c r="C39" s="254"/>
      <c r="D39" s="118">
        <v>0</v>
      </c>
      <c r="E39" s="43">
        <f>E40+E41</f>
        <v>0</v>
      </c>
      <c r="F39" s="43">
        <f t="shared" ref="F39:I39" si="6">F40+F41</f>
        <v>0</v>
      </c>
      <c r="G39" s="43">
        <f t="shared" si="6"/>
        <v>0</v>
      </c>
      <c r="H39" s="43">
        <f t="shared" si="6"/>
        <v>0</v>
      </c>
      <c r="I39" s="43">
        <f t="shared" si="6"/>
        <v>0</v>
      </c>
    </row>
    <row r="40" spans="1:9" s="11" customFormat="1" ht="14.25" x14ac:dyDescent="0.25">
      <c r="A40" s="108"/>
      <c r="B40" s="253" t="s">
        <v>166</v>
      </c>
      <c r="C40" s="254"/>
      <c r="D40" s="115">
        <v>0</v>
      </c>
      <c r="E40" s="115">
        <v>0</v>
      </c>
      <c r="F40" s="115">
        <v>0</v>
      </c>
      <c r="G40" s="115">
        <v>0</v>
      </c>
      <c r="H40" s="115">
        <v>0</v>
      </c>
      <c r="I40" s="115">
        <v>0</v>
      </c>
    </row>
    <row r="41" spans="1:9" s="11" customFormat="1" x14ac:dyDescent="0.25">
      <c r="A41" s="108"/>
      <c r="B41" s="253" t="s">
        <v>167</v>
      </c>
      <c r="C41" s="254"/>
      <c r="D41" s="115">
        <v>0</v>
      </c>
      <c r="E41" s="49">
        <v>0</v>
      </c>
      <c r="F41" s="50">
        <f>D41+E41</f>
        <v>0</v>
      </c>
      <c r="G41" s="49">
        <v>0</v>
      </c>
      <c r="H41" s="49">
        <f>G41</f>
        <v>0</v>
      </c>
      <c r="I41" s="50">
        <f>H41-D41</f>
        <v>0</v>
      </c>
    </row>
    <row r="42" spans="1:9" s="11" customFormat="1" ht="14.25" x14ac:dyDescent="0.25">
      <c r="A42" s="41"/>
      <c r="B42" s="110"/>
      <c r="C42" s="111"/>
      <c r="D42" s="113"/>
      <c r="E42" s="113"/>
      <c r="F42" s="113"/>
      <c r="G42" s="113"/>
      <c r="H42" s="113"/>
      <c r="I42" s="113"/>
    </row>
    <row r="43" spans="1:9" s="11" customFormat="1" x14ac:dyDescent="0.25">
      <c r="A43" s="129" t="s">
        <v>168</v>
      </c>
      <c r="B43" s="130"/>
      <c r="C43" s="131"/>
      <c r="D43" s="270">
        <f>D10+D11+D12+D13+D14+D15+D16+D17+D30+D36+D37+D39</f>
        <v>75978000</v>
      </c>
      <c r="E43" s="270">
        <f t="shared" ref="E43:H43" si="7">E10+E11+E12+E13+E14+E15+E16+E17+E30+E36+E37+E39</f>
        <v>6018799</v>
      </c>
      <c r="F43" s="270">
        <f t="shared" si="7"/>
        <v>81996799</v>
      </c>
      <c r="G43" s="270">
        <f t="shared" si="7"/>
        <v>66183596</v>
      </c>
      <c r="H43" s="270">
        <f t="shared" si="7"/>
        <v>66183596</v>
      </c>
      <c r="I43" s="270">
        <f t="shared" ref="I43" si="8">I10+I11+I12+I13+I14+I15+I16+I17+I30+I36+I37+I39</f>
        <v>-9794404</v>
      </c>
    </row>
    <row r="44" spans="1:9" s="11" customFormat="1" x14ac:dyDescent="0.25">
      <c r="A44" s="129" t="s">
        <v>169</v>
      </c>
      <c r="B44" s="130"/>
      <c r="C44" s="131"/>
      <c r="D44" s="270"/>
      <c r="E44" s="270"/>
      <c r="F44" s="270"/>
      <c r="G44" s="270"/>
      <c r="H44" s="270"/>
      <c r="I44" s="270"/>
    </row>
    <row r="45" spans="1:9" s="11" customFormat="1" x14ac:dyDescent="0.25">
      <c r="A45" s="219" t="s">
        <v>170</v>
      </c>
      <c r="B45" s="255"/>
      <c r="C45" s="256"/>
      <c r="D45" s="113"/>
      <c r="E45" s="113"/>
      <c r="F45" s="113"/>
      <c r="G45" s="113"/>
      <c r="H45" s="113"/>
      <c r="I45" s="43"/>
    </row>
    <row r="46" spans="1:9" s="11" customFormat="1" ht="14.25" x14ac:dyDescent="0.25">
      <c r="A46" s="41"/>
      <c r="B46" s="110"/>
      <c r="C46" s="111"/>
      <c r="D46" s="113"/>
      <c r="E46" s="113"/>
      <c r="F46" s="113"/>
      <c r="G46" s="113"/>
      <c r="H46" s="113"/>
      <c r="I46" s="113"/>
    </row>
    <row r="47" spans="1:9" s="11" customFormat="1" ht="14.25" x14ac:dyDescent="0.25">
      <c r="A47" s="219" t="s">
        <v>171</v>
      </c>
      <c r="B47" s="255"/>
      <c r="C47" s="256"/>
      <c r="D47" s="113"/>
      <c r="E47" s="113"/>
      <c r="F47" s="113"/>
      <c r="G47" s="113"/>
      <c r="H47" s="113"/>
      <c r="I47" s="113"/>
    </row>
    <row r="48" spans="1:9" s="11" customFormat="1" ht="14.25" x14ac:dyDescent="0.25">
      <c r="A48" s="215" t="s">
        <v>172</v>
      </c>
      <c r="B48" s="253"/>
      <c r="C48" s="254"/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</row>
    <row r="49" spans="1:9" s="11" customFormat="1" ht="26.1" customHeight="1" x14ac:dyDescent="0.25">
      <c r="A49" s="37"/>
      <c r="B49" s="259" t="s">
        <v>173</v>
      </c>
      <c r="C49" s="260"/>
      <c r="D49" s="113"/>
      <c r="E49" s="113"/>
      <c r="F49" s="113"/>
      <c r="G49" s="113"/>
      <c r="H49" s="113"/>
      <c r="I49" s="113"/>
    </row>
    <row r="50" spans="1:9" s="11" customFormat="1" ht="14.25" x14ac:dyDescent="0.25">
      <c r="A50" s="37"/>
      <c r="B50" s="38" t="s">
        <v>174</v>
      </c>
      <c r="C50" s="39"/>
      <c r="D50" s="113"/>
      <c r="E50" s="113"/>
      <c r="F50" s="113"/>
      <c r="G50" s="113"/>
      <c r="H50" s="113"/>
      <c r="I50" s="113"/>
    </row>
    <row r="51" spans="1:9" s="11" customFormat="1" ht="14.25" x14ac:dyDescent="0.25">
      <c r="A51" s="37"/>
      <c r="B51" s="38" t="s">
        <v>175</v>
      </c>
      <c r="C51" s="39"/>
      <c r="D51" s="113"/>
      <c r="E51" s="113"/>
      <c r="F51" s="113"/>
      <c r="G51" s="113"/>
      <c r="H51" s="113"/>
      <c r="I51" s="113"/>
    </row>
    <row r="52" spans="1:9" s="11" customFormat="1" ht="27.2" customHeight="1" x14ac:dyDescent="0.25">
      <c r="A52" s="37"/>
      <c r="B52" s="259" t="s">
        <v>176</v>
      </c>
      <c r="C52" s="260"/>
      <c r="D52" s="113"/>
      <c r="E52" s="113"/>
      <c r="F52" s="113"/>
      <c r="G52" s="113"/>
      <c r="H52" s="113"/>
      <c r="I52" s="113"/>
    </row>
    <row r="53" spans="1:9" s="11" customFormat="1" x14ac:dyDescent="0.25">
      <c r="A53" s="37"/>
      <c r="B53" s="38" t="s">
        <v>177</v>
      </c>
      <c r="C53" s="39"/>
      <c r="D53" s="113"/>
      <c r="E53" s="113"/>
      <c r="F53" s="113"/>
      <c r="G53" s="113"/>
      <c r="H53" s="113"/>
      <c r="I53" s="113"/>
    </row>
    <row r="54" spans="1:9" s="11" customFormat="1" ht="27.2" customHeight="1" x14ac:dyDescent="0.25">
      <c r="A54" s="37"/>
      <c r="B54" s="259" t="s">
        <v>178</v>
      </c>
      <c r="C54" s="260"/>
      <c r="D54" s="113"/>
      <c r="E54" s="113"/>
      <c r="F54" s="113"/>
      <c r="G54" s="113"/>
      <c r="H54" s="113"/>
      <c r="I54" s="113"/>
    </row>
    <row r="55" spans="1:9" s="11" customFormat="1" ht="25.5" customHeight="1" x14ac:dyDescent="0.25">
      <c r="A55" s="37"/>
      <c r="B55" s="259" t="s">
        <v>179</v>
      </c>
      <c r="C55" s="260"/>
      <c r="D55" s="113"/>
      <c r="E55" s="113"/>
      <c r="F55" s="113"/>
      <c r="G55" s="113"/>
      <c r="H55" s="113"/>
      <c r="I55" s="113"/>
    </row>
    <row r="56" spans="1:9" s="11" customFormat="1" ht="21.75" customHeight="1" thickBot="1" x14ac:dyDescent="0.3">
      <c r="A56" s="55"/>
      <c r="B56" s="264" t="s">
        <v>180</v>
      </c>
      <c r="C56" s="176"/>
      <c r="D56" s="46"/>
      <c r="E56" s="46"/>
      <c r="F56" s="46"/>
      <c r="G56" s="46"/>
      <c r="H56" s="46"/>
      <c r="I56" s="46"/>
    </row>
    <row r="57" spans="1:9" s="11" customFormat="1" ht="14.25" x14ac:dyDescent="0.25">
      <c r="A57" s="215" t="s">
        <v>181</v>
      </c>
      <c r="B57" s="253"/>
      <c r="C57" s="254"/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</row>
    <row r="58" spans="1:9" s="11" customFormat="1" x14ac:dyDescent="0.25">
      <c r="A58" s="37"/>
      <c r="B58" s="38" t="s">
        <v>182</v>
      </c>
      <c r="C58" s="39"/>
      <c r="D58" s="40"/>
      <c r="E58" s="40"/>
      <c r="F58" s="40"/>
      <c r="G58" s="40"/>
      <c r="H58" s="40"/>
      <c r="I58" s="40"/>
    </row>
    <row r="59" spans="1:9" s="11" customFormat="1" x14ac:dyDescent="0.25">
      <c r="A59" s="37"/>
      <c r="B59" s="38" t="s">
        <v>183</v>
      </c>
      <c r="C59" s="39"/>
      <c r="D59" s="40"/>
      <c r="E59" s="40"/>
      <c r="F59" s="40"/>
      <c r="G59" s="40"/>
      <c r="H59" s="40"/>
      <c r="I59" s="40"/>
    </row>
    <row r="60" spans="1:9" s="11" customFormat="1" x14ac:dyDescent="0.25">
      <c r="A60" s="37"/>
      <c r="B60" s="38" t="s">
        <v>184</v>
      </c>
      <c r="C60" s="39"/>
      <c r="D60" s="40"/>
      <c r="E60" s="40"/>
      <c r="F60" s="40"/>
      <c r="G60" s="40"/>
      <c r="H60" s="40"/>
      <c r="I60" s="40"/>
    </row>
    <row r="61" spans="1:9" s="11" customFormat="1" ht="14.25" x14ac:dyDescent="0.25">
      <c r="A61" s="37"/>
      <c r="B61" s="38" t="s">
        <v>185</v>
      </c>
      <c r="C61" s="39"/>
      <c r="D61" s="40"/>
      <c r="E61" s="40"/>
      <c r="F61" s="40"/>
      <c r="G61" s="40"/>
      <c r="H61" s="40"/>
      <c r="I61" s="40"/>
    </row>
    <row r="62" spans="1:9" s="11" customFormat="1" ht="14.25" x14ac:dyDescent="0.25">
      <c r="A62" s="30" t="s">
        <v>186</v>
      </c>
      <c r="B62" s="38"/>
      <c r="C62" s="39"/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</row>
    <row r="63" spans="1:9" s="11" customFormat="1" ht="23.25" customHeight="1" x14ac:dyDescent="0.25">
      <c r="A63" s="37"/>
      <c r="B63" s="259" t="s">
        <v>187</v>
      </c>
      <c r="C63" s="182"/>
      <c r="D63" s="40"/>
      <c r="E63" s="40"/>
      <c r="F63" s="40"/>
      <c r="G63" s="40"/>
      <c r="H63" s="40"/>
      <c r="I63" s="40"/>
    </row>
    <row r="64" spans="1:9" s="11" customFormat="1" ht="14.25" x14ac:dyDescent="0.25">
      <c r="A64" s="37"/>
      <c r="B64" s="38" t="s">
        <v>188</v>
      </c>
      <c r="C64" s="39"/>
      <c r="D64" s="40"/>
      <c r="E64" s="40"/>
      <c r="F64" s="40"/>
      <c r="G64" s="40"/>
      <c r="H64" s="40"/>
      <c r="I64" s="40"/>
    </row>
    <row r="65" spans="1:9" s="11" customFormat="1" x14ac:dyDescent="0.25">
      <c r="A65" s="215" t="s">
        <v>189</v>
      </c>
      <c r="B65" s="253"/>
      <c r="C65" s="254"/>
      <c r="D65" s="34">
        <v>0</v>
      </c>
      <c r="E65" s="118">
        <v>451548</v>
      </c>
      <c r="F65" s="118">
        <f>E65</f>
        <v>451548</v>
      </c>
      <c r="G65" s="118">
        <v>451548</v>
      </c>
      <c r="H65" s="118">
        <f>G65</f>
        <v>451548</v>
      </c>
      <c r="I65" s="118">
        <f>H65-D65</f>
        <v>451548</v>
      </c>
    </row>
    <row r="66" spans="1:9" s="11" customFormat="1" x14ac:dyDescent="0.25">
      <c r="A66" s="215" t="s">
        <v>190</v>
      </c>
      <c r="B66" s="253"/>
      <c r="C66" s="254"/>
      <c r="D66" s="34">
        <v>0</v>
      </c>
      <c r="E66" s="118">
        <v>1954</v>
      </c>
      <c r="F66" s="118">
        <f>E66</f>
        <v>1954</v>
      </c>
      <c r="G66" s="118">
        <v>1954</v>
      </c>
      <c r="H66" s="118">
        <f>G66</f>
        <v>1954</v>
      </c>
      <c r="I66" s="118">
        <f>H66-D66</f>
        <v>1954</v>
      </c>
    </row>
    <row r="67" spans="1:9" s="11" customFormat="1" x14ac:dyDescent="0.25">
      <c r="A67" s="41"/>
      <c r="B67" s="257"/>
      <c r="C67" s="258"/>
      <c r="D67" s="40"/>
      <c r="E67" s="40"/>
      <c r="F67" s="40"/>
      <c r="G67" s="40"/>
      <c r="H67" s="40"/>
      <c r="I67" s="40"/>
    </row>
    <row r="68" spans="1:9" s="11" customFormat="1" ht="24.75" customHeight="1" x14ac:dyDescent="0.25">
      <c r="A68" s="179" t="s">
        <v>191</v>
      </c>
      <c r="B68" s="267"/>
      <c r="C68" s="268"/>
      <c r="D68" s="34">
        <v>0</v>
      </c>
      <c r="E68" s="118">
        <f>E48+E57+E62+E65+E66</f>
        <v>453502</v>
      </c>
      <c r="F68" s="118">
        <f>F48+F57+F62+F65+F66</f>
        <v>453502</v>
      </c>
      <c r="G68" s="118">
        <f>G48+G57+G62+G65+G66</f>
        <v>453502</v>
      </c>
      <c r="H68" s="118">
        <f t="shared" ref="H68:I68" si="9">H48+H57+H62+H65+H66</f>
        <v>453502</v>
      </c>
      <c r="I68" s="118">
        <f t="shared" si="9"/>
        <v>453502</v>
      </c>
    </row>
    <row r="69" spans="1:9" s="11" customFormat="1" x14ac:dyDescent="0.25">
      <c r="A69" s="41"/>
      <c r="B69" s="257"/>
      <c r="C69" s="258"/>
      <c r="D69" s="40"/>
      <c r="E69" s="40"/>
      <c r="F69" s="40"/>
      <c r="G69" s="40"/>
      <c r="H69" s="40"/>
      <c r="I69" s="40"/>
    </row>
    <row r="70" spans="1:9" s="11" customFormat="1" x14ac:dyDescent="0.25">
      <c r="A70" s="219" t="s">
        <v>192</v>
      </c>
      <c r="B70" s="255"/>
      <c r="C70" s="256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</row>
    <row r="71" spans="1:9" s="11" customFormat="1" x14ac:dyDescent="0.25">
      <c r="A71" s="215" t="s">
        <v>193</v>
      </c>
      <c r="B71" s="253"/>
      <c r="C71" s="254"/>
      <c r="D71" s="113"/>
      <c r="E71" s="113"/>
      <c r="F71" s="113"/>
      <c r="G71" s="113"/>
      <c r="H71" s="113"/>
      <c r="I71" s="113"/>
    </row>
    <row r="72" spans="1:9" s="11" customFormat="1" x14ac:dyDescent="0.25">
      <c r="A72" s="41"/>
      <c r="B72" s="257"/>
      <c r="C72" s="258"/>
      <c r="D72" s="113"/>
      <c r="E72" s="113"/>
      <c r="F72" s="113"/>
      <c r="G72" s="113"/>
      <c r="H72" s="113"/>
      <c r="I72" s="113"/>
    </row>
    <row r="73" spans="1:9" s="11" customFormat="1" x14ac:dyDescent="0.25">
      <c r="A73" s="219" t="s">
        <v>194</v>
      </c>
      <c r="B73" s="255"/>
      <c r="C73" s="256"/>
      <c r="D73" s="43">
        <f>D43+D68+D70</f>
        <v>75978000</v>
      </c>
      <c r="E73" s="43">
        <f t="shared" ref="E73:I73" si="10">E43+E68+E70</f>
        <v>6472301</v>
      </c>
      <c r="F73" s="43">
        <f t="shared" si="10"/>
        <v>82450301</v>
      </c>
      <c r="G73" s="43">
        <f t="shared" si="10"/>
        <v>66637098</v>
      </c>
      <c r="H73" s="43">
        <f t="shared" si="10"/>
        <v>66637098</v>
      </c>
      <c r="I73" s="118">
        <f t="shared" si="10"/>
        <v>-9340902</v>
      </c>
    </row>
    <row r="74" spans="1:9" s="11" customFormat="1" x14ac:dyDescent="0.25">
      <c r="A74" s="41"/>
      <c r="B74" s="257"/>
      <c r="C74" s="258"/>
      <c r="D74" s="113"/>
      <c r="E74" s="113"/>
      <c r="F74" s="113"/>
      <c r="G74" s="113"/>
      <c r="H74" s="113"/>
      <c r="I74" s="113"/>
    </row>
    <row r="75" spans="1:9" s="11" customFormat="1" x14ac:dyDescent="0.25">
      <c r="A75" s="261" t="s">
        <v>195</v>
      </c>
      <c r="B75" s="262"/>
      <c r="C75" s="263"/>
      <c r="D75" s="113"/>
      <c r="E75" s="113"/>
      <c r="F75" s="113"/>
      <c r="G75" s="113"/>
      <c r="H75" s="113"/>
      <c r="I75" s="113"/>
    </row>
    <row r="76" spans="1:9" s="11" customFormat="1" ht="23.25" customHeight="1" x14ac:dyDescent="0.25">
      <c r="A76" s="181" t="s">
        <v>196</v>
      </c>
      <c r="B76" s="259"/>
      <c r="C76" s="260"/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</row>
    <row r="77" spans="1:9" s="11" customFormat="1" ht="29.25" customHeight="1" x14ac:dyDescent="0.25">
      <c r="A77" s="181" t="s">
        <v>197</v>
      </c>
      <c r="B77" s="259"/>
      <c r="C77" s="260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</row>
    <row r="78" spans="1:9" s="11" customFormat="1" x14ac:dyDescent="0.25">
      <c r="A78" s="219" t="s">
        <v>198</v>
      </c>
      <c r="B78" s="255"/>
      <c r="C78" s="256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</row>
    <row r="79" spans="1:9" s="11" customFormat="1" ht="15.75" thickBot="1" x14ac:dyDescent="0.3">
      <c r="A79" s="45"/>
      <c r="B79" s="265"/>
      <c r="C79" s="266"/>
      <c r="D79" s="46"/>
      <c r="E79" s="46"/>
      <c r="F79" s="46"/>
      <c r="G79" s="46"/>
      <c r="H79" s="46"/>
      <c r="I79" s="46"/>
    </row>
    <row r="80" spans="1:9" s="11" customFormat="1" x14ac:dyDescent="0.25"/>
    <row r="81" s="11" customFormat="1" hidden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</sheetData>
  <mergeCells count="84"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F17:F18"/>
    <mergeCell ref="G17:G18"/>
    <mergeCell ref="H17:H18"/>
    <mergeCell ref="A14:C14"/>
    <mergeCell ref="A15:C15"/>
    <mergeCell ref="A16:C16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5"/>
  <sheetViews>
    <sheetView zoomScaleNormal="100" workbookViewId="0">
      <selection activeCell="D19" sqref="D19"/>
    </sheetView>
  </sheetViews>
  <sheetFormatPr baseColWidth="10" defaultRowHeight="15" x14ac:dyDescent="0.25"/>
  <cols>
    <col min="1" max="1" width="2.7109375" customWidth="1"/>
    <col min="2" max="2" width="42.5703125" style="8" customWidth="1"/>
    <col min="3" max="3" width="12" bestFit="1" customWidth="1"/>
    <col min="4" max="4" width="12.140625" customWidth="1"/>
    <col min="5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89" t="str">
        <f>'FORMATO 5'!A1:I1</f>
        <v>ÓRGANO DE FISCALIZACIÓN SUPERIOR</v>
      </c>
      <c r="B1" s="190"/>
      <c r="C1" s="190"/>
      <c r="D1" s="190"/>
      <c r="E1" s="190"/>
      <c r="F1" s="190"/>
      <c r="G1" s="190"/>
      <c r="H1" s="290"/>
    </row>
    <row r="2" spans="1:10" x14ac:dyDescent="0.25">
      <c r="A2" s="225" t="s">
        <v>199</v>
      </c>
      <c r="B2" s="226"/>
      <c r="C2" s="226"/>
      <c r="D2" s="226"/>
      <c r="E2" s="226"/>
      <c r="F2" s="226"/>
      <c r="G2" s="226"/>
      <c r="H2" s="291"/>
    </row>
    <row r="3" spans="1:10" x14ac:dyDescent="0.25">
      <c r="A3" s="225" t="s">
        <v>200</v>
      </c>
      <c r="B3" s="226"/>
      <c r="C3" s="226"/>
      <c r="D3" s="226"/>
      <c r="E3" s="226"/>
      <c r="F3" s="226"/>
      <c r="G3" s="226"/>
      <c r="H3" s="291"/>
    </row>
    <row r="4" spans="1:10" x14ac:dyDescent="0.25">
      <c r="A4" s="225" t="s">
        <v>453</v>
      </c>
      <c r="B4" s="226"/>
      <c r="C4" s="226"/>
      <c r="D4" s="226"/>
      <c r="E4" s="226"/>
      <c r="F4" s="226"/>
      <c r="G4" s="226"/>
      <c r="H4" s="291"/>
    </row>
    <row r="5" spans="1:10" ht="15.6" thickBot="1" x14ac:dyDescent="0.3">
      <c r="A5" s="228" t="s">
        <v>1</v>
      </c>
      <c r="B5" s="229"/>
      <c r="C5" s="229"/>
      <c r="D5" s="229"/>
      <c r="E5" s="229"/>
      <c r="F5" s="229"/>
      <c r="G5" s="229"/>
      <c r="H5" s="292"/>
    </row>
    <row r="6" spans="1:10" ht="15.75" thickBot="1" x14ac:dyDescent="0.3">
      <c r="A6" s="189" t="s">
        <v>2</v>
      </c>
      <c r="B6" s="191"/>
      <c r="C6" s="276" t="s">
        <v>201</v>
      </c>
      <c r="D6" s="277"/>
      <c r="E6" s="277"/>
      <c r="F6" s="277"/>
      <c r="G6" s="278"/>
      <c r="H6" s="249" t="s">
        <v>202</v>
      </c>
    </row>
    <row r="7" spans="1:10" ht="34.5" thickBot="1" x14ac:dyDescent="0.3">
      <c r="A7" s="228"/>
      <c r="B7" s="230"/>
      <c r="C7" s="132" t="s">
        <v>102</v>
      </c>
      <c r="D7" s="132" t="s">
        <v>203</v>
      </c>
      <c r="E7" s="140" t="s">
        <v>204</v>
      </c>
      <c r="F7" s="140" t="s">
        <v>103</v>
      </c>
      <c r="G7" s="140" t="s">
        <v>105</v>
      </c>
      <c r="H7" s="250"/>
    </row>
    <row r="8" spans="1:10" ht="14.25" x14ac:dyDescent="0.25">
      <c r="A8" s="288" t="s">
        <v>205</v>
      </c>
      <c r="B8" s="289"/>
      <c r="C8" s="47">
        <f t="shared" ref="C8:H8" si="0">C9+C17+C27+C37+C47+C57+C61+C69+C73</f>
        <v>75978000</v>
      </c>
      <c r="D8" s="154">
        <f t="shared" si="0"/>
        <v>0</v>
      </c>
      <c r="E8" s="47">
        <f t="shared" si="0"/>
        <v>75978000</v>
      </c>
      <c r="F8" s="47">
        <f t="shared" si="0"/>
        <v>42365930</v>
      </c>
      <c r="G8" s="47">
        <f t="shared" si="0"/>
        <v>42116545</v>
      </c>
      <c r="H8" s="47">
        <f t="shared" si="0"/>
        <v>33612070</v>
      </c>
      <c r="J8" s="7"/>
    </row>
    <row r="9" spans="1:10" ht="14.25" x14ac:dyDescent="0.25">
      <c r="A9" s="30" t="s">
        <v>206</v>
      </c>
      <c r="B9" s="21"/>
      <c r="C9" s="47">
        <f>SUM(C10:C16)</f>
        <v>63465143.32</v>
      </c>
      <c r="D9" s="154">
        <f t="shared" ref="D9:H9" si="1">SUM(D10:D16)</f>
        <v>0</v>
      </c>
      <c r="E9" s="47">
        <f t="shared" si="1"/>
        <v>63465143.32</v>
      </c>
      <c r="F9" s="47">
        <f t="shared" si="1"/>
        <v>36319403</v>
      </c>
      <c r="G9" s="47">
        <f t="shared" si="1"/>
        <v>36070018</v>
      </c>
      <c r="H9" s="47">
        <f t="shared" si="1"/>
        <v>27145740.32</v>
      </c>
      <c r="J9" s="7"/>
    </row>
    <row r="10" spans="1:10" x14ac:dyDescent="0.25">
      <c r="A10" s="37"/>
      <c r="B10" s="21" t="s">
        <v>207</v>
      </c>
      <c r="C10" s="48">
        <v>17190540</v>
      </c>
      <c r="D10" s="54">
        <v>0</v>
      </c>
      <c r="E10" s="50">
        <f>C10+D10</f>
        <v>17190540</v>
      </c>
      <c r="F10" s="115">
        <v>11846095</v>
      </c>
      <c r="G10" s="115">
        <f>F10</f>
        <v>11846095</v>
      </c>
      <c r="H10" s="50">
        <f>E10-F10</f>
        <v>5344445</v>
      </c>
      <c r="J10" s="7"/>
    </row>
    <row r="11" spans="1:10" x14ac:dyDescent="0.25">
      <c r="A11" s="37"/>
      <c r="B11" s="21" t="s">
        <v>208</v>
      </c>
      <c r="C11" s="48">
        <v>8594930</v>
      </c>
      <c r="D11" s="54">
        <v>0</v>
      </c>
      <c r="E11" s="50">
        <f>C11-D11</f>
        <v>8594930</v>
      </c>
      <c r="F11" s="115">
        <v>5830669</v>
      </c>
      <c r="G11" s="115">
        <f>F11</f>
        <v>5830669</v>
      </c>
      <c r="H11" s="50">
        <f t="shared" ref="H11:H56" si="2">E11-F11</f>
        <v>2764261</v>
      </c>
      <c r="J11" s="7"/>
    </row>
    <row r="12" spans="1:10" ht="14.25" x14ac:dyDescent="0.25">
      <c r="A12" s="37"/>
      <c r="B12" s="21" t="s">
        <v>209</v>
      </c>
      <c r="C12" s="48">
        <v>13496096</v>
      </c>
      <c r="D12" s="54">
        <v>0</v>
      </c>
      <c r="E12" s="50">
        <f t="shared" ref="E12:E36" si="3">C12-D12</f>
        <v>13496096</v>
      </c>
      <c r="F12" s="115">
        <v>2971083</v>
      </c>
      <c r="G12" s="115">
        <f>F12</f>
        <v>2971083</v>
      </c>
      <c r="H12" s="50">
        <f t="shared" si="2"/>
        <v>10525013</v>
      </c>
      <c r="J12" s="7"/>
    </row>
    <row r="13" spans="1:10" ht="14.25" x14ac:dyDescent="0.25">
      <c r="A13" s="37"/>
      <c r="B13" s="21" t="s">
        <v>210</v>
      </c>
      <c r="C13" s="48">
        <v>5165855</v>
      </c>
      <c r="D13" s="54">
        <v>0</v>
      </c>
      <c r="E13" s="50">
        <f t="shared" si="3"/>
        <v>5165855</v>
      </c>
      <c r="F13" s="115">
        <v>3601279</v>
      </c>
      <c r="G13" s="115">
        <v>3426070</v>
      </c>
      <c r="H13" s="50">
        <f t="shared" si="2"/>
        <v>1564576</v>
      </c>
      <c r="J13" s="7"/>
    </row>
    <row r="14" spans="1:10" x14ac:dyDescent="0.25">
      <c r="A14" s="37"/>
      <c r="B14" s="21" t="s">
        <v>211</v>
      </c>
      <c r="C14" s="48">
        <v>19017722.32</v>
      </c>
      <c r="D14" s="54">
        <v>0</v>
      </c>
      <c r="E14" s="50">
        <f t="shared" si="3"/>
        <v>19017722.32</v>
      </c>
      <c r="F14" s="115">
        <v>12070277</v>
      </c>
      <c r="G14" s="115">
        <v>11996101</v>
      </c>
      <c r="H14" s="50">
        <f t="shared" si="2"/>
        <v>6947445.3200000003</v>
      </c>
      <c r="J14" s="7"/>
    </row>
    <row r="15" spans="1:10" ht="14.25" x14ac:dyDescent="0.25">
      <c r="A15" s="37"/>
      <c r="B15" s="21" t="s">
        <v>212</v>
      </c>
      <c r="C15" s="54">
        <v>0</v>
      </c>
      <c r="D15" s="54">
        <v>0</v>
      </c>
      <c r="E15" s="44">
        <f t="shared" si="3"/>
        <v>0</v>
      </c>
      <c r="F15" s="54">
        <v>0</v>
      </c>
      <c r="G15" s="54">
        <v>0</v>
      </c>
      <c r="H15" s="54">
        <f t="shared" si="2"/>
        <v>0</v>
      </c>
      <c r="J15" s="7"/>
    </row>
    <row r="16" spans="1:10" x14ac:dyDescent="0.25">
      <c r="A16" s="37"/>
      <c r="B16" s="21" t="s">
        <v>213</v>
      </c>
      <c r="C16" s="54">
        <v>0</v>
      </c>
      <c r="D16" s="54">
        <v>0</v>
      </c>
      <c r="E16" s="44">
        <f t="shared" si="3"/>
        <v>0</v>
      </c>
      <c r="F16" s="54">
        <v>0</v>
      </c>
      <c r="G16" s="54">
        <v>0</v>
      </c>
      <c r="H16" s="54">
        <f t="shared" si="2"/>
        <v>0</v>
      </c>
      <c r="J16" s="7"/>
    </row>
    <row r="17" spans="1:10" ht="14.25" x14ac:dyDescent="0.25">
      <c r="A17" s="30" t="s">
        <v>214</v>
      </c>
      <c r="B17" s="21"/>
      <c r="C17" s="51">
        <f>SUM(C18:C26)</f>
        <v>2486830</v>
      </c>
      <c r="D17" s="158">
        <f>SUM(D18:D26)</f>
        <v>0</v>
      </c>
      <c r="E17" s="43">
        <f t="shared" ref="E17:E53" si="4">C17+D17</f>
        <v>2486830</v>
      </c>
      <c r="F17" s="52">
        <f>SUM(F18:F26)</f>
        <v>1018426</v>
      </c>
      <c r="G17" s="52">
        <f>SUM(G18:G26)</f>
        <v>1018426</v>
      </c>
      <c r="H17" s="43">
        <f t="shared" si="2"/>
        <v>1468404</v>
      </c>
      <c r="J17" s="7"/>
    </row>
    <row r="18" spans="1:10" ht="22.5" x14ac:dyDescent="0.25">
      <c r="A18" s="37"/>
      <c r="B18" s="21" t="s">
        <v>215</v>
      </c>
      <c r="C18" s="48">
        <v>948990</v>
      </c>
      <c r="D18" s="54">
        <v>0</v>
      </c>
      <c r="E18" s="50">
        <f t="shared" si="3"/>
        <v>948990</v>
      </c>
      <c r="F18" s="115">
        <v>347168</v>
      </c>
      <c r="G18" s="115">
        <f>F18</f>
        <v>347168</v>
      </c>
      <c r="H18" s="115">
        <f t="shared" si="2"/>
        <v>601822</v>
      </c>
      <c r="J18" s="7"/>
    </row>
    <row r="19" spans="1:10" ht="14.25" x14ac:dyDescent="0.25">
      <c r="A19" s="37"/>
      <c r="B19" s="21" t="s">
        <v>216</v>
      </c>
      <c r="C19" s="48">
        <v>241940</v>
      </c>
      <c r="D19" s="54">
        <v>0</v>
      </c>
      <c r="E19" s="50">
        <f t="shared" si="3"/>
        <v>241940</v>
      </c>
      <c r="F19" s="115">
        <v>38972</v>
      </c>
      <c r="G19" s="115">
        <f t="shared" ref="G19:G26" si="5">F19</f>
        <v>38972</v>
      </c>
      <c r="H19" s="115">
        <f t="shared" si="2"/>
        <v>202968</v>
      </c>
      <c r="J19" s="7"/>
    </row>
    <row r="20" spans="1:10" ht="22.5" x14ac:dyDescent="0.25">
      <c r="A20" s="37"/>
      <c r="B20" s="21" t="s">
        <v>217</v>
      </c>
      <c r="C20" s="53">
        <v>0</v>
      </c>
      <c r="D20" s="54">
        <v>0</v>
      </c>
      <c r="E20" s="160">
        <f t="shared" si="3"/>
        <v>0</v>
      </c>
      <c r="F20" s="54">
        <v>0</v>
      </c>
      <c r="G20" s="115">
        <f t="shared" si="5"/>
        <v>0</v>
      </c>
      <c r="H20" s="160">
        <f t="shared" si="2"/>
        <v>0</v>
      </c>
      <c r="J20" s="7"/>
    </row>
    <row r="21" spans="1:10" ht="22.5" x14ac:dyDescent="0.25">
      <c r="A21" s="37"/>
      <c r="B21" s="21" t="s">
        <v>218</v>
      </c>
      <c r="C21" s="48">
        <v>21420</v>
      </c>
      <c r="D21" s="54">
        <v>0</v>
      </c>
      <c r="E21" s="50">
        <f t="shared" si="3"/>
        <v>21420</v>
      </c>
      <c r="F21" s="115">
        <v>135923</v>
      </c>
      <c r="G21" s="115">
        <f t="shared" si="5"/>
        <v>135923</v>
      </c>
      <c r="H21" s="162">
        <f t="shared" si="2"/>
        <v>-114503</v>
      </c>
      <c r="J21" s="7"/>
    </row>
    <row r="22" spans="1:10" x14ac:dyDescent="0.25">
      <c r="A22" s="37"/>
      <c r="B22" s="21" t="s">
        <v>219</v>
      </c>
      <c r="C22" s="115">
        <v>5280</v>
      </c>
      <c r="D22" s="54">
        <v>0</v>
      </c>
      <c r="E22" s="115">
        <f t="shared" si="3"/>
        <v>5280</v>
      </c>
      <c r="F22" s="54">
        <v>0</v>
      </c>
      <c r="G22" s="115">
        <f t="shared" si="5"/>
        <v>0</v>
      </c>
      <c r="H22" s="115">
        <f t="shared" si="2"/>
        <v>5280</v>
      </c>
      <c r="J22" s="7"/>
    </row>
    <row r="23" spans="1:10" ht="14.25" x14ac:dyDescent="0.25">
      <c r="A23" s="37"/>
      <c r="B23" s="21" t="s">
        <v>220</v>
      </c>
      <c r="C23" s="48">
        <v>936000</v>
      </c>
      <c r="D23" s="54">
        <v>0</v>
      </c>
      <c r="E23" s="50">
        <f t="shared" si="3"/>
        <v>936000</v>
      </c>
      <c r="F23" s="115">
        <v>365600</v>
      </c>
      <c r="G23" s="115">
        <f t="shared" si="5"/>
        <v>365600</v>
      </c>
      <c r="H23" s="115">
        <f t="shared" si="2"/>
        <v>570400</v>
      </c>
      <c r="J23" s="7"/>
    </row>
    <row r="24" spans="1:10" ht="22.5" x14ac:dyDescent="0.25">
      <c r="A24" s="37"/>
      <c r="B24" s="21" t="s">
        <v>221</v>
      </c>
      <c r="C24" s="115">
        <v>222000</v>
      </c>
      <c r="D24" s="54">
        <v>0</v>
      </c>
      <c r="E24" s="50">
        <f t="shared" si="3"/>
        <v>222000</v>
      </c>
      <c r="F24" s="115">
        <v>55333</v>
      </c>
      <c r="G24" s="115">
        <f t="shared" si="5"/>
        <v>55333</v>
      </c>
      <c r="H24" s="49">
        <f t="shared" si="2"/>
        <v>166667</v>
      </c>
      <c r="J24" s="7"/>
    </row>
    <row r="25" spans="1:10" ht="14.25" x14ac:dyDescent="0.25">
      <c r="A25" s="37"/>
      <c r="B25" s="21" t="s">
        <v>222</v>
      </c>
      <c r="C25" s="54">
        <v>0</v>
      </c>
      <c r="D25" s="54">
        <v>0</v>
      </c>
      <c r="E25" s="54">
        <f t="shared" si="3"/>
        <v>0</v>
      </c>
      <c r="F25" s="54">
        <v>0</v>
      </c>
      <c r="G25" s="115">
        <f t="shared" si="5"/>
        <v>0</v>
      </c>
      <c r="H25" s="54">
        <f t="shared" si="2"/>
        <v>0</v>
      </c>
      <c r="J25" s="7"/>
    </row>
    <row r="26" spans="1:10" ht="14.25" x14ac:dyDescent="0.25">
      <c r="A26" s="37"/>
      <c r="B26" s="21" t="s">
        <v>223</v>
      </c>
      <c r="C26" s="115">
        <v>111200</v>
      </c>
      <c r="D26" s="54">
        <v>0</v>
      </c>
      <c r="E26" s="50">
        <f t="shared" si="3"/>
        <v>111200</v>
      </c>
      <c r="F26" s="155">
        <v>75430</v>
      </c>
      <c r="G26" s="115">
        <f t="shared" si="5"/>
        <v>75430</v>
      </c>
      <c r="H26" s="115">
        <f t="shared" si="2"/>
        <v>35770</v>
      </c>
      <c r="J26" s="7"/>
    </row>
    <row r="27" spans="1:10" ht="14.25" x14ac:dyDescent="0.25">
      <c r="A27" s="30" t="s">
        <v>224</v>
      </c>
      <c r="B27" s="21"/>
      <c r="C27" s="51">
        <f>SUM(C28:C36)</f>
        <v>6907500</v>
      </c>
      <c r="D27" s="158">
        <f>SUM(D28:D36)</f>
        <v>0</v>
      </c>
      <c r="E27" s="43">
        <f t="shared" si="4"/>
        <v>6907500</v>
      </c>
      <c r="F27" s="52">
        <f>SUM(F28:F36)</f>
        <v>3721631</v>
      </c>
      <c r="G27" s="52">
        <f>SUM(G28:G36)</f>
        <v>3721631</v>
      </c>
      <c r="H27" s="43">
        <f t="shared" si="2"/>
        <v>3185869</v>
      </c>
      <c r="J27" s="7"/>
    </row>
    <row r="28" spans="1:10" x14ac:dyDescent="0.25">
      <c r="A28" s="37"/>
      <c r="B28" s="21" t="s">
        <v>225</v>
      </c>
      <c r="C28" s="48">
        <v>975100</v>
      </c>
      <c r="D28" s="54">
        <v>0</v>
      </c>
      <c r="E28" s="50">
        <f t="shared" si="3"/>
        <v>975100</v>
      </c>
      <c r="F28" s="49">
        <v>495550</v>
      </c>
      <c r="G28" s="49">
        <f>F28</f>
        <v>495550</v>
      </c>
      <c r="H28" s="115">
        <f t="shared" si="2"/>
        <v>479550</v>
      </c>
      <c r="J28" s="7"/>
    </row>
    <row r="29" spans="1:10" ht="14.25" x14ac:dyDescent="0.25">
      <c r="A29" s="37"/>
      <c r="B29" s="21" t="s">
        <v>226</v>
      </c>
      <c r="C29" s="48">
        <v>0</v>
      </c>
      <c r="D29" s="54">
        <v>0</v>
      </c>
      <c r="E29" s="32">
        <f t="shared" si="3"/>
        <v>0</v>
      </c>
      <c r="F29" s="49">
        <v>197812</v>
      </c>
      <c r="G29" s="49">
        <f t="shared" ref="G29:G36" si="6">F29</f>
        <v>197812</v>
      </c>
      <c r="H29" s="115">
        <f t="shared" si="2"/>
        <v>-197812</v>
      </c>
      <c r="J29" s="7"/>
    </row>
    <row r="30" spans="1:10" ht="22.5" x14ac:dyDescent="0.25">
      <c r="A30" s="37"/>
      <c r="B30" s="21" t="s">
        <v>227</v>
      </c>
      <c r="C30" s="48">
        <v>3989200</v>
      </c>
      <c r="D30" s="54">
        <v>0</v>
      </c>
      <c r="E30" s="50">
        <f t="shared" si="3"/>
        <v>3989200</v>
      </c>
      <c r="F30" s="49">
        <v>1606450</v>
      </c>
      <c r="G30" s="49">
        <f t="shared" si="6"/>
        <v>1606450</v>
      </c>
      <c r="H30" s="115">
        <f t="shared" si="2"/>
        <v>2382750</v>
      </c>
      <c r="J30" s="7"/>
    </row>
    <row r="31" spans="1:10" ht="14.25" x14ac:dyDescent="0.25">
      <c r="A31" s="37"/>
      <c r="B31" s="21" t="s">
        <v>228</v>
      </c>
      <c r="C31" s="48">
        <v>498000</v>
      </c>
      <c r="D31" s="54">
        <v>0</v>
      </c>
      <c r="E31" s="50">
        <f t="shared" si="3"/>
        <v>498000</v>
      </c>
      <c r="F31" s="49">
        <v>435997</v>
      </c>
      <c r="G31" s="49">
        <f t="shared" si="6"/>
        <v>435997</v>
      </c>
      <c r="H31" s="115">
        <f t="shared" si="2"/>
        <v>62003</v>
      </c>
      <c r="J31" s="7"/>
    </row>
    <row r="32" spans="1:10" ht="22.5" x14ac:dyDescent="0.25">
      <c r="A32" s="37"/>
      <c r="B32" s="21" t="s">
        <v>229</v>
      </c>
      <c r="C32" s="48">
        <v>672000</v>
      </c>
      <c r="D32" s="54">
        <v>0</v>
      </c>
      <c r="E32" s="50">
        <f t="shared" si="3"/>
        <v>672000</v>
      </c>
      <c r="F32" s="49">
        <v>359129</v>
      </c>
      <c r="G32" s="49">
        <f t="shared" si="6"/>
        <v>359129</v>
      </c>
      <c r="H32" s="115">
        <f t="shared" si="2"/>
        <v>312871</v>
      </c>
      <c r="J32" s="7"/>
    </row>
    <row r="33" spans="1:10" x14ac:dyDescent="0.25">
      <c r="A33" s="37"/>
      <c r="B33" s="21" t="s">
        <v>230</v>
      </c>
      <c r="C33" s="48">
        <v>8400</v>
      </c>
      <c r="D33" s="54">
        <v>0</v>
      </c>
      <c r="E33" s="50">
        <f t="shared" si="3"/>
        <v>8400</v>
      </c>
      <c r="F33" s="160">
        <v>2019</v>
      </c>
      <c r="G33" s="49">
        <f t="shared" si="6"/>
        <v>2019</v>
      </c>
      <c r="H33" s="115">
        <f t="shared" si="2"/>
        <v>6381</v>
      </c>
      <c r="J33" s="7"/>
    </row>
    <row r="34" spans="1:10" x14ac:dyDescent="0.25">
      <c r="A34" s="37"/>
      <c r="B34" s="21" t="s">
        <v>231</v>
      </c>
      <c r="C34" s="48">
        <v>72200</v>
      </c>
      <c r="D34" s="54">
        <v>0</v>
      </c>
      <c r="E34" s="50">
        <f t="shared" si="3"/>
        <v>72200</v>
      </c>
      <c r="F34" s="49">
        <v>13822</v>
      </c>
      <c r="G34" s="49">
        <f t="shared" si="6"/>
        <v>13822</v>
      </c>
      <c r="H34" s="115">
        <f t="shared" si="2"/>
        <v>58378</v>
      </c>
      <c r="J34" s="7"/>
    </row>
    <row r="35" spans="1:10" ht="14.25" x14ac:dyDescent="0.25">
      <c r="A35" s="37"/>
      <c r="B35" s="21" t="s">
        <v>232</v>
      </c>
      <c r="C35" s="48">
        <v>640400</v>
      </c>
      <c r="D35" s="54">
        <v>0</v>
      </c>
      <c r="E35" s="50">
        <f t="shared" si="3"/>
        <v>640400</v>
      </c>
      <c r="F35" s="49">
        <v>600861</v>
      </c>
      <c r="G35" s="49">
        <f t="shared" si="6"/>
        <v>600861</v>
      </c>
      <c r="H35" s="50">
        <f t="shared" si="2"/>
        <v>39539</v>
      </c>
      <c r="J35" s="7"/>
    </row>
    <row r="36" spans="1:10" thickBot="1" x14ac:dyDescent="0.3">
      <c r="A36" s="55"/>
      <c r="B36" s="29" t="s">
        <v>233</v>
      </c>
      <c r="C36" s="116">
        <v>52200</v>
      </c>
      <c r="D36" s="159">
        <v>0</v>
      </c>
      <c r="E36" s="99">
        <f t="shared" si="3"/>
        <v>52200</v>
      </c>
      <c r="F36" s="98">
        <v>9991</v>
      </c>
      <c r="G36" s="98">
        <f t="shared" si="6"/>
        <v>9991</v>
      </c>
      <c r="H36" s="116">
        <f t="shared" si="2"/>
        <v>42209</v>
      </c>
      <c r="J36" s="7"/>
    </row>
    <row r="37" spans="1:10" ht="26.1" customHeight="1" x14ac:dyDescent="0.25">
      <c r="A37" s="181" t="s">
        <v>417</v>
      </c>
      <c r="B37" s="182"/>
      <c r="C37" s="158">
        <f>SUM(C38:C46)</f>
        <v>0</v>
      </c>
      <c r="D37" s="158">
        <f>SUM(D38:D46)</f>
        <v>0</v>
      </c>
      <c r="E37" s="34">
        <f t="shared" si="4"/>
        <v>0</v>
      </c>
      <c r="F37" s="157">
        <f>SUM(F38)</f>
        <v>0</v>
      </c>
      <c r="G37" s="157">
        <f>SUM(G38)</f>
        <v>0</v>
      </c>
      <c r="H37" s="34">
        <f t="shared" si="2"/>
        <v>0</v>
      </c>
      <c r="J37" s="7"/>
    </row>
    <row r="38" spans="1:10" ht="18" customHeight="1" x14ac:dyDescent="0.25">
      <c r="A38" s="37"/>
      <c r="B38" s="21" t="s">
        <v>234</v>
      </c>
      <c r="C38" s="53">
        <v>0</v>
      </c>
      <c r="D38" s="54">
        <v>0</v>
      </c>
      <c r="E38" s="44">
        <f t="shared" si="4"/>
        <v>0</v>
      </c>
      <c r="F38" s="54">
        <v>0</v>
      </c>
      <c r="G38" s="54">
        <f>F38</f>
        <v>0</v>
      </c>
      <c r="H38" s="44">
        <f t="shared" si="2"/>
        <v>0</v>
      </c>
      <c r="J38" s="7"/>
    </row>
    <row r="39" spans="1:10" x14ac:dyDescent="0.25">
      <c r="A39" s="37"/>
      <c r="B39" s="21" t="s">
        <v>235</v>
      </c>
      <c r="C39" s="53">
        <v>0</v>
      </c>
      <c r="D39" s="54">
        <v>0</v>
      </c>
      <c r="E39" s="44">
        <v>0</v>
      </c>
      <c r="F39" s="54">
        <v>0</v>
      </c>
      <c r="G39" s="54">
        <v>0</v>
      </c>
      <c r="H39" s="54">
        <v>0</v>
      </c>
      <c r="J39" s="7"/>
    </row>
    <row r="40" spans="1:10" ht="14.25" x14ac:dyDescent="0.25">
      <c r="A40" s="37"/>
      <c r="B40" s="21" t="s">
        <v>236</v>
      </c>
      <c r="C40" s="53">
        <v>0</v>
      </c>
      <c r="D40" s="54">
        <v>0</v>
      </c>
      <c r="E40" s="44">
        <v>0</v>
      </c>
      <c r="F40" s="54">
        <v>0</v>
      </c>
      <c r="G40" s="54">
        <v>0</v>
      </c>
      <c r="H40" s="54">
        <v>0</v>
      </c>
      <c r="J40" s="7"/>
    </row>
    <row r="41" spans="1:10" ht="14.25" x14ac:dyDescent="0.25">
      <c r="A41" s="37"/>
      <c r="B41" s="21" t="s">
        <v>237</v>
      </c>
      <c r="C41" s="53">
        <v>0</v>
      </c>
      <c r="D41" s="54">
        <v>0</v>
      </c>
      <c r="E41" s="44">
        <v>0</v>
      </c>
      <c r="F41" s="54">
        <v>0</v>
      </c>
      <c r="G41" s="54">
        <v>0</v>
      </c>
      <c r="H41" s="54">
        <v>0</v>
      </c>
      <c r="J41" s="7"/>
    </row>
    <row r="42" spans="1:10" ht="14.25" x14ac:dyDescent="0.25">
      <c r="A42" s="37"/>
      <c r="B42" s="21" t="s">
        <v>238</v>
      </c>
      <c r="C42" s="53">
        <v>0</v>
      </c>
      <c r="D42" s="54">
        <v>0</v>
      </c>
      <c r="E42" s="44">
        <v>0</v>
      </c>
      <c r="F42" s="54">
        <v>0</v>
      </c>
      <c r="G42" s="54">
        <v>0</v>
      </c>
      <c r="H42" s="54">
        <v>0</v>
      </c>
      <c r="J42" s="7"/>
    </row>
    <row r="43" spans="1:10" ht="22.5" x14ac:dyDescent="0.25">
      <c r="A43" s="37"/>
      <c r="B43" s="21" t="s">
        <v>239</v>
      </c>
      <c r="C43" s="53">
        <v>0</v>
      </c>
      <c r="D43" s="54">
        <v>0</v>
      </c>
      <c r="E43" s="44">
        <v>0</v>
      </c>
      <c r="F43" s="54">
        <v>0</v>
      </c>
      <c r="G43" s="54">
        <v>0</v>
      </c>
      <c r="H43" s="54">
        <v>0</v>
      </c>
      <c r="J43" s="7"/>
    </row>
    <row r="44" spans="1:10" ht="14.25" x14ac:dyDescent="0.25">
      <c r="A44" s="37"/>
      <c r="B44" s="21" t="s">
        <v>240</v>
      </c>
      <c r="C44" s="53">
        <v>0</v>
      </c>
      <c r="D44" s="54">
        <v>0</v>
      </c>
      <c r="E44" s="44">
        <v>0</v>
      </c>
      <c r="F44" s="54">
        <v>0</v>
      </c>
      <c r="G44" s="54">
        <v>0</v>
      </c>
      <c r="H44" s="54">
        <v>0</v>
      </c>
      <c r="J44" s="7"/>
    </row>
    <row r="45" spans="1:10" ht="14.25" x14ac:dyDescent="0.25">
      <c r="A45" s="37"/>
      <c r="B45" s="21" t="s">
        <v>241</v>
      </c>
      <c r="C45" s="53">
        <v>0</v>
      </c>
      <c r="D45" s="54">
        <v>0</v>
      </c>
      <c r="E45" s="44">
        <v>0</v>
      </c>
      <c r="F45" s="54">
        <v>0</v>
      </c>
      <c r="G45" s="54">
        <v>0</v>
      </c>
      <c r="H45" s="54">
        <v>0</v>
      </c>
      <c r="J45" s="7"/>
    </row>
    <row r="46" spans="1:10" ht="14.25" x14ac:dyDescent="0.25">
      <c r="A46" s="37"/>
      <c r="B46" s="21" t="s">
        <v>242</v>
      </c>
      <c r="C46" s="53">
        <v>0</v>
      </c>
      <c r="D46" s="54">
        <v>0</v>
      </c>
      <c r="E46" s="44">
        <v>0</v>
      </c>
      <c r="F46" s="54">
        <v>0</v>
      </c>
      <c r="G46" s="54">
        <v>0</v>
      </c>
      <c r="H46" s="54">
        <v>0</v>
      </c>
      <c r="J46" s="7"/>
    </row>
    <row r="47" spans="1:10" ht="24.4" customHeight="1" x14ac:dyDescent="0.25">
      <c r="A47" s="181" t="s">
        <v>243</v>
      </c>
      <c r="B47" s="182"/>
      <c r="C47" s="51">
        <f>SUM(C48:C56)</f>
        <v>3118526.68</v>
      </c>
      <c r="D47" s="158">
        <f>SUM(D48:D56)</f>
        <v>0</v>
      </c>
      <c r="E47" s="43">
        <f t="shared" si="4"/>
        <v>3118526.68</v>
      </c>
      <c r="F47" s="52">
        <f>SUM(F48:F56)</f>
        <v>496846</v>
      </c>
      <c r="G47" s="52">
        <f>SUM(G48:G56)</f>
        <v>496846</v>
      </c>
      <c r="H47" s="118">
        <f t="shared" si="2"/>
        <v>2621680.6800000002</v>
      </c>
      <c r="J47" s="7"/>
    </row>
    <row r="48" spans="1:10" x14ac:dyDescent="0.25">
      <c r="A48" s="37"/>
      <c r="B48" s="21" t="s">
        <v>244</v>
      </c>
      <c r="C48" s="48">
        <v>2258526.6800000002</v>
      </c>
      <c r="D48" s="54">
        <v>0</v>
      </c>
      <c r="E48" s="50">
        <f t="shared" ref="E48" si="7">C48-D48</f>
        <v>2258526.6800000002</v>
      </c>
      <c r="F48" s="49">
        <v>488446</v>
      </c>
      <c r="G48" s="49">
        <f>F48</f>
        <v>488446</v>
      </c>
      <c r="H48" s="115">
        <f t="shared" si="2"/>
        <v>1770080.6800000002</v>
      </c>
      <c r="J48" s="7"/>
    </row>
    <row r="49" spans="1:10" ht="14.25" x14ac:dyDescent="0.25">
      <c r="A49" s="37"/>
      <c r="B49" s="21" t="s">
        <v>245</v>
      </c>
      <c r="C49" s="48">
        <v>0</v>
      </c>
      <c r="D49" s="54">
        <v>0</v>
      </c>
      <c r="E49" s="160">
        <f t="shared" si="4"/>
        <v>0</v>
      </c>
      <c r="F49" s="160">
        <v>0</v>
      </c>
      <c r="G49" s="160">
        <f t="shared" ref="G49:G52" si="8">F49</f>
        <v>0</v>
      </c>
      <c r="H49" s="160">
        <f t="shared" si="2"/>
        <v>0</v>
      </c>
      <c r="J49" s="7"/>
    </row>
    <row r="50" spans="1:10" x14ac:dyDescent="0.25">
      <c r="A50" s="37"/>
      <c r="B50" s="21" t="s">
        <v>246</v>
      </c>
      <c r="C50" s="117">
        <v>0</v>
      </c>
      <c r="D50" s="54">
        <v>0</v>
      </c>
      <c r="E50" s="160">
        <v>0</v>
      </c>
      <c r="F50" s="160">
        <v>0</v>
      </c>
      <c r="G50" s="160">
        <f t="shared" si="8"/>
        <v>0</v>
      </c>
      <c r="H50" s="160">
        <v>0</v>
      </c>
    </row>
    <row r="51" spans="1:10" x14ac:dyDescent="0.25">
      <c r="A51" s="37"/>
      <c r="B51" s="21" t="s">
        <v>247</v>
      </c>
      <c r="C51" s="48">
        <v>760000</v>
      </c>
      <c r="D51" s="54">
        <v>0</v>
      </c>
      <c r="E51" s="49">
        <f t="shared" ref="E51" si="9">C51-D51</f>
        <v>760000</v>
      </c>
      <c r="F51" s="160">
        <v>0</v>
      </c>
      <c r="G51" s="160">
        <v>0</v>
      </c>
      <c r="H51" s="115">
        <f t="shared" si="2"/>
        <v>760000</v>
      </c>
    </row>
    <row r="52" spans="1:10" ht="14.25" x14ac:dyDescent="0.25">
      <c r="A52" s="37"/>
      <c r="B52" s="21" t="s">
        <v>248</v>
      </c>
      <c r="C52" s="117">
        <v>0</v>
      </c>
      <c r="D52" s="54">
        <v>0</v>
      </c>
      <c r="E52" s="160">
        <v>0</v>
      </c>
      <c r="F52" s="160">
        <v>0</v>
      </c>
      <c r="G52" s="160">
        <f t="shared" si="8"/>
        <v>0</v>
      </c>
      <c r="H52" s="160">
        <f t="shared" si="2"/>
        <v>0</v>
      </c>
    </row>
    <row r="53" spans="1:10" ht="14.25" x14ac:dyDescent="0.25">
      <c r="A53" s="37"/>
      <c r="B53" s="21" t="s">
        <v>249</v>
      </c>
      <c r="C53" s="48">
        <v>0</v>
      </c>
      <c r="D53" s="54">
        <v>0</v>
      </c>
      <c r="E53" s="160">
        <f t="shared" si="4"/>
        <v>0</v>
      </c>
      <c r="F53" s="162">
        <v>8400</v>
      </c>
      <c r="G53" s="160">
        <f>F53</f>
        <v>8400</v>
      </c>
      <c r="H53" s="160">
        <f t="shared" si="2"/>
        <v>-8400</v>
      </c>
    </row>
    <row r="54" spans="1:10" x14ac:dyDescent="0.25">
      <c r="A54" s="37"/>
      <c r="B54" s="21" t="s">
        <v>250</v>
      </c>
      <c r="C54" s="117">
        <v>0</v>
      </c>
      <c r="D54" s="54">
        <v>0</v>
      </c>
      <c r="E54" s="160">
        <v>0</v>
      </c>
      <c r="F54" s="160">
        <v>0</v>
      </c>
      <c r="G54" s="160">
        <v>0</v>
      </c>
      <c r="H54" s="160">
        <f t="shared" si="2"/>
        <v>0</v>
      </c>
    </row>
    <row r="55" spans="1:10" ht="14.25" x14ac:dyDescent="0.25">
      <c r="A55" s="37"/>
      <c r="B55" s="21" t="s">
        <v>251</v>
      </c>
      <c r="C55" s="48">
        <v>0</v>
      </c>
      <c r="D55" s="54">
        <v>0</v>
      </c>
      <c r="E55" s="32">
        <f t="shared" ref="E55:E56" si="10">C55-D55</f>
        <v>0</v>
      </c>
      <c r="F55" s="160">
        <v>0</v>
      </c>
      <c r="G55" s="160">
        <v>0</v>
      </c>
      <c r="H55" s="160">
        <f t="shared" si="2"/>
        <v>0</v>
      </c>
    </row>
    <row r="56" spans="1:10" ht="14.25" x14ac:dyDescent="0.25">
      <c r="A56" s="37"/>
      <c r="B56" s="21" t="s">
        <v>252</v>
      </c>
      <c r="C56" s="117">
        <v>100000</v>
      </c>
      <c r="D56" s="54">
        <v>0</v>
      </c>
      <c r="E56" s="161">
        <f t="shared" si="10"/>
        <v>100000</v>
      </c>
      <c r="F56" s="54">
        <v>0</v>
      </c>
      <c r="G56" s="54">
        <v>0</v>
      </c>
      <c r="H56" s="115">
        <f t="shared" si="2"/>
        <v>100000</v>
      </c>
    </row>
    <row r="57" spans="1:10" x14ac:dyDescent="0.25">
      <c r="A57" s="30" t="s">
        <v>253</v>
      </c>
      <c r="B57" s="21"/>
      <c r="C57" s="51">
        <f>SUM(C58:C60)</f>
        <v>0</v>
      </c>
      <c r="D57" s="158">
        <f t="shared" ref="D57:H57" si="11">SUM(D58:D60)</f>
        <v>0</v>
      </c>
      <c r="E57" s="59">
        <f t="shared" si="11"/>
        <v>0</v>
      </c>
      <c r="F57" s="165">
        <f t="shared" si="11"/>
        <v>809624</v>
      </c>
      <c r="G57" s="165">
        <f t="shared" si="11"/>
        <v>809624</v>
      </c>
      <c r="H57" s="165">
        <f t="shared" si="11"/>
        <v>-809624</v>
      </c>
    </row>
    <row r="58" spans="1:10" x14ac:dyDescent="0.25">
      <c r="A58" s="37"/>
      <c r="B58" s="21" t="s">
        <v>254</v>
      </c>
      <c r="C58" s="48"/>
      <c r="D58" s="54"/>
      <c r="E58" s="32"/>
      <c r="F58" s="160"/>
      <c r="G58" s="160"/>
      <c r="H58" s="32"/>
    </row>
    <row r="59" spans="1:10" x14ac:dyDescent="0.25">
      <c r="A59" s="37"/>
      <c r="B59" s="21" t="s">
        <v>255</v>
      </c>
      <c r="C59" s="48">
        <v>0</v>
      </c>
      <c r="D59" s="54">
        <v>0</v>
      </c>
      <c r="E59" s="160">
        <f t="shared" ref="E59" si="12">C59-D59</f>
        <v>0</v>
      </c>
      <c r="F59" s="162">
        <v>809624</v>
      </c>
      <c r="G59" s="162">
        <f>F59</f>
        <v>809624</v>
      </c>
      <c r="H59" s="160">
        <f t="shared" ref="H59" si="13">E59-F59</f>
        <v>-809624</v>
      </c>
    </row>
    <row r="60" spans="1:10" thickBot="1" x14ac:dyDescent="0.3">
      <c r="A60" s="55"/>
      <c r="B60" s="29" t="s">
        <v>256</v>
      </c>
      <c r="C60" s="100"/>
      <c r="D60" s="159"/>
      <c r="E60" s="99"/>
      <c r="F60" s="98"/>
      <c r="G60" s="98"/>
      <c r="H60" s="99"/>
    </row>
    <row r="61" spans="1:10" ht="23.25" customHeight="1" x14ac:dyDescent="0.25">
      <c r="A61" s="181" t="s">
        <v>257</v>
      </c>
      <c r="B61" s="182"/>
      <c r="C61" s="48"/>
      <c r="D61" s="49"/>
      <c r="E61" s="50"/>
      <c r="F61" s="49"/>
      <c r="G61" s="49"/>
      <c r="H61" s="50"/>
    </row>
    <row r="62" spans="1:10" ht="14.25" x14ac:dyDescent="0.25">
      <c r="A62" s="37"/>
      <c r="B62" s="21" t="s">
        <v>258</v>
      </c>
      <c r="C62" s="48"/>
      <c r="D62" s="49"/>
      <c r="E62" s="50"/>
      <c r="F62" s="49"/>
      <c r="G62" s="49"/>
      <c r="H62" s="50"/>
    </row>
    <row r="63" spans="1:10" ht="14.25" x14ac:dyDescent="0.25">
      <c r="A63" s="37"/>
      <c r="B63" s="21" t="s">
        <v>259</v>
      </c>
      <c r="C63" s="48"/>
      <c r="D63" s="49"/>
      <c r="E63" s="50"/>
      <c r="F63" s="49"/>
      <c r="G63" s="49"/>
      <c r="H63" s="50"/>
    </row>
    <row r="64" spans="1:10" x14ac:dyDescent="0.25">
      <c r="A64" s="37"/>
      <c r="B64" s="21" t="s">
        <v>260</v>
      </c>
      <c r="C64" s="48"/>
      <c r="D64" s="49"/>
      <c r="E64" s="50"/>
      <c r="F64" s="49"/>
      <c r="G64" s="49"/>
      <c r="H64" s="50"/>
    </row>
    <row r="65" spans="1:8" x14ac:dyDescent="0.25">
      <c r="A65" s="37"/>
      <c r="B65" s="21" t="s">
        <v>261</v>
      </c>
      <c r="C65" s="48"/>
      <c r="D65" s="49"/>
      <c r="E65" s="50"/>
      <c r="F65" s="49"/>
      <c r="G65" s="49"/>
      <c r="H65" s="50"/>
    </row>
    <row r="66" spans="1:8" ht="33.75" x14ac:dyDescent="0.25">
      <c r="A66" s="37"/>
      <c r="B66" s="21" t="s">
        <v>418</v>
      </c>
      <c r="C66" s="48"/>
      <c r="D66" s="49"/>
      <c r="E66" s="50"/>
      <c r="F66" s="49"/>
      <c r="G66" s="49"/>
      <c r="H66" s="50"/>
    </row>
    <row r="67" spans="1:8" ht="14.25" x14ac:dyDescent="0.25">
      <c r="A67" s="37"/>
      <c r="B67" s="21" t="s">
        <v>262</v>
      </c>
      <c r="C67" s="48"/>
      <c r="D67" s="49"/>
      <c r="E67" s="50"/>
      <c r="F67" s="49"/>
      <c r="G67" s="49"/>
      <c r="H67" s="50"/>
    </row>
    <row r="68" spans="1:8" ht="21.75" x14ac:dyDescent="0.25">
      <c r="A68" s="37"/>
      <c r="B68" s="21" t="s">
        <v>263</v>
      </c>
      <c r="C68" s="48"/>
      <c r="D68" s="49"/>
      <c r="E68" s="50"/>
      <c r="F68" s="49"/>
      <c r="G68" s="49"/>
      <c r="H68" s="50"/>
    </row>
    <row r="69" spans="1:8" ht="14.25" x14ac:dyDescent="0.25">
      <c r="A69" s="30" t="s">
        <v>264</v>
      </c>
      <c r="B69" s="21"/>
      <c r="C69" s="48"/>
      <c r="D69" s="49"/>
      <c r="E69" s="50"/>
      <c r="F69" s="49"/>
      <c r="G69" s="49"/>
      <c r="H69" s="50"/>
    </row>
    <row r="70" spans="1:8" ht="14.25" x14ac:dyDescent="0.25">
      <c r="A70" s="37"/>
      <c r="B70" s="21" t="s">
        <v>265</v>
      </c>
      <c r="C70" s="48"/>
      <c r="D70" s="49"/>
      <c r="E70" s="50"/>
      <c r="F70" s="49"/>
      <c r="G70" s="49"/>
      <c r="H70" s="50"/>
    </row>
    <row r="71" spans="1:8" ht="14.25" x14ac:dyDescent="0.25">
      <c r="A71" s="37"/>
      <c r="B71" s="21" t="s">
        <v>266</v>
      </c>
      <c r="C71" s="48"/>
      <c r="D71" s="49"/>
      <c r="E71" s="50"/>
      <c r="F71" s="49"/>
      <c r="G71" s="49"/>
      <c r="H71" s="50"/>
    </row>
    <row r="72" spans="1:8" ht="14.25" x14ac:dyDescent="0.25">
      <c r="A72" s="37"/>
      <c r="B72" s="21" t="s">
        <v>267</v>
      </c>
      <c r="C72" s="48"/>
      <c r="D72" s="49"/>
      <c r="E72" s="50"/>
      <c r="F72" s="49"/>
      <c r="G72" s="49"/>
      <c r="H72" s="50"/>
    </row>
    <row r="73" spans="1:8" x14ac:dyDescent="0.25">
      <c r="A73" s="30" t="s">
        <v>268</v>
      </c>
      <c r="B73" s="21"/>
      <c r="C73" s="48"/>
      <c r="D73" s="49"/>
      <c r="E73" s="50"/>
      <c r="F73" s="49"/>
      <c r="G73" s="49"/>
      <c r="H73" s="50"/>
    </row>
    <row r="74" spans="1:8" x14ac:dyDescent="0.25">
      <c r="A74" s="37"/>
      <c r="B74" s="21" t="s">
        <v>269</v>
      </c>
      <c r="C74" s="48"/>
      <c r="D74" s="49"/>
      <c r="E74" s="50"/>
      <c r="F74" s="49"/>
      <c r="G74" s="49"/>
      <c r="H74" s="50"/>
    </row>
    <row r="75" spans="1:8" x14ac:dyDescent="0.25">
      <c r="A75" s="37"/>
      <c r="B75" s="21" t="s">
        <v>270</v>
      </c>
      <c r="C75" s="48"/>
      <c r="D75" s="49"/>
      <c r="E75" s="50"/>
      <c r="F75" s="49"/>
      <c r="G75" s="49"/>
      <c r="H75" s="50"/>
    </row>
    <row r="76" spans="1:8" x14ac:dyDescent="0.25">
      <c r="A76" s="37"/>
      <c r="B76" s="21" t="s">
        <v>271</v>
      </c>
      <c r="C76" s="48"/>
      <c r="D76" s="49"/>
      <c r="E76" s="50"/>
      <c r="F76" s="49"/>
      <c r="G76" s="49"/>
      <c r="H76" s="50"/>
    </row>
    <row r="77" spans="1:8" x14ac:dyDescent="0.25">
      <c r="A77" s="37"/>
      <c r="B77" s="21" t="s">
        <v>272</v>
      </c>
      <c r="C77" s="48"/>
      <c r="D77" s="49"/>
      <c r="E77" s="50"/>
      <c r="F77" s="49"/>
      <c r="G77" s="49"/>
      <c r="H77" s="50"/>
    </row>
    <row r="78" spans="1:8" x14ac:dyDescent="0.25">
      <c r="A78" s="37"/>
      <c r="B78" s="21" t="s">
        <v>273</v>
      </c>
      <c r="C78" s="48"/>
      <c r="D78" s="49"/>
      <c r="E78" s="50"/>
      <c r="F78" s="49"/>
      <c r="G78" s="49"/>
      <c r="H78" s="50"/>
    </row>
    <row r="79" spans="1:8" x14ac:dyDescent="0.25">
      <c r="A79" s="37"/>
      <c r="B79" s="21" t="s">
        <v>274</v>
      </c>
      <c r="C79" s="48"/>
      <c r="D79" s="49"/>
      <c r="E79" s="50"/>
      <c r="F79" s="49"/>
      <c r="G79" s="49"/>
      <c r="H79" s="50"/>
    </row>
    <row r="80" spans="1:8" x14ac:dyDescent="0.25">
      <c r="A80" s="37"/>
      <c r="B80" s="21" t="s">
        <v>275</v>
      </c>
      <c r="C80" s="48"/>
      <c r="D80" s="49"/>
      <c r="E80" s="50"/>
      <c r="F80" s="49"/>
      <c r="G80" s="49"/>
      <c r="H80" s="50"/>
    </row>
    <row r="81" spans="1:8" ht="15" customHeight="1" thickBot="1" x14ac:dyDescent="0.3">
      <c r="A81" s="286"/>
      <c r="B81" s="287"/>
      <c r="C81" s="56"/>
      <c r="D81" s="57"/>
      <c r="E81" s="57"/>
      <c r="F81" s="57"/>
      <c r="G81" s="57"/>
      <c r="H81" s="57"/>
    </row>
    <row r="82" spans="1:8" x14ac:dyDescent="0.25">
      <c r="A82" s="288"/>
      <c r="B82" s="289"/>
      <c r="C82" s="58"/>
      <c r="D82" s="58"/>
      <c r="E82" s="58"/>
      <c r="F82" s="58"/>
      <c r="G82" s="58"/>
      <c r="H82" s="58"/>
    </row>
    <row r="83" spans="1:8" x14ac:dyDescent="0.25">
      <c r="A83" s="261" t="s">
        <v>276</v>
      </c>
      <c r="B83" s="285"/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</row>
    <row r="84" spans="1:8" x14ac:dyDescent="0.25">
      <c r="A84" s="215" t="s">
        <v>206</v>
      </c>
      <c r="B84" s="216"/>
      <c r="C84" s="60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</row>
    <row r="85" spans="1:8" x14ac:dyDescent="0.25">
      <c r="A85" s="37"/>
      <c r="B85" s="31" t="s">
        <v>207</v>
      </c>
      <c r="C85" s="61"/>
      <c r="D85" s="42"/>
      <c r="E85" s="42"/>
      <c r="F85" s="42"/>
      <c r="G85" s="42"/>
      <c r="H85" s="42"/>
    </row>
    <row r="86" spans="1:8" x14ac:dyDescent="0.25">
      <c r="A86" s="37"/>
      <c r="B86" s="31" t="s">
        <v>208</v>
      </c>
      <c r="C86" s="61"/>
      <c r="D86" s="42"/>
      <c r="E86" s="42"/>
      <c r="F86" s="42"/>
      <c r="G86" s="42"/>
      <c r="H86" s="42"/>
    </row>
    <row r="87" spans="1:8" x14ac:dyDescent="0.25">
      <c r="A87" s="37"/>
      <c r="B87" s="31" t="s">
        <v>209</v>
      </c>
      <c r="C87" s="61"/>
      <c r="D87" s="42"/>
      <c r="E87" s="42"/>
      <c r="F87" s="42"/>
      <c r="G87" s="42"/>
      <c r="H87" s="42"/>
    </row>
    <row r="88" spans="1:8" x14ac:dyDescent="0.25">
      <c r="A88" s="37"/>
      <c r="B88" s="31" t="s">
        <v>210</v>
      </c>
      <c r="C88" s="61"/>
      <c r="D88" s="42"/>
      <c r="E88" s="42"/>
      <c r="F88" s="42"/>
      <c r="G88" s="42"/>
      <c r="H88" s="42"/>
    </row>
    <row r="89" spans="1:8" x14ac:dyDescent="0.25">
      <c r="A89" s="37"/>
      <c r="B89" s="31" t="s">
        <v>211</v>
      </c>
      <c r="C89" s="61"/>
      <c r="D89" s="42"/>
      <c r="E89" s="42"/>
      <c r="F89" s="42"/>
      <c r="G89" s="42"/>
      <c r="H89" s="42"/>
    </row>
    <row r="90" spans="1:8" x14ac:dyDescent="0.25">
      <c r="A90" s="37"/>
      <c r="B90" s="31" t="s">
        <v>212</v>
      </c>
      <c r="C90" s="61"/>
      <c r="D90" s="42"/>
      <c r="E90" s="42"/>
      <c r="F90" s="42"/>
      <c r="G90" s="42"/>
      <c r="H90" s="42"/>
    </row>
    <row r="91" spans="1:8" x14ac:dyDescent="0.25">
      <c r="A91" s="37"/>
      <c r="B91" s="31" t="s">
        <v>213</v>
      </c>
      <c r="C91" s="61"/>
      <c r="D91" s="42"/>
      <c r="E91" s="42"/>
      <c r="F91" s="42"/>
      <c r="G91" s="42"/>
      <c r="H91" s="42"/>
    </row>
    <row r="92" spans="1:8" x14ac:dyDescent="0.25">
      <c r="A92" s="283" t="s">
        <v>214</v>
      </c>
      <c r="B92" s="284"/>
      <c r="C92" s="60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</row>
    <row r="93" spans="1:8" ht="22.5" x14ac:dyDescent="0.25">
      <c r="A93" s="37"/>
      <c r="B93" s="21" t="s">
        <v>215</v>
      </c>
      <c r="C93" s="61"/>
      <c r="D93" s="42"/>
      <c r="E93" s="42"/>
      <c r="F93" s="42"/>
      <c r="G93" s="42"/>
      <c r="H93" s="42"/>
    </row>
    <row r="94" spans="1:8" x14ac:dyDescent="0.25">
      <c r="A94" s="37"/>
      <c r="B94" s="21" t="s">
        <v>216</v>
      </c>
      <c r="C94" s="61"/>
      <c r="D94" s="42"/>
      <c r="E94" s="42"/>
      <c r="F94" s="42"/>
      <c r="G94" s="42"/>
      <c r="H94" s="42"/>
    </row>
    <row r="95" spans="1:8" ht="22.5" x14ac:dyDescent="0.25">
      <c r="A95" s="37"/>
      <c r="B95" s="21" t="s">
        <v>217</v>
      </c>
      <c r="C95" s="61"/>
      <c r="D95" s="42"/>
      <c r="E95" s="42"/>
      <c r="F95" s="42"/>
      <c r="G95" s="42"/>
      <c r="H95" s="42"/>
    </row>
    <row r="96" spans="1:8" ht="22.5" x14ac:dyDescent="0.25">
      <c r="A96" s="37"/>
      <c r="B96" s="21" t="s">
        <v>218</v>
      </c>
      <c r="C96" s="61"/>
      <c r="D96" s="42"/>
      <c r="E96" s="42"/>
      <c r="F96" s="42"/>
      <c r="G96" s="42"/>
      <c r="H96" s="42"/>
    </row>
    <row r="97" spans="1:8" x14ac:dyDescent="0.25">
      <c r="A97" s="37"/>
      <c r="B97" s="21" t="s">
        <v>219</v>
      </c>
      <c r="C97" s="61"/>
      <c r="D97" s="42"/>
      <c r="E97" s="42"/>
      <c r="F97" s="42"/>
      <c r="G97" s="42"/>
      <c r="H97" s="42"/>
    </row>
    <row r="98" spans="1:8" x14ac:dyDescent="0.25">
      <c r="A98" s="37"/>
      <c r="B98" s="21" t="s">
        <v>220</v>
      </c>
      <c r="C98" s="61"/>
      <c r="D98" s="42"/>
      <c r="E98" s="42"/>
      <c r="F98" s="42"/>
      <c r="G98" s="42"/>
      <c r="H98" s="42"/>
    </row>
    <row r="99" spans="1:8" ht="22.5" x14ac:dyDescent="0.25">
      <c r="A99" s="37"/>
      <c r="B99" s="21" t="s">
        <v>221</v>
      </c>
      <c r="C99" s="61"/>
      <c r="D99" s="42"/>
      <c r="E99" s="42"/>
      <c r="F99" s="42"/>
      <c r="G99" s="42"/>
      <c r="H99" s="42"/>
    </row>
    <row r="100" spans="1:8" x14ac:dyDescent="0.25">
      <c r="A100" s="37"/>
      <c r="B100" s="21" t="s">
        <v>222</v>
      </c>
      <c r="C100" s="61"/>
      <c r="D100" s="42"/>
      <c r="E100" s="42"/>
      <c r="F100" s="42"/>
      <c r="G100" s="42"/>
      <c r="H100" s="42"/>
    </row>
    <row r="101" spans="1:8" x14ac:dyDescent="0.25">
      <c r="A101" s="37"/>
      <c r="B101" s="21" t="s">
        <v>223</v>
      </c>
      <c r="C101" s="61"/>
      <c r="D101" s="42"/>
      <c r="E101" s="42"/>
      <c r="F101" s="42"/>
      <c r="G101" s="42"/>
      <c r="H101" s="42"/>
    </row>
    <row r="102" spans="1:8" x14ac:dyDescent="0.25">
      <c r="A102" s="215" t="s">
        <v>224</v>
      </c>
      <c r="B102" s="216"/>
      <c r="C102" s="60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</row>
    <row r="103" spans="1:8" x14ac:dyDescent="0.25">
      <c r="A103" s="37"/>
      <c r="B103" s="21" t="s">
        <v>225</v>
      </c>
      <c r="C103" s="61"/>
      <c r="D103" s="42"/>
      <c r="E103" s="42"/>
      <c r="F103" s="42"/>
      <c r="G103" s="42"/>
      <c r="H103" s="42"/>
    </row>
    <row r="104" spans="1:8" x14ac:dyDescent="0.25">
      <c r="A104" s="37"/>
      <c r="B104" s="21" t="s">
        <v>226</v>
      </c>
      <c r="C104" s="61"/>
      <c r="D104" s="42"/>
      <c r="E104" s="42"/>
      <c r="F104" s="42"/>
      <c r="G104" s="42"/>
      <c r="H104" s="42"/>
    </row>
    <row r="105" spans="1:8" ht="22.5" x14ac:dyDescent="0.25">
      <c r="A105" s="37"/>
      <c r="B105" s="21" t="s">
        <v>227</v>
      </c>
      <c r="C105" s="61"/>
      <c r="D105" s="42"/>
      <c r="E105" s="42"/>
      <c r="F105" s="42"/>
      <c r="G105" s="42"/>
      <c r="H105" s="42"/>
    </row>
    <row r="106" spans="1:8" x14ac:dyDescent="0.25">
      <c r="A106" s="37"/>
      <c r="B106" s="21" t="s">
        <v>228</v>
      </c>
      <c r="C106" s="61"/>
      <c r="D106" s="42"/>
      <c r="E106" s="42"/>
      <c r="F106" s="42"/>
      <c r="G106" s="42"/>
      <c r="H106" s="42"/>
    </row>
    <row r="107" spans="1:8" ht="22.5" x14ac:dyDescent="0.25">
      <c r="A107" s="37"/>
      <c r="B107" s="21" t="s">
        <v>229</v>
      </c>
      <c r="C107" s="61"/>
      <c r="D107" s="42"/>
      <c r="E107" s="42"/>
      <c r="F107" s="42"/>
      <c r="G107" s="42"/>
      <c r="H107" s="42"/>
    </row>
    <row r="108" spans="1:8" x14ac:dyDescent="0.25">
      <c r="A108" s="37"/>
      <c r="B108" s="21" t="s">
        <v>230</v>
      </c>
      <c r="C108" s="61"/>
      <c r="D108" s="42"/>
      <c r="E108" s="42"/>
      <c r="F108" s="42"/>
      <c r="G108" s="42"/>
      <c r="H108" s="42"/>
    </row>
    <row r="109" spans="1:8" x14ac:dyDescent="0.25">
      <c r="A109" s="37"/>
      <c r="B109" s="21" t="s">
        <v>231</v>
      </c>
      <c r="C109" s="61"/>
      <c r="D109" s="42"/>
      <c r="E109" s="42"/>
      <c r="F109" s="42"/>
      <c r="G109" s="42"/>
      <c r="H109" s="42"/>
    </row>
    <row r="110" spans="1:8" x14ac:dyDescent="0.25">
      <c r="A110" s="37"/>
      <c r="B110" s="21" t="s">
        <v>232</v>
      </c>
      <c r="C110" s="61"/>
      <c r="D110" s="42"/>
      <c r="E110" s="42"/>
      <c r="F110" s="42"/>
      <c r="G110" s="42"/>
      <c r="H110" s="42"/>
    </row>
    <row r="111" spans="1:8" ht="15.75" thickBot="1" x14ac:dyDescent="0.3">
      <c r="A111" s="55"/>
      <c r="B111" s="29" t="s">
        <v>233</v>
      </c>
      <c r="C111" s="62"/>
      <c r="D111" s="46"/>
      <c r="E111" s="46"/>
      <c r="F111" s="46"/>
      <c r="G111" s="46"/>
      <c r="H111" s="46"/>
    </row>
    <row r="112" spans="1:8" ht="27.2" customHeight="1" x14ac:dyDescent="0.25">
      <c r="A112" s="181" t="s">
        <v>420</v>
      </c>
      <c r="B112" s="182"/>
      <c r="C112" s="60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</row>
    <row r="113" spans="1:8" x14ac:dyDescent="0.25">
      <c r="A113" s="30" t="s">
        <v>234</v>
      </c>
      <c r="B113" s="31"/>
      <c r="C113" s="60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</row>
    <row r="114" spans="1:8" x14ac:dyDescent="0.25">
      <c r="A114" s="37"/>
      <c r="B114" s="21" t="s">
        <v>235</v>
      </c>
      <c r="C114" s="61"/>
      <c r="D114" s="42"/>
      <c r="E114" s="42"/>
      <c r="F114" s="42"/>
      <c r="G114" s="42"/>
      <c r="H114" s="42"/>
    </row>
    <row r="115" spans="1:8" x14ac:dyDescent="0.25">
      <c r="A115" s="37"/>
      <c r="B115" s="21" t="s">
        <v>236</v>
      </c>
      <c r="C115" s="61"/>
      <c r="D115" s="42"/>
      <c r="E115" s="42"/>
      <c r="F115" s="42"/>
      <c r="G115" s="42"/>
      <c r="H115" s="42"/>
    </row>
    <row r="116" spans="1:8" x14ac:dyDescent="0.25">
      <c r="A116" s="37"/>
      <c r="B116" s="21" t="s">
        <v>237</v>
      </c>
      <c r="C116" s="61"/>
      <c r="D116" s="42"/>
      <c r="E116" s="42"/>
      <c r="F116" s="42"/>
      <c r="G116" s="42"/>
      <c r="H116" s="42"/>
    </row>
    <row r="117" spans="1:8" x14ac:dyDescent="0.25">
      <c r="A117" s="37"/>
      <c r="B117" s="21" t="s">
        <v>238</v>
      </c>
      <c r="C117" s="61"/>
      <c r="D117" s="42"/>
      <c r="E117" s="42"/>
      <c r="F117" s="42"/>
      <c r="G117" s="42"/>
      <c r="H117" s="42"/>
    </row>
    <row r="118" spans="1:8" ht="22.5" x14ac:dyDescent="0.25">
      <c r="A118" s="37"/>
      <c r="B118" s="21" t="s">
        <v>239</v>
      </c>
      <c r="C118" s="61"/>
      <c r="D118" s="42"/>
      <c r="E118" s="42"/>
      <c r="F118" s="42"/>
      <c r="G118" s="42"/>
      <c r="H118" s="42"/>
    </row>
    <row r="119" spans="1:8" x14ac:dyDescent="0.25">
      <c r="A119" s="37"/>
      <c r="B119" s="21" t="s">
        <v>240</v>
      </c>
      <c r="C119" s="61"/>
      <c r="D119" s="42"/>
      <c r="E119" s="42"/>
      <c r="F119" s="42"/>
      <c r="G119" s="42"/>
      <c r="H119" s="42"/>
    </row>
    <row r="120" spans="1:8" x14ac:dyDescent="0.25">
      <c r="A120" s="37"/>
      <c r="B120" s="21" t="s">
        <v>241</v>
      </c>
      <c r="C120" s="61"/>
      <c r="D120" s="42"/>
      <c r="E120" s="42"/>
      <c r="F120" s="42"/>
      <c r="G120" s="42"/>
      <c r="H120" s="42"/>
    </row>
    <row r="121" spans="1:8" x14ac:dyDescent="0.25">
      <c r="A121" s="37"/>
      <c r="B121" s="21" t="s">
        <v>242</v>
      </c>
      <c r="C121" s="61"/>
      <c r="D121" s="42"/>
      <c r="E121" s="42"/>
      <c r="F121" s="42"/>
      <c r="G121" s="42"/>
      <c r="H121" s="42"/>
    </row>
    <row r="122" spans="1:8" ht="24.75" customHeight="1" x14ac:dyDescent="0.25">
      <c r="A122" s="181" t="s">
        <v>243</v>
      </c>
      <c r="B122" s="182"/>
      <c r="C122" s="60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</row>
    <row r="123" spans="1:8" x14ac:dyDescent="0.25">
      <c r="A123" s="37"/>
      <c r="B123" s="31" t="s">
        <v>244</v>
      </c>
      <c r="C123" s="61"/>
      <c r="D123" s="42"/>
      <c r="E123" s="42"/>
      <c r="F123" s="42"/>
      <c r="G123" s="42"/>
      <c r="H123" s="42"/>
    </row>
    <row r="124" spans="1:8" x14ac:dyDescent="0.25">
      <c r="A124" s="37"/>
      <c r="B124" s="31" t="s">
        <v>245</v>
      </c>
      <c r="C124" s="61"/>
      <c r="D124" s="42"/>
      <c r="E124" s="42"/>
      <c r="F124" s="42"/>
      <c r="G124" s="42"/>
      <c r="H124" s="42"/>
    </row>
    <row r="125" spans="1:8" x14ac:dyDescent="0.25">
      <c r="A125" s="37"/>
      <c r="B125" s="31" t="s">
        <v>246</v>
      </c>
      <c r="C125" s="61"/>
      <c r="D125" s="42"/>
      <c r="E125" s="42"/>
      <c r="F125" s="42"/>
      <c r="G125" s="42"/>
      <c r="H125" s="42"/>
    </row>
    <row r="126" spans="1:8" x14ac:dyDescent="0.25">
      <c r="A126" s="37"/>
      <c r="B126" s="31" t="s">
        <v>247</v>
      </c>
      <c r="C126" s="61"/>
      <c r="D126" s="42"/>
      <c r="E126" s="42"/>
      <c r="F126" s="42"/>
      <c r="G126" s="42"/>
      <c r="H126" s="42"/>
    </row>
    <row r="127" spans="1:8" x14ac:dyDescent="0.25">
      <c r="A127" s="37"/>
      <c r="B127" s="31" t="s">
        <v>248</v>
      </c>
      <c r="C127" s="61"/>
      <c r="D127" s="42"/>
      <c r="E127" s="42"/>
      <c r="F127" s="42"/>
      <c r="G127" s="42"/>
      <c r="H127" s="42"/>
    </row>
    <row r="128" spans="1:8" x14ac:dyDescent="0.25">
      <c r="A128" s="37"/>
      <c r="B128" s="31" t="s">
        <v>249</v>
      </c>
      <c r="C128" s="61"/>
      <c r="D128" s="42"/>
      <c r="E128" s="42"/>
      <c r="F128" s="42"/>
      <c r="G128" s="42"/>
      <c r="H128" s="42"/>
    </row>
    <row r="129" spans="1:8" x14ac:dyDescent="0.25">
      <c r="A129" s="37"/>
      <c r="B129" s="31" t="s">
        <v>250</v>
      </c>
      <c r="C129" s="61"/>
      <c r="D129" s="42"/>
      <c r="E129" s="42"/>
      <c r="F129" s="42"/>
      <c r="G129" s="42"/>
      <c r="H129" s="42"/>
    </row>
    <row r="130" spans="1:8" x14ac:dyDescent="0.25">
      <c r="A130" s="37"/>
      <c r="B130" s="31" t="s">
        <v>251</v>
      </c>
      <c r="C130" s="61"/>
      <c r="D130" s="42"/>
      <c r="E130" s="42"/>
      <c r="F130" s="42"/>
      <c r="G130" s="42"/>
      <c r="H130" s="42"/>
    </row>
    <row r="131" spans="1:8" s="102" customFormat="1" x14ac:dyDescent="0.25">
      <c r="A131" s="37"/>
      <c r="B131" s="31" t="s">
        <v>252</v>
      </c>
      <c r="C131" s="61"/>
      <c r="D131" s="42"/>
      <c r="E131" s="42"/>
      <c r="F131" s="42"/>
      <c r="G131" s="42"/>
      <c r="H131" s="42"/>
    </row>
    <row r="132" spans="1:8" x14ac:dyDescent="0.25">
      <c r="A132" s="215" t="s">
        <v>253</v>
      </c>
      <c r="B132" s="216"/>
      <c r="C132" s="60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</row>
    <row r="133" spans="1:8" x14ac:dyDescent="0.25">
      <c r="A133" s="37"/>
      <c r="B133" s="31" t="s">
        <v>254</v>
      </c>
      <c r="C133" s="61"/>
      <c r="D133" s="42"/>
      <c r="E133" s="42"/>
      <c r="F133" s="42"/>
      <c r="G133" s="42"/>
      <c r="H133" s="42"/>
    </row>
    <row r="134" spans="1:8" x14ac:dyDescent="0.25">
      <c r="A134" s="37"/>
      <c r="B134" s="31" t="s">
        <v>255</v>
      </c>
      <c r="C134" s="61"/>
      <c r="D134" s="42"/>
      <c r="E134" s="42"/>
      <c r="F134" s="42"/>
      <c r="G134" s="42"/>
      <c r="H134" s="42"/>
    </row>
    <row r="135" spans="1:8" ht="15.75" thickBot="1" x14ac:dyDescent="0.3">
      <c r="A135" s="55"/>
      <c r="B135" s="101" t="s">
        <v>256</v>
      </c>
      <c r="C135" s="62"/>
      <c r="D135" s="46"/>
      <c r="E135" s="46"/>
      <c r="F135" s="46"/>
      <c r="G135" s="46"/>
      <c r="H135" s="46"/>
    </row>
    <row r="136" spans="1:8" ht="28.5" customHeight="1" x14ac:dyDescent="0.25">
      <c r="A136" s="181" t="s">
        <v>257</v>
      </c>
      <c r="B136" s="182"/>
      <c r="C136" s="60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</row>
    <row r="137" spans="1:8" ht="22.5" x14ac:dyDescent="0.25">
      <c r="A137" s="37"/>
      <c r="B137" s="21" t="s">
        <v>258</v>
      </c>
      <c r="C137" s="61"/>
      <c r="D137" s="42"/>
      <c r="E137" s="42"/>
      <c r="F137" s="42"/>
      <c r="G137" s="42"/>
      <c r="H137" s="42"/>
    </row>
    <row r="138" spans="1:8" x14ac:dyDescent="0.25">
      <c r="A138" s="37"/>
      <c r="B138" s="21" t="s">
        <v>259</v>
      </c>
      <c r="C138" s="61"/>
      <c r="D138" s="42"/>
      <c r="E138" s="42"/>
      <c r="F138" s="42"/>
      <c r="G138" s="42"/>
      <c r="H138" s="42"/>
    </row>
    <row r="139" spans="1:8" x14ac:dyDescent="0.25">
      <c r="A139" s="37"/>
      <c r="B139" s="21" t="s">
        <v>260</v>
      </c>
      <c r="C139" s="61"/>
      <c r="D139" s="42"/>
      <c r="E139" s="42"/>
      <c r="F139" s="42"/>
      <c r="G139" s="42"/>
      <c r="H139" s="42"/>
    </row>
    <row r="140" spans="1:8" x14ac:dyDescent="0.25">
      <c r="A140" s="37"/>
      <c r="B140" s="21" t="s">
        <v>261</v>
      </c>
      <c r="C140" s="61"/>
      <c r="D140" s="42"/>
      <c r="E140" s="42"/>
      <c r="F140" s="42"/>
      <c r="G140" s="42"/>
      <c r="H140" s="42"/>
    </row>
    <row r="141" spans="1:8" ht="33.75" x14ac:dyDescent="0.25">
      <c r="A141" s="37"/>
      <c r="B141" s="21" t="s">
        <v>418</v>
      </c>
      <c r="C141" s="61"/>
      <c r="D141" s="42"/>
      <c r="E141" s="42"/>
      <c r="F141" s="42"/>
      <c r="G141" s="42"/>
      <c r="H141" s="42"/>
    </row>
    <row r="142" spans="1:8" x14ac:dyDescent="0.25">
      <c r="A142" s="37"/>
      <c r="B142" s="21" t="s">
        <v>262</v>
      </c>
      <c r="C142" s="61"/>
      <c r="D142" s="42"/>
      <c r="E142" s="42"/>
      <c r="F142" s="42"/>
      <c r="G142" s="42"/>
      <c r="H142" s="42"/>
    </row>
    <row r="143" spans="1:8" ht="22.5" x14ac:dyDescent="0.25">
      <c r="A143" s="37"/>
      <c r="B143" s="21" t="s">
        <v>263</v>
      </c>
      <c r="C143" s="61"/>
      <c r="D143" s="42"/>
      <c r="E143" s="42"/>
      <c r="F143" s="42"/>
      <c r="G143" s="42"/>
      <c r="H143" s="42"/>
    </row>
    <row r="144" spans="1:8" x14ac:dyDescent="0.25">
      <c r="A144" s="215" t="s">
        <v>264</v>
      </c>
      <c r="B144" s="216"/>
      <c r="C144" s="60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</row>
    <row r="145" spans="1:8" x14ac:dyDescent="0.25">
      <c r="A145" s="37"/>
      <c r="B145" s="31" t="s">
        <v>265</v>
      </c>
      <c r="C145" s="61"/>
      <c r="D145" s="42"/>
      <c r="E145" s="42"/>
      <c r="F145" s="42"/>
      <c r="G145" s="42"/>
      <c r="H145" s="42"/>
    </row>
    <row r="146" spans="1:8" x14ac:dyDescent="0.25">
      <c r="A146" s="37"/>
      <c r="B146" s="31" t="s">
        <v>266</v>
      </c>
      <c r="C146" s="61"/>
      <c r="D146" s="42"/>
      <c r="E146" s="42"/>
      <c r="F146" s="42"/>
      <c r="G146" s="42"/>
      <c r="H146" s="42"/>
    </row>
    <row r="147" spans="1:8" x14ac:dyDescent="0.25">
      <c r="A147" s="37"/>
      <c r="B147" s="31" t="s">
        <v>267</v>
      </c>
      <c r="C147" s="61"/>
      <c r="D147" s="42"/>
      <c r="E147" s="42"/>
      <c r="F147" s="42"/>
      <c r="G147" s="42"/>
      <c r="H147" s="42"/>
    </row>
    <row r="148" spans="1:8" x14ac:dyDescent="0.25">
      <c r="A148" s="215" t="s">
        <v>268</v>
      </c>
      <c r="B148" s="216"/>
      <c r="C148" s="60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</row>
    <row r="149" spans="1:8" x14ac:dyDescent="0.25">
      <c r="A149" s="37"/>
      <c r="B149" s="31" t="s">
        <v>269</v>
      </c>
      <c r="C149" s="61"/>
      <c r="D149" s="42"/>
      <c r="E149" s="42"/>
      <c r="F149" s="42"/>
      <c r="G149" s="42"/>
      <c r="H149" s="42"/>
    </row>
    <row r="150" spans="1:8" x14ac:dyDescent="0.25">
      <c r="A150" s="37"/>
      <c r="B150" s="31" t="s">
        <v>270</v>
      </c>
      <c r="C150" s="61"/>
      <c r="D150" s="42"/>
      <c r="E150" s="42"/>
      <c r="F150" s="42"/>
      <c r="G150" s="42"/>
      <c r="H150" s="42"/>
    </row>
    <row r="151" spans="1:8" x14ac:dyDescent="0.25">
      <c r="A151" s="37"/>
      <c r="B151" s="31" t="s">
        <v>271</v>
      </c>
      <c r="C151" s="61"/>
      <c r="D151" s="42"/>
      <c r="E151" s="42"/>
      <c r="F151" s="42"/>
      <c r="G151" s="42"/>
      <c r="H151" s="42"/>
    </row>
    <row r="152" spans="1:8" x14ac:dyDescent="0.25">
      <c r="A152" s="37"/>
      <c r="B152" s="31" t="s">
        <v>272</v>
      </c>
      <c r="C152" s="61"/>
      <c r="D152" s="42"/>
      <c r="E152" s="42"/>
      <c r="F152" s="42"/>
      <c r="G152" s="42"/>
      <c r="H152" s="42"/>
    </row>
    <row r="153" spans="1:8" x14ac:dyDescent="0.25">
      <c r="A153" s="37"/>
      <c r="B153" s="31" t="s">
        <v>273</v>
      </c>
      <c r="C153" s="61"/>
      <c r="D153" s="42"/>
      <c r="E153" s="42"/>
      <c r="F153" s="42"/>
      <c r="G153" s="42"/>
      <c r="H153" s="42"/>
    </row>
    <row r="154" spans="1:8" x14ac:dyDescent="0.25">
      <c r="A154" s="37"/>
      <c r="B154" s="31" t="s">
        <v>274</v>
      </c>
      <c r="C154" s="61"/>
      <c r="D154" s="42"/>
      <c r="E154" s="42"/>
      <c r="F154" s="42"/>
      <c r="G154" s="42"/>
      <c r="H154" s="42"/>
    </row>
    <row r="155" spans="1:8" x14ac:dyDescent="0.25">
      <c r="A155" s="37"/>
      <c r="B155" s="31" t="s">
        <v>275</v>
      </c>
      <c r="C155" s="61"/>
      <c r="D155" s="42"/>
      <c r="E155" s="42"/>
      <c r="F155" s="42"/>
      <c r="G155" s="42"/>
      <c r="H155" s="42"/>
    </row>
    <row r="156" spans="1:8" x14ac:dyDescent="0.25">
      <c r="A156" s="63"/>
      <c r="B156" s="64"/>
      <c r="C156" s="61"/>
      <c r="D156" s="42"/>
      <c r="E156" s="42"/>
      <c r="F156" s="42"/>
      <c r="G156" s="42"/>
      <c r="H156" s="42"/>
    </row>
    <row r="157" spans="1:8" x14ac:dyDescent="0.25">
      <c r="A157" s="219" t="s">
        <v>277</v>
      </c>
      <c r="B157" s="220"/>
      <c r="C157" s="51">
        <f t="shared" ref="C157:H157" si="14">C8+C82</f>
        <v>75978000</v>
      </c>
      <c r="D157" s="51">
        <f t="shared" si="14"/>
        <v>0</v>
      </c>
      <c r="E157" s="51">
        <f t="shared" si="14"/>
        <v>75978000</v>
      </c>
      <c r="F157" s="51">
        <f t="shared" si="14"/>
        <v>42365930</v>
      </c>
      <c r="G157" s="51">
        <f t="shared" si="14"/>
        <v>42116545</v>
      </c>
      <c r="H157" s="150">
        <f t="shared" si="14"/>
        <v>33612070</v>
      </c>
    </row>
    <row r="158" spans="1:8" ht="15.75" thickBot="1" x14ac:dyDescent="0.3">
      <c r="A158" s="65"/>
      <c r="B158" s="66"/>
      <c r="C158" s="62"/>
      <c r="D158" s="46"/>
      <c r="E158" s="46"/>
      <c r="F158" s="46"/>
      <c r="G158" s="46"/>
      <c r="H158" s="46"/>
    </row>
    <row r="159" spans="1:8" x14ac:dyDescent="0.25">
      <c r="A159" s="11"/>
      <c r="B159" s="67"/>
      <c r="C159" s="11"/>
      <c r="D159" s="11"/>
      <c r="E159" s="11"/>
      <c r="F159" s="11"/>
      <c r="G159" s="11"/>
      <c r="H159" s="11"/>
    </row>
    <row r="160" spans="1:8" x14ac:dyDescent="0.25">
      <c r="A160" s="11"/>
      <c r="B160" s="67"/>
      <c r="C160" s="11"/>
      <c r="D160" s="11"/>
      <c r="E160" s="11"/>
      <c r="F160" s="11"/>
      <c r="G160" s="11"/>
      <c r="H160" s="11"/>
    </row>
    <row r="161" spans="1:8" x14ac:dyDescent="0.25">
      <c r="A161" s="11"/>
      <c r="B161" s="67"/>
      <c r="C161" s="11"/>
      <c r="D161" s="11"/>
      <c r="E161" s="11"/>
      <c r="F161" s="11"/>
      <c r="G161" s="11"/>
      <c r="H161" s="11"/>
    </row>
    <row r="162" spans="1:8" x14ac:dyDescent="0.25">
      <c r="A162" s="11"/>
      <c r="B162" s="67"/>
      <c r="C162" s="11"/>
      <c r="D162" s="11"/>
      <c r="E162" s="11"/>
      <c r="F162" s="11"/>
      <c r="G162" s="11"/>
      <c r="H162" s="11"/>
    </row>
    <row r="163" spans="1:8" x14ac:dyDescent="0.25">
      <c r="A163" s="11"/>
      <c r="B163" s="67"/>
      <c r="C163" s="11"/>
      <c r="D163" s="11"/>
      <c r="E163" s="11"/>
      <c r="F163" s="11"/>
      <c r="G163" s="11"/>
      <c r="H163" s="11"/>
    </row>
    <row r="164" spans="1:8" x14ac:dyDescent="0.25">
      <c r="A164" s="11"/>
      <c r="B164" s="67"/>
      <c r="C164" s="11"/>
      <c r="D164" s="11"/>
      <c r="E164" s="11"/>
      <c r="F164" s="11"/>
      <c r="G164" s="11"/>
      <c r="H164" s="11"/>
    </row>
    <row r="165" spans="1:8" x14ac:dyDescent="0.25">
      <c r="A165" s="11"/>
      <c r="B165" s="67"/>
      <c r="C165" s="11"/>
      <c r="D165" s="11"/>
      <c r="E165" s="11"/>
      <c r="F165" s="11"/>
      <c r="G165" s="11"/>
      <c r="H165" s="11"/>
    </row>
  </sheetData>
  <mergeCells count="25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37:B37"/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5"/>
  <sheetViews>
    <sheetView workbookViewId="0">
      <selection sqref="A1:G33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5" width="11.7109375" bestFit="1" customWidth="1"/>
    <col min="6" max="7" width="11.5703125" bestFit="1" customWidth="1"/>
  </cols>
  <sheetData>
    <row r="1" spans="1:7" x14ac:dyDescent="0.25">
      <c r="A1" s="301" t="str">
        <f>'FORMATO 6A'!A1:H1</f>
        <v>ÓRGANO DE FISCALIZACIÓN SUPERIOR</v>
      </c>
      <c r="B1" s="302"/>
      <c r="C1" s="302"/>
      <c r="D1" s="302"/>
      <c r="E1" s="302"/>
      <c r="F1" s="302"/>
      <c r="G1" s="303"/>
    </row>
    <row r="2" spans="1:7" x14ac:dyDescent="0.25">
      <c r="A2" s="192" t="s">
        <v>199</v>
      </c>
      <c r="B2" s="193"/>
      <c r="C2" s="193"/>
      <c r="D2" s="193"/>
      <c r="E2" s="193"/>
      <c r="F2" s="193"/>
      <c r="G2" s="194"/>
    </row>
    <row r="3" spans="1:7" x14ac:dyDescent="0.25">
      <c r="A3" s="192" t="s">
        <v>278</v>
      </c>
      <c r="B3" s="193"/>
      <c r="C3" s="193"/>
      <c r="D3" s="193"/>
      <c r="E3" s="193"/>
      <c r="F3" s="193"/>
      <c r="G3" s="194"/>
    </row>
    <row r="4" spans="1:7" ht="14.25" x14ac:dyDescent="0.25">
      <c r="A4" s="192" t="s">
        <v>453</v>
      </c>
      <c r="B4" s="193"/>
      <c r="C4" s="193"/>
      <c r="D4" s="193"/>
      <c r="E4" s="193"/>
      <c r="F4" s="193"/>
      <c r="G4" s="194"/>
    </row>
    <row r="5" spans="1:7" ht="15.6" thickBot="1" x14ac:dyDescent="0.3">
      <c r="A5" s="304" t="s">
        <v>1</v>
      </c>
      <c r="B5" s="305"/>
      <c r="C5" s="305"/>
      <c r="D5" s="305"/>
      <c r="E5" s="305"/>
      <c r="F5" s="305"/>
      <c r="G5" s="306"/>
    </row>
    <row r="6" spans="1:7" ht="15.75" thickBot="1" x14ac:dyDescent="0.3">
      <c r="A6" s="249" t="s">
        <v>2</v>
      </c>
      <c r="B6" s="298" t="s">
        <v>201</v>
      </c>
      <c r="C6" s="299"/>
      <c r="D6" s="299"/>
      <c r="E6" s="299"/>
      <c r="F6" s="300"/>
      <c r="G6" s="249" t="s">
        <v>202</v>
      </c>
    </row>
    <row r="7" spans="1:7" ht="45.75" thickBot="1" x14ac:dyDescent="0.3">
      <c r="A7" s="250"/>
      <c r="B7" s="132" t="s">
        <v>102</v>
      </c>
      <c r="C7" s="132" t="s">
        <v>132</v>
      </c>
      <c r="D7" s="132" t="s">
        <v>133</v>
      </c>
      <c r="E7" s="132" t="s">
        <v>103</v>
      </c>
      <c r="F7" s="132" t="s">
        <v>117</v>
      </c>
      <c r="G7" s="250"/>
    </row>
    <row r="8" spans="1:7" x14ac:dyDescent="0.25">
      <c r="A8" s="68" t="s">
        <v>279</v>
      </c>
      <c r="B8" s="294">
        <f>B10</f>
        <v>75978000</v>
      </c>
      <c r="C8" s="294">
        <f t="shared" ref="C8:G8" si="0">C10</f>
        <v>0</v>
      </c>
      <c r="D8" s="294">
        <f t="shared" si="0"/>
        <v>75978000</v>
      </c>
      <c r="E8" s="294">
        <f t="shared" si="0"/>
        <v>42365930</v>
      </c>
      <c r="F8" s="294">
        <f t="shared" si="0"/>
        <v>42116545</v>
      </c>
      <c r="G8" s="296">
        <f t="shared" si="0"/>
        <v>33612070</v>
      </c>
    </row>
    <row r="9" spans="1:7" x14ac:dyDescent="0.25">
      <c r="A9" s="68" t="s">
        <v>422</v>
      </c>
      <c r="B9" s="295"/>
      <c r="C9" s="295"/>
      <c r="D9" s="295"/>
      <c r="E9" s="295"/>
      <c r="F9" s="295"/>
      <c r="G9" s="297"/>
    </row>
    <row r="10" spans="1:7" ht="20.45" customHeight="1" x14ac:dyDescent="0.25">
      <c r="A10" s="69" t="s">
        <v>421</v>
      </c>
      <c r="B10" s="70">
        <f>'FORMATO 6A'!C157</f>
        <v>75978000</v>
      </c>
      <c r="C10" s="70">
        <f>'FORMATO 6A'!D157</f>
        <v>0</v>
      </c>
      <c r="D10" s="70">
        <f>B10+C10</f>
        <v>75978000</v>
      </c>
      <c r="E10" s="70">
        <f>'FORMATO 6A'!F157</f>
        <v>42365930</v>
      </c>
      <c r="F10" s="70">
        <f>'FORMATO 6A'!G157</f>
        <v>42116545</v>
      </c>
      <c r="G10" s="148">
        <f>D10-E10</f>
        <v>33612070</v>
      </c>
    </row>
    <row r="11" spans="1:7" x14ac:dyDescent="0.25">
      <c r="A11" s="69"/>
      <c r="B11" s="71"/>
      <c r="C11" s="71"/>
      <c r="D11" s="71"/>
      <c r="E11" s="71"/>
      <c r="F11" s="71"/>
      <c r="G11" s="71"/>
    </row>
    <row r="12" spans="1:7" x14ac:dyDescent="0.25">
      <c r="A12" s="69"/>
      <c r="B12" s="71"/>
      <c r="C12" s="71"/>
      <c r="D12" s="71"/>
      <c r="E12" s="71"/>
      <c r="F12" s="71"/>
      <c r="G12" s="71"/>
    </row>
    <row r="13" spans="1:7" x14ac:dyDescent="0.25">
      <c r="A13" s="72"/>
      <c r="B13" s="71"/>
      <c r="C13" s="71"/>
      <c r="D13" s="71"/>
      <c r="E13" s="71"/>
      <c r="F13" s="71"/>
      <c r="G13" s="71"/>
    </row>
    <row r="14" spans="1:7" x14ac:dyDescent="0.25">
      <c r="A14" s="73" t="s">
        <v>288</v>
      </c>
      <c r="B14" s="293">
        <v>0</v>
      </c>
      <c r="C14" s="293">
        <v>0</v>
      </c>
      <c r="D14" s="293">
        <v>0</v>
      </c>
      <c r="E14" s="293">
        <v>0</v>
      </c>
      <c r="F14" s="293">
        <v>0</v>
      </c>
      <c r="G14" s="293">
        <v>0</v>
      </c>
    </row>
    <row r="15" spans="1:7" x14ac:dyDescent="0.25">
      <c r="A15" s="74" t="s">
        <v>289</v>
      </c>
      <c r="B15" s="293"/>
      <c r="C15" s="293"/>
      <c r="D15" s="293"/>
      <c r="E15" s="293"/>
      <c r="F15" s="293"/>
      <c r="G15" s="293"/>
    </row>
    <row r="16" spans="1:7" x14ac:dyDescent="0.25">
      <c r="A16" s="72" t="s">
        <v>280</v>
      </c>
      <c r="B16" s="71"/>
      <c r="C16" s="71"/>
      <c r="D16" s="71"/>
      <c r="E16" s="71"/>
      <c r="F16" s="71"/>
      <c r="G16" s="71"/>
    </row>
    <row r="17" spans="1:7" x14ac:dyDescent="0.25">
      <c r="A17" s="69" t="s">
        <v>281</v>
      </c>
      <c r="B17" s="71"/>
      <c r="C17" s="71"/>
      <c r="D17" s="71"/>
      <c r="E17" s="71"/>
      <c r="F17" s="71"/>
      <c r="G17" s="71"/>
    </row>
    <row r="18" spans="1:7" x14ac:dyDescent="0.25">
      <c r="A18" s="72" t="s">
        <v>282</v>
      </c>
      <c r="B18" s="71"/>
      <c r="C18" s="71"/>
      <c r="D18" s="71"/>
      <c r="E18" s="71"/>
      <c r="F18" s="71"/>
      <c r="G18" s="71"/>
    </row>
    <row r="19" spans="1:7" x14ac:dyDescent="0.25">
      <c r="A19" s="69" t="s">
        <v>283</v>
      </c>
      <c r="B19" s="71"/>
      <c r="C19" s="71"/>
      <c r="D19" s="71"/>
      <c r="E19" s="71"/>
      <c r="F19" s="71"/>
      <c r="G19" s="71"/>
    </row>
    <row r="20" spans="1:7" x14ac:dyDescent="0.25">
      <c r="A20" s="72" t="s">
        <v>284</v>
      </c>
      <c r="B20" s="71"/>
      <c r="C20" s="71"/>
      <c r="D20" s="71"/>
      <c r="E20" s="71"/>
      <c r="F20" s="71"/>
      <c r="G20" s="71"/>
    </row>
    <row r="21" spans="1:7" x14ac:dyDescent="0.25">
      <c r="A21" s="69" t="s">
        <v>285</v>
      </c>
      <c r="B21" s="71"/>
      <c r="C21" s="71"/>
      <c r="D21" s="71"/>
      <c r="E21" s="71"/>
      <c r="F21" s="71"/>
      <c r="G21" s="71"/>
    </row>
    <row r="22" spans="1:7" x14ac:dyDescent="0.25">
      <c r="A22" s="72" t="s">
        <v>286</v>
      </c>
      <c r="B22" s="71"/>
      <c r="C22" s="71"/>
      <c r="D22" s="71"/>
      <c r="E22" s="71"/>
      <c r="F22" s="71"/>
      <c r="G22" s="71"/>
    </row>
    <row r="23" spans="1:7" x14ac:dyDescent="0.25">
      <c r="A23" s="69" t="s">
        <v>287</v>
      </c>
      <c r="B23" s="71"/>
      <c r="C23" s="71"/>
      <c r="D23" s="71"/>
      <c r="E23" s="71"/>
      <c r="F23" s="71"/>
      <c r="G23" s="71"/>
    </row>
    <row r="24" spans="1:7" x14ac:dyDescent="0.25">
      <c r="A24" s="75"/>
      <c r="B24" s="71"/>
      <c r="C24" s="71"/>
      <c r="D24" s="71"/>
      <c r="E24" s="71"/>
      <c r="F24" s="71"/>
      <c r="G24" s="71"/>
    </row>
    <row r="25" spans="1:7" x14ac:dyDescent="0.25">
      <c r="A25" s="76" t="s">
        <v>277</v>
      </c>
      <c r="B25" s="77">
        <f t="shared" ref="B25:G25" si="1">B8+B14</f>
        <v>75978000</v>
      </c>
      <c r="C25" s="77">
        <f t="shared" si="1"/>
        <v>0</v>
      </c>
      <c r="D25" s="77">
        <f t="shared" si="1"/>
        <v>75978000</v>
      </c>
      <c r="E25" s="77">
        <f t="shared" si="1"/>
        <v>42365930</v>
      </c>
      <c r="F25" s="77">
        <f t="shared" si="1"/>
        <v>42116545</v>
      </c>
      <c r="G25" s="147">
        <f t="shared" si="1"/>
        <v>33612070</v>
      </c>
    </row>
    <row r="26" spans="1:7" ht="15.75" thickBot="1" x14ac:dyDescent="0.3">
      <c r="A26" s="78"/>
      <c r="B26" s="79"/>
      <c r="C26" s="79"/>
      <c r="D26" s="79"/>
      <c r="E26" s="79"/>
      <c r="F26" s="79"/>
      <c r="G26" s="79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67"/>
      <c r="B28" s="11"/>
      <c r="C28" s="11"/>
      <c r="D28" s="11"/>
      <c r="E28" s="11"/>
      <c r="F28" s="11"/>
      <c r="G28" s="11"/>
    </row>
    <row r="29" spans="1:7" x14ac:dyDescent="0.25">
      <c r="A29" s="67"/>
      <c r="B29" s="11"/>
      <c r="C29" s="11"/>
      <c r="D29" s="11"/>
      <c r="E29" s="11"/>
      <c r="F29" s="11"/>
      <c r="G29" s="11"/>
    </row>
    <row r="30" spans="1:7" x14ac:dyDescent="0.25">
      <c r="A30" s="67"/>
      <c r="B30" s="11"/>
      <c r="C30" s="11"/>
      <c r="D30" s="11"/>
      <c r="E30" s="11"/>
      <c r="F30" s="11"/>
      <c r="G30" s="11"/>
    </row>
    <row r="31" spans="1:7" x14ac:dyDescent="0.25">
      <c r="A31" s="67"/>
      <c r="B31" s="11"/>
      <c r="C31" s="11"/>
      <c r="D31" s="11"/>
      <c r="E31" s="11"/>
      <c r="F31" s="11"/>
      <c r="G31" s="11"/>
    </row>
    <row r="32" spans="1:7" x14ac:dyDescent="0.25">
      <c r="A32" s="67"/>
      <c r="B32" s="11"/>
      <c r="C32" s="11"/>
      <c r="D32" s="11"/>
      <c r="E32" s="11"/>
      <c r="F32" s="11"/>
      <c r="G32" s="11"/>
    </row>
    <row r="33" spans="1:7" ht="14.25" x14ac:dyDescent="0.25">
      <c r="A33" s="67"/>
      <c r="B33" s="11"/>
      <c r="C33" s="11"/>
      <c r="D33" s="11"/>
      <c r="E33" s="11"/>
      <c r="F33" s="11"/>
      <c r="G33" s="11"/>
    </row>
    <row r="34" spans="1:7" ht="14.25" x14ac:dyDescent="0.25">
      <c r="A34" s="8"/>
    </row>
    <row r="35" spans="1:7" ht="14.25" x14ac:dyDescent="0.25">
      <c r="A35" s="8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1"/>
  <sheetViews>
    <sheetView workbookViewId="0">
      <selection activeCell="B16" sqref="B16"/>
    </sheetView>
  </sheetViews>
  <sheetFormatPr baseColWidth="10" defaultRowHeight="15" x14ac:dyDescent="0.25"/>
  <cols>
    <col min="1" max="1" width="2.7109375" customWidth="1"/>
    <col min="2" max="2" width="40.140625" style="8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89" t="str">
        <f>'FORMATO 6B'!A1:G1</f>
        <v>ÓRGANO DE FISCALIZACIÓN SUPERIOR</v>
      </c>
      <c r="B1" s="190"/>
      <c r="C1" s="190"/>
      <c r="D1" s="190"/>
      <c r="E1" s="190"/>
      <c r="F1" s="190"/>
      <c r="G1" s="190"/>
      <c r="H1" s="290"/>
    </row>
    <row r="2" spans="1:8" x14ac:dyDescent="0.25">
      <c r="A2" s="225" t="s">
        <v>199</v>
      </c>
      <c r="B2" s="226"/>
      <c r="C2" s="226"/>
      <c r="D2" s="226"/>
      <c r="E2" s="226"/>
      <c r="F2" s="226"/>
      <c r="G2" s="226"/>
      <c r="H2" s="291"/>
    </row>
    <row r="3" spans="1:8" x14ac:dyDescent="0.25">
      <c r="A3" s="225" t="s">
        <v>290</v>
      </c>
      <c r="B3" s="226"/>
      <c r="C3" s="226"/>
      <c r="D3" s="226"/>
      <c r="E3" s="226"/>
      <c r="F3" s="226"/>
      <c r="G3" s="226"/>
      <c r="H3" s="291"/>
    </row>
    <row r="4" spans="1:8" x14ac:dyDescent="0.25">
      <c r="A4" s="225" t="s">
        <v>453</v>
      </c>
      <c r="B4" s="226"/>
      <c r="C4" s="226"/>
      <c r="D4" s="226"/>
      <c r="E4" s="226"/>
      <c r="F4" s="226"/>
      <c r="G4" s="226"/>
      <c r="H4" s="291"/>
    </row>
    <row r="5" spans="1:8" ht="15.6" thickBot="1" x14ac:dyDescent="0.3">
      <c r="A5" s="228" t="s">
        <v>1</v>
      </c>
      <c r="B5" s="229"/>
      <c r="C5" s="229"/>
      <c r="D5" s="229"/>
      <c r="E5" s="229"/>
      <c r="F5" s="229"/>
      <c r="G5" s="229"/>
      <c r="H5" s="292"/>
    </row>
    <row r="6" spans="1:8" ht="15.75" thickBot="1" x14ac:dyDescent="0.3">
      <c r="A6" s="189" t="s">
        <v>2</v>
      </c>
      <c r="B6" s="191"/>
      <c r="C6" s="299" t="s">
        <v>201</v>
      </c>
      <c r="D6" s="299"/>
      <c r="E6" s="299"/>
      <c r="F6" s="299"/>
      <c r="G6" s="300"/>
      <c r="H6" s="249" t="s">
        <v>202</v>
      </c>
    </row>
    <row r="7" spans="1:8" ht="23.25" thickBot="1" x14ac:dyDescent="0.3">
      <c r="A7" s="228"/>
      <c r="B7" s="230"/>
      <c r="C7" s="132" t="s">
        <v>102</v>
      </c>
      <c r="D7" s="132" t="s">
        <v>203</v>
      </c>
      <c r="E7" s="132" t="s">
        <v>204</v>
      </c>
      <c r="F7" s="132" t="s">
        <v>103</v>
      </c>
      <c r="G7" s="132" t="s">
        <v>117</v>
      </c>
      <c r="H7" s="250"/>
    </row>
    <row r="8" spans="1:8" ht="15" customHeight="1" x14ac:dyDescent="0.25">
      <c r="A8" s="307"/>
      <c r="B8" s="308"/>
      <c r="C8" s="71"/>
      <c r="D8" s="71"/>
      <c r="E8" s="71"/>
      <c r="F8" s="71"/>
      <c r="G8" s="71"/>
      <c r="H8" s="71"/>
    </row>
    <row r="9" spans="1:8" ht="16.7" customHeight="1" x14ac:dyDescent="0.25">
      <c r="A9" s="179" t="s">
        <v>291</v>
      </c>
      <c r="B9" s="180"/>
      <c r="C9" s="77">
        <f>C10</f>
        <v>75978000</v>
      </c>
      <c r="D9" s="77">
        <f t="shared" ref="D9:H9" si="0">D10</f>
        <v>0</v>
      </c>
      <c r="E9" s="77">
        <f t="shared" si="0"/>
        <v>75978000</v>
      </c>
      <c r="F9" s="77">
        <f t="shared" si="0"/>
        <v>42365930</v>
      </c>
      <c r="G9" s="77">
        <f t="shared" si="0"/>
        <v>42116545</v>
      </c>
      <c r="H9" s="147">
        <f t="shared" si="0"/>
        <v>33612070</v>
      </c>
    </row>
    <row r="10" spans="1:8" ht="15" customHeight="1" x14ac:dyDescent="0.25">
      <c r="A10" s="219" t="s">
        <v>292</v>
      </c>
      <c r="B10" s="220"/>
      <c r="C10" s="43">
        <f>C11</f>
        <v>75978000</v>
      </c>
      <c r="D10" s="43">
        <f t="shared" ref="D10:H10" si="1">D11</f>
        <v>0</v>
      </c>
      <c r="E10" s="43">
        <f t="shared" si="1"/>
        <v>75978000</v>
      </c>
      <c r="F10" s="43">
        <f t="shared" si="1"/>
        <v>42365930</v>
      </c>
      <c r="G10" s="43">
        <f t="shared" si="1"/>
        <v>42116545</v>
      </c>
      <c r="H10" s="118">
        <f t="shared" si="1"/>
        <v>33612070</v>
      </c>
    </row>
    <row r="11" spans="1:8" ht="15" customHeight="1" x14ac:dyDescent="0.25">
      <c r="A11" s="63"/>
      <c r="B11" s="64" t="s">
        <v>293</v>
      </c>
      <c r="C11" s="49">
        <f>'FORMATO 6B'!B10</f>
        <v>75978000</v>
      </c>
      <c r="D11" s="49">
        <f>'FORMATO 6B'!C10</f>
        <v>0</v>
      </c>
      <c r="E11" s="49">
        <f>'FORMATO 6B'!D10</f>
        <v>75978000</v>
      </c>
      <c r="F11" s="49">
        <f>'FORMATO 6B'!E10</f>
        <v>42365930</v>
      </c>
      <c r="G11" s="49">
        <f>'FORMATO 6B'!F10</f>
        <v>42116545</v>
      </c>
      <c r="H11" s="115">
        <f>'FORMATO 6B'!G10</f>
        <v>33612070</v>
      </c>
    </row>
    <row r="12" spans="1:8" ht="15" customHeight="1" x14ac:dyDescent="0.25">
      <c r="A12" s="63"/>
      <c r="B12" s="64" t="s">
        <v>294</v>
      </c>
      <c r="C12" s="42"/>
      <c r="D12" s="42"/>
      <c r="E12" s="42"/>
      <c r="F12" s="42"/>
      <c r="G12" s="42"/>
      <c r="H12" s="42"/>
    </row>
    <row r="13" spans="1:8" ht="15" customHeight="1" x14ac:dyDescent="0.25">
      <c r="A13" s="63"/>
      <c r="B13" s="64" t="s">
        <v>295</v>
      </c>
      <c r="C13" s="42"/>
      <c r="D13" s="42"/>
      <c r="E13" s="42"/>
      <c r="F13" s="42"/>
      <c r="G13" s="42"/>
      <c r="H13" s="42"/>
    </row>
    <row r="14" spans="1:8" ht="15" customHeight="1" x14ac:dyDescent="0.25">
      <c r="A14" s="63"/>
      <c r="B14" s="64" t="s">
        <v>296</v>
      </c>
      <c r="C14" s="42"/>
      <c r="D14" s="42"/>
      <c r="E14" s="42"/>
      <c r="F14" s="42"/>
      <c r="G14" s="42"/>
      <c r="H14" s="42"/>
    </row>
    <row r="15" spans="1:8" ht="15" customHeight="1" x14ac:dyDescent="0.25">
      <c r="A15" s="63"/>
      <c r="B15" s="64" t="s">
        <v>297</v>
      </c>
      <c r="C15" s="42"/>
      <c r="D15" s="42"/>
      <c r="E15" s="42"/>
      <c r="F15" s="42"/>
      <c r="G15" s="42"/>
      <c r="H15" s="42"/>
    </row>
    <row r="16" spans="1:8" ht="15" customHeight="1" x14ac:dyDescent="0.25">
      <c r="A16" s="63"/>
      <c r="B16" s="64" t="s">
        <v>298</v>
      </c>
      <c r="C16" s="42"/>
      <c r="D16" s="42"/>
      <c r="E16" s="42"/>
      <c r="F16" s="42"/>
      <c r="G16" s="42"/>
      <c r="H16" s="42"/>
    </row>
    <row r="17" spans="1:8" ht="15" customHeight="1" x14ac:dyDescent="0.25">
      <c r="A17" s="63"/>
      <c r="B17" s="64" t="s">
        <v>299</v>
      </c>
      <c r="C17" s="42"/>
      <c r="D17" s="42"/>
      <c r="E17" s="42"/>
      <c r="F17" s="42"/>
      <c r="G17" s="42"/>
      <c r="H17" s="42"/>
    </row>
    <row r="18" spans="1:8" ht="15" customHeight="1" x14ac:dyDescent="0.25">
      <c r="A18" s="63"/>
      <c r="B18" s="64" t="s">
        <v>300</v>
      </c>
      <c r="C18" s="42"/>
      <c r="D18" s="42"/>
      <c r="E18" s="42"/>
      <c r="F18" s="42"/>
      <c r="G18" s="42"/>
      <c r="H18" s="42"/>
    </row>
    <row r="19" spans="1:8" ht="15" customHeight="1" x14ac:dyDescent="0.25">
      <c r="A19" s="80"/>
      <c r="B19" s="14"/>
      <c r="C19" s="81"/>
      <c r="D19" s="81"/>
      <c r="E19" s="81"/>
      <c r="F19" s="81"/>
      <c r="G19" s="81"/>
      <c r="H19" s="81"/>
    </row>
    <row r="20" spans="1:8" ht="15" customHeight="1" x14ac:dyDescent="0.25">
      <c r="A20" s="219" t="s">
        <v>301</v>
      </c>
      <c r="B20" s="220"/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 ht="15" customHeight="1" x14ac:dyDescent="0.25">
      <c r="A21" s="63"/>
      <c r="B21" s="64" t="s">
        <v>302</v>
      </c>
      <c r="C21" s="42"/>
      <c r="D21" s="42"/>
      <c r="E21" s="42"/>
      <c r="F21" s="42"/>
      <c r="G21" s="42"/>
      <c r="H21" s="42"/>
    </row>
    <row r="22" spans="1:8" ht="15" customHeight="1" x14ac:dyDescent="0.25">
      <c r="A22" s="63"/>
      <c r="B22" s="64" t="s">
        <v>303</v>
      </c>
      <c r="C22" s="42"/>
      <c r="D22" s="42"/>
      <c r="E22" s="42"/>
      <c r="F22" s="42"/>
      <c r="G22" s="42"/>
      <c r="H22" s="42"/>
    </row>
    <row r="23" spans="1:8" ht="15" customHeight="1" x14ac:dyDescent="0.25">
      <c r="A23" s="63"/>
      <c r="B23" s="64" t="s">
        <v>304</v>
      </c>
      <c r="C23" s="42"/>
      <c r="D23" s="42"/>
      <c r="E23" s="42"/>
      <c r="F23" s="42"/>
      <c r="G23" s="42"/>
      <c r="H23" s="42"/>
    </row>
    <row r="24" spans="1:8" ht="22.7" customHeight="1" x14ac:dyDescent="0.25">
      <c r="A24" s="63"/>
      <c r="B24" s="64" t="s">
        <v>305</v>
      </c>
      <c r="C24" s="42"/>
      <c r="D24" s="42"/>
      <c r="E24" s="42"/>
      <c r="F24" s="42"/>
      <c r="G24" s="42"/>
      <c r="H24" s="42"/>
    </row>
    <row r="25" spans="1:8" ht="15" customHeight="1" x14ac:dyDescent="0.25">
      <c r="A25" s="63"/>
      <c r="B25" s="64" t="s">
        <v>306</v>
      </c>
      <c r="C25" s="42"/>
      <c r="D25" s="42"/>
      <c r="E25" s="42"/>
      <c r="F25" s="42"/>
      <c r="G25" s="42"/>
      <c r="H25" s="42"/>
    </row>
    <row r="26" spans="1:8" ht="15" customHeight="1" x14ac:dyDescent="0.25">
      <c r="A26" s="63"/>
      <c r="B26" s="64" t="s">
        <v>307</v>
      </c>
      <c r="C26" s="42"/>
      <c r="D26" s="42"/>
      <c r="E26" s="42"/>
      <c r="F26" s="42"/>
      <c r="G26" s="42"/>
      <c r="H26" s="42"/>
    </row>
    <row r="27" spans="1:8" ht="15" customHeight="1" x14ac:dyDescent="0.25">
      <c r="A27" s="63"/>
      <c r="B27" s="64" t="s">
        <v>308</v>
      </c>
      <c r="C27" s="42"/>
      <c r="D27" s="42"/>
      <c r="E27" s="42"/>
      <c r="F27" s="42"/>
      <c r="G27" s="42"/>
      <c r="H27" s="42"/>
    </row>
    <row r="28" spans="1:8" ht="15" customHeight="1" x14ac:dyDescent="0.25">
      <c r="A28" s="80"/>
      <c r="B28" s="14"/>
      <c r="C28" s="81"/>
      <c r="D28" s="81"/>
      <c r="E28" s="81"/>
      <c r="F28" s="81"/>
      <c r="G28" s="81"/>
      <c r="H28" s="81"/>
    </row>
    <row r="29" spans="1:8" ht="23.25" customHeight="1" x14ac:dyDescent="0.25">
      <c r="A29" s="179" t="s">
        <v>309</v>
      </c>
      <c r="B29" s="180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ht="22.7" customHeight="1" x14ac:dyDescent="0.25">
      <c r="A30" s="37"/>
      <c r="B30" s="21" t="s">
        <v>310</v>
      </c>
      <c r="C30" s="42"/>
      <c r="D30" s="42"/>
      <c r="E30" s="42"/>
      <c r="F30" s="42"/>
      <c r="G30" s="42"/>
      <c r="H30" s="42"/>
    </row>
    <row r="31" spans="1:8" ht="15" customHeight="1" x14ac:dyDescent="0.25">
      <c r="A31" s="63"/>
      <c r="B31" s="64" t="s">
        <v>311</v>
      </c>
      <c r="C31" s="42"/>
      <c r="D31" s="42"/>
      <c r="E31" s="42"/>
      <c r="F31" s="42"/>
      <c r="G31" s="42"/>
      <c r="H31" s="42"/>
    </row>
    <row r="32" spans="1:8" ht="15" customHeight="1" x14ac:dyDescent="0.25">
      <c r="A32" s="63"/>
      <c r="B32" s="64" t="s">
        <v>312</v>
      </c>
      <c r="C32" s="42"/>
      <c r="D32" s="42"/>
      <c r="E32" s="42"/>
      <c r="F32" s="42"/>
      <c r="G32" s="42"/>
      <c r="H32" s="42"/>
    </row>
    <row r="33" spans="1:8" ht="15" customHeight="1" x14ac:dyDescent="0.25">
      <c r="A33" s="63"/>
      <c r="B33" s="64" t="s">
        <v>313</v>
      </c>
      <c r="C33" s="42"/>
      <c r="D33" s="42"/>
      <c r="E33" s="42"/>
      <c r="F33" s="42"/>
      <c r="G33" s="42"/>
      <c r="H33" s="42"/>
    </row>
    <row r="34" spans="1:8" ht="15" customHeight="1" x14ac:dyDescent="0.25">
      <c r="A34" s="63"/>
      <c r="B34" s="64" t="s">
        <v>314</v>
      </c>
      <c r="C34" s="42"/>
      <c r="D34" s="42"/>
      <c r="E34" s="42"/>
      <c r="F34" s="42"/>
      <c r="G34" s="42"/>
      <c r="H34" s="42"/>
    </row>
    <row r="35" spans="1:8" ht="15" customHeight="1" x14ac:dyDescent="0.25">
      <c r="A35" s="63"/>
      <c r="B35" s="64" t="s">
        <v>315</v>
      </c>
      <c r="C35" s="42"/>
      <c r="D35" s="42"/>
      <c r="E35" s="42"/>
      <c r="F35" s="42"/>
      <c r="G35" s="42"/>
      <c r="H35" s="42"/>
    </row>
    <row r="36" spans="1:8" ht="15" customHeight="1" x14ac:dyDescent="0.25">
      <c r="A36" s="63"/>
      <c r="B36" s="64" t="s">
        <v>316</v>
      </c>
      <c r="C36" s="42"/>
      <c r="D36" s="42"/>
      <c r="E36" s="42"/>
      <c r="F36" s="42"/>
      <c r="G36" s="42"/>
      <c r="H36" s="42"/>
    </row>
    <row r="37" spans="1:8" ht="15" customHeight="1" x14ac:dyDescent="0.25">
      <c r="A37" s="63"/>
      <c r="B37" s="64" t="s">
        <v>317</v>
      </c>
      <c r="C37" s="42"/>
      <c r="D37" s="42"/>
      <c r="E37" s="42"/>
      <c r="F37" s="42"/>
      <c r="G37" s="42"/>
      <c r="H37" s="42"/>
    </row>
    <row r="38" spans="1:8" ht="15.6" customHeight="1" thickBot="1" x14ac:dyDescent="0.3">
      <c r="A38" s="65"/>
      <c r="B38" s="66" t="s">
        <v>318</v>
      </c>
      <c r="C38" s="46"/>
      <c r="D38" s="46"/>
      <c r="E38" s="46"/>
      <c r="F38" s="46"/>
      <c r="G38" s="46"/>
      <c r="H38" s="46"/>
    </row>
    <row r="39" spans="1:8" ht="8.1" customHeight="1" x14ac:dyDescent="0.25">
      <c r="A39" s="80"/>
      <c r="B39" s="14"/>
      <c r="C39" s="81"/>
      <c r="D39" s="81"/>
      <c r="E39" s="81"/>
      <c r="F39" s="81"/>
      <c r="G39" s="81"/>
      <c r="H39" s="81"/>
    </row>
    <row r="40" spans="1:8" ht="26.1" customHeight="1" x14ac:dyDescent="0.25">
      <c r="A40" s="179" t="s">
        <v>319</v>
      </c>
      <c r="B40" s="180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ht="22.5" x14ac:dyDescent="0.25">
      <c r="A41" s="37"/>
      <c r="B41" s="21" t="s">
        <v>320</v>
      </c>
      <c r="C41" s="42"/>
      <c r="D41" s="42"/>
      <c r="E41" s="42"/>
      <c r="F41" s="42"/>
      <c r="G41" s="42"/>
      <c r="H41" s="42"/>
    </row>
    <row r="42" spans="1:8" ht="22.5" x14ac:dyDescent="0.25">
      <c r="A42" s="37"/>
      <c r="B42" s="21" t="s">
        <v>321</v>
      </c>
      <c r="C42" s="42"/>
      <c r="D42" s="42"/>
      <c r="E42" s="42"/>
      <c r="F42" s="42"/>
      <c r="G42" s="42"/>
      <c r="H42" s="42"/>
    </row>
    <row r="43" spans="1:8" x14ac:dyDescent="0.25">
      <c r="A43" s="63"/>
      <c r="B43" s="64" t="s">
        <v>322</v>
      </c>
      <c r="C43" s="42"/>
      <c r="D43" s="42"/>
      <c r="E43" s="42"/>
      <c r="F43" s="42"/>
      <c r="G43" s="42"/>
      <c r="H43" s="42"/>
    </row>
    <row r="44" spans="1:8" x14ac:dyDescent="0.25">
      <c r="A44" s="63"/>
      <c r="B44" s="64" t="s">
        <v>323</v>
      </c>
      <c r="C44" s="42"/>
      <c r="D44" s="42"/>
      <c r="E44" s="42"/>
      <c r="F44" s="42"/>
      <c r="G44" s="42"/>
      <c r="H44" s="42"/>
    </row>
    <row r="45" spans="1:8" ht="7.5" customHeight="1" x14ac:dyDescent="0.25">
      <c r="A45" s="80"/>
      <c r="B45" s="14"/>
      <c r="C45" s="81"/>
      <c r="D45" s="81"/>
      <c r="E45" s="81"/>
      <c r="F45" s="81"/>
      <c r="G45" s="81"/>
      <c r="H45" s="81"/>
    </row>
    <row r="46" spans="1:8" x14ac:dyDescent="0.25">
      <c r="A46" s="219" t="s">
        <v>324</v>
      </c>
      <c r="B46" s="220"/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</row>
    <row r="47" spans="1:8" x14ac:dyDescent="0.25">
      <c r="A47" s="219" t="s">
        <v>292</v>
      </c>
      <c r="B47" s="220"/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</row>
    <row r="48" spans="1:8" x14ac:dyDescent="0.25">
      <c r="A48" s="63"/>
      <c r="B48" s="64" t="s">
        <v>293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</row>
    <row r="49" spans="1:8" x14ac:dyDescent="0.25">
      <c r="A49" s="63"/>
      <c r="B49" s="64" t="s">
        <v>294</v>
      </c>
      <c r="C49" s="40"/>
      <c r="D49" s="40"/>
      <c r="E49" s="40"/>
      <c r="F49" s="40"/>
      <c r="G49" s="40"/>
      <c r="H49" s="40"/>
    </row>
    <row r="50" spans="1:8" x14ac:dyDescent="0.25">
      <c r="A50" s="63"/>
      <c r="B50" s="64" t="s">
        <v>295</v>
      </c>
      <c r="C50" s="40"/>
      <c r="D50" s="40"/>
      <c r="E50" s="40"/>
      <c r="F50" s="40"/>
      <c r="G50" s="40"/>
      <c r="H50" s="40"/>
    </row>
    <row r="51" spans="1:8" x14ac:dyDescent="0.25">
      <c r="A51" s="63"/>
      <c r="B51" s="64" t="s">
        <v>296</v>
      </c>
      <c r="C51" s="40"/>
      <c r="D51" s="40"/>
      <c r="E51" s="40"/>
      <c r="F51" s="40"/>
      <c r="G51" s="40"/>
      <c r="H51" s="40"/>
    </row>
    <row r="52" spans="1:8" x14ac:dyDescent="0.25">
      <c r="A52" s="63"/>
      <c r="B52" s="64" t="s">
        <v>297</v>
      </c>
      <c r="C52" s="40"/>
      <c r="D52" s="40"/>
      <c r="E52" s="40"/>
      <c r="F52" s="40"/>
      <c r="G52" s="40"/>
      <c r="H52" s="40"/>
    </row>
    <row r="53" spans="1:8" x14ac:dyDescent="0.25">
      <c r="A53" s="63"/>
      <c r="B53" s="64" t="s">
        <v>298</v>
      </c>
      <c r="C53" s="40"/>
      <c r="D53" s="40"/>
      <c r="E53" s="40"/>
      <c r="F53" s="40"/>
      <c r="G53" s="40"/>
      <c r="H53" s="40"/>
    </row>
    <row r="54" spans="1:8" x14ac:dyDescent="0.25">
      <c r="A54" s="63"/>
      <c r="B54" s="64" t="s">
        <v>299</v>
      </c>
      <c r="C54" s="40"/>
      <c r="D54" s="40"/>
      <c r="E54" s="40"/>
      <c r="F54" s="40"/>
      <c r="G54" s="40"/>
      <c r="H54" s="40"/>
    </row>
    <row r="55" spans="1:8" x14ac:dyDescent="0.25">
      <c r="A55" s="63"/>
      <c r="B55" s="64" t="s">
        <v>300</v>
      </c>
      <c r="C55" s="40"/>
      <c r="D55" s="40"/>
      <c r="E55" s="40"/>
      <c r="F55" s="40"/>
      <c r="G55" s="40"/>
      <c r="H55" s="40"/>
    </row>
    <row r="56" spans="1:8" ht="3.2" customHeight="1" x14ac:dyDescent="0.25">
      <c r="A56" s="80"/>
      <c r="B56" s="14"/>
      <c r="C56" s="82"/>
      <c r="D56" s="82"/>
      <c r="E56" s="82"/>
      <c r="F56" s="82"/>
      <c r="G56" s="82"/>
      <c r="H56" s="82"/>
    </row>
    <row r="57" spans="1:8" x14ac:dyDescent="0.25">
      <c r="A57" s="219" t="s">
        <v>301</v>
      </c>
      <c r="B57" s="220"/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</row>
    <row r="58" spans="1:8" x14ac:dyDescent="0.25">
      <c r="A58" s="63"/>
      <c r="B58" s="64" t="s">
        <v>302</v>
      </c>
      <c r="C58" s="42"/>
      <c r="D58" s="42"/>
      <c r="E58" s="42"/>
      <c r="F58" s="42"/>
      <c r="G58" s="42"/>
      <c r="H58" s="42"/>
    </row>
    <row r="59" spans="1:8" x14ac:dyDescent="0.25">
      <c r="A59" s="63"/>
      <c r="B59" s="64" t="s">
        <v>303</v>
      </c>
      <c r="C59" s="42"/>
      <c r="D59" s="42"/>
      <c r="E59" s="42"/>
      <c r="F59" s="42"/>
      <c r="G59" s="42"/>
      <c r="H59" s="42"/>
    </row>
    <row r="60" spans="1:8" x14ac:dyDescent="0.25">
      <c r="A60" s="63"/>
      <c r="B60" s="64" t="s">
        <v>304</v>
      </c>
      <c r="C60" s="42"/>
      <c r="D60" s="42"/>
      <c r="E60" s="42"/>
      <c r="F60" s="42"/>
      <c r="G60" s="42"/>
      <c r="H60" s="42"/>
    </row>
    <row r="61" spans="1:8" ht="22.5" x14ac:dyDescent="0.25">
      <c r="A61" s="63"/>
      <c r="B61" s="64" t="s">
        <v>305</v>
      </c>
      <c r="C61" s="42"/>
      <c r="D61" s="42"/>
      <c r="E61" s="42"/>
      <c r="F61" s="42"/>
      <c r="G61" s="42"/>
      <c r="H61" s="42"/>
    </row>
    <row r="62" spans="1:8" x14ac:dyDescent="0.25">
      <c r="A62" s="63"/>
      <c r="B62" s="64" t="s">
        <v>306</v>
      </c>
      <c r="C62" s="42"/>
      <c r="D62" s="42"/>
      <c r="E62" s="42"/>
      <c r="F62" s="42"/>
      <c r="G62" s="42"/>
      <c r="H62" s="42"/>
    </row>
    <row r="63" spans="1:8" x14ac:dyDescent="0.25">
      <c r="A63" s="63"/>
      <c r="B63" s="64" t="s">
        <v>307</v>
      </c>
      <c r="C63" s="42"/>
      <c r="D63" s="42"/>
      <c r="E63" s="42"/>
      <c r="F63" s="42"/>
      <c r="G63" s="42"/>
      <c r="H63" s="42"/>
    </row>
    <row r="64" spans="1:8" x14ac:dyDescent="0.25">
      <c r="A64" s="63"/>
      <c r="B64" s="64" t="s">
        <v>308</v>
      </c>
      <c r="C64" s="42"/>
      <c r="D64" s="42"/>
      <c r="E64" s="42"/>
      <c r="F64" s="42"/>
      <c r="G64" s="42"/>
      <c r="H64" s="42"/>
    </row>
    <row r="65" spans="1:8" ht="2.4500000000000002" customHeight="1" x14ac:dyDescent="0.25">
      <c r="A65" s="80"/>
      <c r="B65" s="14"/>
      <c r="C65" s="81"/>
      <c r="D65" s="81"/>
      <c r="E65" s="81"/>
      <c r="F65" s="81"/>
      <c r="G65" s="81"/>
      <c r="H65" s="81"/>
    </row>
    <row r="66" spans="1:8" ht="25.5" customHeight="1" x14ac:dyDescent="0.25">
      <c r="A66" s="179" t="s">
        <v>309</v>
      </c>
      <c r="B66" s="180"/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</row>
    <row r="67" spans="1:8" ht="22.5" x14ac:dyDescent="0.25">
      <c r="A67" s="37"/>
      <c r="B67" s="21" t="s">
        <v>310</v>
      </c>
      <c r="C67" s="42"/>
      <c r="D67" s="42"/>
      <c r="E67" s="42"/>
      <c r="F67" s="42"/>
      <c r="G67" s="42"/>
      <c r="H67" s="42"/>
    </row>
    <row r="68" spans="1:8" x14ac:dyDescent="0.25">
      <c r="A68" s="63"/>
      <c r="B68" s="64" t="s">
        <v>311</v>
      </c>
      <c r="C68" s="42"/>
      <c r="D68" s="42"/>
      <c r="E68" s="42"/>
      <c r="F68" s="42"/>
      <c r="G68" s="42"/>
      <c r="H68" s="42"/>
    </row>
    <row r="69" spans="1:8" x14ac:dyDescent="0.25">
      <c r="A69" s="63"/>
      <c r="B69" s="64" t="s">
        <v>312</v>
      </c>
      <c r="C69" s="42"/>
      <c r="D69" s="42"/>
      <c r="E69" s="42"/>
      <c r="F69" s="42"/>
      <c r="G69" s="42"/>
      <c r="H69" s="42"/>
    </row>
    <row r="70" spans="1:8" x14ac:dyDescent="0.25">
      <c r="A70" s="63"/>
      <c r="B70" s="64" t="s">
        <v>313</v>
      </c>
      <c r="C70" s="42"/>
      <c r="D70" s="42"/>
      <c r="E70" s="42"/>
      <c r="F70" s="42"/>
      <c r="G70" s="42"/>
      <c r="H70" s="42"/>
    </row>
    <row r="71" spans="1:8" x14ac:dyDescent="0.25">
      <c r="A71" s="63"/>
      <c r="B71" s="64" t="s">
        <v>314</v>
      </c>
      <c r="C71" s="42"/>
      <c r="D71" s="42"/>
      <c r="E71" s="42"/>
      <c r="F71" s="42"/>
      <c r="G71" s="42"/>
      <c r="H71" s="42"/>
    </row>
    <row r="72" spans="1:8" x14ac:dyDescent="0.25">
      <c r="A72" s="63"/>
      <c r="B72" s="64" t="s">
        <v>315</v>
      </c>
      <c r="C72" s="42"/>
      <c r="D72" s="42"/>
      <c r="E72" s="42"/>
      <c r="F72" s="42"/>
      <c r="G72" s="42"/>
      <c r="H72" s="42"/>
    </row>
    <row r="73" spans="1:8" x14ac:dyDescent="0.25">
      <c r="A73" s="63"/>
      <c r="B73" s="64" t="s">
        <v>316</v>
      </c>
      <c r="C73" s="42"/>
      <c r="D73" s="42"/>
      <c r="E73" s="42"/>
      <c r="F73" s="42"/>
      <c r="G73" s="42"/>
      <c r="H73" s="42"/>
    </row>
    <row r="74" spans="1:8" x14ac:dyDescent="0.25">
      <c r="A74" s="63"/>
      <c r="B74" s="64" t="s">
        <v>317</v>
      </c>
      <c r="C74" s="42"/>
      <c r="D74" s="42"/>
      <c r="E74" s="42"/>
      <c r="F74" s="42"/>
      <c r="G74" s="42"/>
      <c r="H74" s="42"/>
    </row>
    <row r="75" spans="1:8" ht="15.75" thickBot="1" x14ac:dyDescent="0.3">
      <c r="A75" s="65"/>
      <c r="B75" s="66" t="s">
        <v>318</v>
      </c>
      <c r="C75" s="46"/>
      <c r="D75" s="46"/>
      <c r="E75" s="46"/>
      <c r="F75" s="46"/>
      <c r="G75" s="46"/>
      <c r="H75" s="46"/>
    </row>
    <row r="76" spans="1:8" x14ac:dyDescent="0.25">
      <c r="A76" s="80"/>
      <c r="B76" s="14"/>
      <c r="C76" s="81"/>
      <c r="D76" s="81"/>
      <c r="E76" s="81"/>
      <c r="F76" s="81"/>
      <c r="G76" s="81"/>
      <c r="H76" s="81"/>
    </row>
    <row r="77" spans="1:8" ht="26.1" customHeight="1" x14ac:dyDescent="0.25">
      <c r="A77" s="179" t="s">
        <v>319</v>
      </c>
      <c r="B77" s="180"/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</row>
    <row r="78" spans="1:8" ht="22.5" x14ac:dyDescent="0.25">
      <c r="A78" s="37"/>
      <c r="B78" s="21" t="s">
        <v>320</v>
      </c>
      <c r="C78" s="42"/>
      <c r="D78" s="42"/>
      <c r="E78" s="42"/>
      <c r="F78" s="42"/>
      <c r="G78" s="42"/>
      <c r="H78" s="42"/>
    </row>
    <row r="79" spans="1:8" ht="22.5" x14ac:dyDescent="0.25">
      <c r="A79" s="37"/>
      <c r="B79" s="21" t="s">
        <v>321</v>
      </c>
      <c r="C79" s="42"/>
      <c r="D79" s="42"/>
      <c r="E79" s="42"/>
      <c r="F79" s="42"/>
      <c r="G79" s="42"/>
      <c r="H79" s="42"/>
    </row>
    <row r="80" spans="1:8" x14ac:dyDescent="0.25">
      <c r="A80" s="63"/>
      <c r="B80" s="64" t="s">
        <v>322</v>
      </c>
      <c r="C80" s="42"/>
      <c r="D80" s="42"/>
      <c r="E80" s="42"/>
      <c r="F80" s="42"/>
      <c r="G80" s="42"/>
      <c r="H80" s="42"/>
    </row>
    <row r="81" spans="1:8" x14ac:dyDescent="0.25">
      <c r="A81" s="63"/>
      <c r="B81" s="64" t="s">
        <v>323</v>
      </c>
      <c r="C81" s="42"/>
      <c r="D81" s="42"/>
      <c r="E81" s="42"/>
      <c r="F81" s="42"/>
      <c r="G81" s="42"/>
      <c r="H81" s="42"/>
    </row>
    <row r="82" spans="1:8" x14ac:dyDescent="0.25">
      <c r="A82" s="80"/>
      <c r="B82" s="14"/>
      <c r="C82" s="81"/>
      <c r="D82" s="81"/>
      <c r="E82" s="81"/>
      <c r="F82" s="81"/>
      <c r="G82" s="81"/>
      <c r="H82" s="81"/>
    </row>
    <row r="83" spans="1:8" x14ac:dyDescent="0.25">
      <c r="A83" s="219" t="s">
        <v>277</v>
      </c>
      <c r="B83" s="220"/>
      <c r="C83" s="43">
        <f>C9+C46</f>
        <v>75978000</v>
      </c>
      <c r="D83" s="43">
        <f t="shared" ref="D83:H83" si="2">D9+D46</f>
        <v>0</v>
      </c>
      <c r="E83" s="43">
        <f t="shared" si="2"/>
        <v>75978000</v>
      </c>
      <c r="F83" s="43">
        <f t="shared" si="2"/>
        <v>42365930</v>
      </c>
      <c r="G83" s="43">
        <f t="shared" si="2"/>
        <v>42116545</v>
      </c>
      <c r="H83" s="43">
        <f t="shared" si="2"/>
        <v>33612070</v>
      </c>
    </row>
    <row r="84" spans="1:8" ht="15.75" thickBot="1" x14ac:dyDescent="0.3">
      <c r="A84" s="83"/>
      <c r="B84" s="84"/>
      <c r="C84" s="57"/>
      <c r="D84" s="57"/>
      <c r="E84" s="57"/>
      <c r="F84" s="57"/>
      <c r="G84" s="57"/>
      <c r="H84" s="57"/>
    </row>
    <row r="85" spans="1:8" x14ac:dyDescent="0.25">
      <c r="A85" s="11"/>
      <c r="B85" s="67"/>
      <c r="C85" s="11"/>
      <c r="D85" s="11"/>
      <c r="E85" s="11"/>
      <c r="F85" s="11"/>
      <c r="G85" s="11"/>
      <c r="H85" s="11"/>
    </row>
    <row r="86" spans="1:8" x14ac:dyDescent="0.25">
      <c r="A86" s="11"/>
      <c r="B86" s="67"/>
      <c r="C86" s="11"/>
      <c r="D86" s="11"/>
      <c r="E86" s="11"/>
      <c r="F86" s="11"/>
      <c r="G86" s="11"/>
      <c r="H86" s="11"/>
    </row>
    <row r="87" spans="1:8" x14ac:dyDescent="0.25">
      <c r="A87" s="11"/>
      <c r="B87" s="67"/>
      <c r="C87" s="11"/>
      <c r="D87" s="11"/>
      <c r="E87" s="11"/>
      <c r="F87" s="11"/>
      <c r="G87" s="11"/>
      <c r="H87" s="11"/>
    </row>
    <row r="88" spans="1:8" x14ac:dyDescent="0.25">
      <c r="A88" s="11"/>
      <c r="B88" s="67"/>
      <c r="C88" s="11"/>
      <c r="D88" s="11"/>
      <c r="E88" s="11"/>
      <c r="F88" s="11"/>
      <c r="G88" s="11"/>
      <c r="H88" s="11"/>
    </row>
    <row r="89" spans="1:8" x14ac:dyDescent="0.25">
      <c r="A89" s="11"/>
      <c r="B89" s="67"/>
      <c r="C89" s="11"/>
      <c r="D89" s="11"/>
      <c r="E89" s="11"/>
      <c r="F89" s="11"/>
      <c r="G89" s="11"/>
      <c r="H89" s="11"/>
    </row>
    <row r="90" spans="1:8" x14ac:dyDescent="0.25">
      <c r="A90" s="11"/>
      <c r="B90" s="67"/>
      <c r="C90" s="11"/>
      <c r="D90" s="11"/>
      <c r="E90" s="11"/>
      <c r="F90" s="11"/>
      <c r="G90" s="11"/>
      <c r="H90" s="11"/>
    </row>
    <row r="91" spans="1:8" x14ac:dyDescent="0.25">
      <c r="A91" s="11"/>
      <c r="B91" s="67"/>
      <c r="C91" s="11"/>
      <c r="D91" s="11"/>
      <c r="E91" s="11"/>
      <c r="F91" s="11"/>
      <c r="G91" s="11"/>
      <c r="H91" s="11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0"/>
  <sheetViews>
    <sheetView tabSelected="1" workbookViewId="0">
      <selection activeCell="G15" sqref="G15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89" t="str">
        <f>'FORMATO 6C'!A1:H1</f>
        <v>ÓRGANO DE FISCALIZACIÓN SUPERIOR</v>
      </c>
      <c r="B1" s="190"/>
      <c r="C1" s="190"/>
      <c r="D1" s="190"/>
      <c r="E1" s="190"/>
      <c r="F1" s="190"/>
      <c r="G1" s="290"/>
    </row>
    <row r="2" spans="1:7" x14ac:dyDescent="0.25">
      <c r="A2" s="225" t="s">
        <v>199</v>
      </c>
      <c r="B2" s="226"/>
      <c r="C2" s="226"/>
      <c r="D2" s="226"/>
      <c r="E2" s="226"/>
      <c r="F2" s="226"/>
      <c r="G2" s="291"/>
    </row>
    <row r="3" spans="1:7" x14ac:dyDescent="0.25">
      <c r="A3" s="225" t="s">
        <v>325</v>
      </c>
      <c r="B3" s="226"/>
      <c r="C3" s="226"/>
      <c r="D3" s="226"/>
      <c r="E3" s="226"/>
      <c r="F3" s="226"/>
      <c r="G3" s="291"/>
    </row>
    <row r="4" spans="1:7" ht="14.25" x14ac:dyDescent="0.25">
      <c r="A4" s="225" t="s">
        <v>453</v>
      </c>
      <c r="B4" s="226"/>
      <c r="C4" s="226"/>
      <c r="D4" s="226"/>
      <c r="E4" s="226"/>
      <c r="F4" s="226"/>
      <c r="G4" s="291"/>
    </row>
    <row r="5" spans="1:7" thickBot="1" x14ac:dyDescent="0.3">
      <c r="A5" s="228" t="s">
        <v>1</v>
      </c>
      <c r="B5" s="229"/>
      <c r="C5" s="229"/>
      <c r="D5" s="229"/>
      <c r="E5" s="229"/>
      <c r="F5" s="229"/>
      <c r="G5" s="292"/>
    </row>
    <row r="6" spans="1:7" ht="15.75" thickBot="1" x14ac:dyDescent="0.3">
      <c r="A6" s="237" t="s">
        <v>2</v>
      </c>
      <c r="B6" s="298" t="s">
        <v>201</v>
      </c>
      <c r="C6" s="299"/>
      <c r="D6" s="299"/>
      <c r="E6" s="299"/>
      <c r="F6" s="300"/>
      <c r="G6" s="249" t="s">
        <v>202</v>
      </c>
    </row>
    <row r="7" spans="1:7" ht="23.25" thickBot="1" x14ac:dyDescent="0.3">
      <c r="A7" s="238"/>
      <c r="B7" s="132" t="s">
        <v>102</v>
      </c>
      <c r="C7" s="132" t="s">
        <v>203</v>
      </c>
      <c r="D7" s="132" t="s">
        <v>204</v>
      </c>
      <c r="E7" s="132" t="s">
        <v>326</v>
      </c>
      <c r="F7" s="132" t="s">
        <v>117</v>
      </c>
      <c r="G7" s="250"/>
    </row>
    <row r="8" spans="1:7" s="11" customFormat="1" x14ac:dyDescent="0.25">
      <c r="A8" s="85" t="s">
        <v>327</v>
      </c>
      <c r="B8" s="86">
        <f>B9+B10+B11+B14+B15+B18</f>
        <v>63465143.32</v>
      </c>
      <c r="C8" s="86">
        <f t="shared" ref="C8:G8" si="0">C9+C10+C11+C14+C15+C18</f>
        <v>0</v>
      </c>
      <c r="D8" s="86">
        <f t="shared" si="0"/>
        <v>63465143.32</v>
      </c>
      <c r="E8" s="86">
        <f t="shared" si="0"/>
        <v>36319403</v>
      </c>
      <c r="F8" s="86">
        <f t="shared" si="0"/>
        <v>36070018</v>
      </c>
      <c r="G8" s="151">
        <f t="shared" si="0"/>
        <v>27145740.32</v>
      </c>
    </row>
    <row r="9" spans="1:7" s="11" customFormat="1" x14ac:dyDescent="0.25">
      <c r="A9" s="87" t="s">
        <v>328</v>
      </c>
      <c r="B9" s="88">
        <f>'FORMATO 6A'!C9</f>
        <v>63465143.32</v>
      </c>
      <c r="C9" s="145">
        <f>'FORMATO 6A'!D9</f>
        <v>0</v>
      </c>
      <c r="D9" s="89">
        <f>B9+C9</f>
        <v>63465143.32</v>
      </c>
      <c r="E9" s="89">
        <f>'FORMATO 6A'!F9</f>
        <v>36319403</v>
      </c>
      <c r="F9" s="89">
        <f>'FORMATO 6A'!G9</f>
        <v>36070018</v>
      </c>
      <c r="G9" s="119">
        <f>D9-E9</f>
        <v>27145740.32</v>
      </c>
    </row>
    <row r="10" spans="1:7" s="11" customFormat="1" x14ac:dyDescent="0.25">
      <c r="A10" s="87" t="s">
        <v>329</v>
      </c>
      <c r="B10" s="90"/>
      <c r="C10" s="91"/>
      <c r="D10" s="91"/>
      <c r="E10" s="91"/>
      <c r="F10" s="91"/>
      <c r="G10" s="91"/>
    </row>
    <row r="11" spans="1:7" s="11" customFormat="1" x14ac:dyDescent="0.25">
      <c r="A11" s="63" t="s">
        <v>330</v>
      </c>
      <c r="B11" s="90"/>
      <c r="C11" s="91"/>
      <c r="D11" s="91"/>
      <c r="E11" s="91"/>
      <c r="F11" s="91"/>
      <c r="G11" s="91"/>
    </row>
    <row r="12" spans="1:7" s="11" customFormat="1" x14ac:dyDescent="0.25">
      <c r="A12" s="87" t="s">
        <v>423</v>
      </c>
      <c r="B12" s="90"/>
      <c r="C12" s="91"/>
      <c r="D12" s="91"/>
      <c r="E12" s="91"/>
      <c r="F12" s="91"/>
      <c r="G12" s="91"/>
    </row>
    <row r="13" spans="1:7" s="11" customFormat="1" x14ac:dyDescent="0.25">
      <c r="A13" s="63" t="s">
        <v>424</v>
      </c>
      <c r="B13" s="90"/>
      <c r="C13" s="91"/>
      <c r="D13" s="91"/>
      <c r="E13" s="91"/>
      <c r="F13" s="91"/>
      <c r="G13" s="91"/>
    </row>
    <row r="14" spans="1:7" s="11" customFormat="1" x14ac:dyDescent="0.25">
      <c r="A14" s="87" t="s">
        <v>333</v>
      </c>
      <c r="B14" s="90"/>
      <c r="C14" s="91"/>
      <c r="D14" s="91"/>
      <c r="E14" s="91"/>
      <c r="F14" s="91"/>
      <c r="G14" s="91"/>
    </row>
    <row r="15" spans="1:7" s="11" customFormat="1" ht="22.5" x14ac:dyDescent="0.25">
      <c r="A15" s="87" t="s">
        <v>334</v>
      </c>
      <c r="B15" s="90"/>
      <c r="C15" s="91"/>
      <c r="D15" s="91"/>
      <c r="E15" s="91"/>
      <c r="F15" s="91"/>
      <c r="G15" s="91"/>
    </row>
    <row r="16" spans="1:7" s="11" customFormat="1" x14ac:dyDescent="0.25">
      <c r="A16" s="92" t="s">
        <v>425</v>
      </c>
      <c r="B16" s="90"/>
      <c r="C16" s="91"/>
      <c r="D16" s="91"/>
      <c r="E16" s="91"/>
      <c r="F16" s="91"/>
      <c r="G16" s="91"/>
    </row>
    <row r="17" spans="1:7" s="11" customFormat="1" x14ac:dyDescent="0.25">
      <c r="A17" s="93" t="s">
        <v>426</v>
      </c>
      <c r="B17" s="90"/>
      <c r="C17" s="91"/>
      <c r="D17" s="91"/>
      <c r="E17" s="91"/>
      <c r="F17" s="91"/>
      <c r="G17" s="91"/>
    </row>
    <row r="18" spans="1:7" s="11" customFormat="1" x14ac:dyDescent="0.25">
      <c r="A18" s="87" t="s">
        <v>337</v>
      </c>
      <c r="B18" s="90"/>
      <c r="C18" s="91"/>
      <c r="D18" s="91"/>
      <c r="E18" s="91"/>
      <c r="F18" s="91"/>
      <c r="G18" s="91"/>
    </row>
    <row r="19" spans="1:7" s="11" customFormat="1" x14ac:dyDescent="0.25">
      <c r="A19" s="87"/>
      <c r="B19" s="90"/>
      <c r="C19" s="91"/>
      <c r="D19" s="91"/>
      <c r="E19" s="91"/>
      <c r="F19" s="91"/>
      <c r="G19" s="91"/>
    </row>
    <row r="20" spans="1:7" s="11" customFormat="1" x14ac:dyDescent="0.25">
      <c r="A20" s="85" t="s">
        <v>338</v>
      </c>
      <c r="B20" s="94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s="11" customFormat="1" x14ac:dyDescent="0.25">
      <c r="A21" s="87" t="s">
        <v>328</v>
      </c>
      <c r="B21" s="90"/>
      <c r="C21" s="91"/>
      <c r="D21" s="91"/>
      <c r="E21" s="91"/>
      <c r="F21" s="91"/>
      <c r="G21" s="91"/>
    </row>
    <row r="22" spans="1:7" s="11" customFormat="1" x14ac:dyDescent="0.25">
      <c r="A22" s="87" t="s">
        <v>329</v>
      </c>
      <c r="B22" s="90"/>
      <c r="C22" s="91"/>
      <c r="D22" s="91"/>
      <c r="E22" s="91"/>
      <c r="F22" s="91"/>
      <c r="G22" s="91"/>
    </row>
    <row r="23" spans="1:7" s="11" customFormat="1" x14ac:dyDescent="0.25">
      <c r="A23" s="63" t="s">
        <v>330</v>
      </c>
      <c r="B23" s="90"/>
      <c r="C23" s="91"/>
      <c r="D23" s="91"/>
      <c r="E23" s="91"/>
      <c r="F23" s="91"/>
      <c r="G23" s="91"/>
    </row>
    <row r="24" spans="1:7" s="11" customFormat="1" x14ac:dyDescent="0.25">
      <c r="A24" s="87" t="s">
        <v>331</v>
      </c>
      <c r="B24" s="90"/>
      <c r="C24" s="91"/>
      <c r="D24" s="91"/>
      <c r="E24" s="91"/>
      <c r="F24" s="91"/>
      <c r="G24" s="91"/>
    </row>
    <row r="25" spans="1:7" s="11" customFormat="1" x14ac:dyDescent="0.25">
      <c r="A25" s="63" t="s">
        <v>332</v>
      </c>
      <c r="B25" s="90"/>
      <c r="C25" s="91"/>
      <c r="D25" s="91"/>
      <c r="E25" s="91"/>
      <c r="F25" s="91"/>
      <c r="G25" s="91"/>
    </row>
    <row r="26" spans="1:7" s="11" customFormat="1" x14ac:dyDescent="0.25">
      <c r="A26" s="87" t="s">
        <v>333</v>
      </c>
      <c r="B26" s="90"/>
      <c r="C26" s="91"/>
      <c r="D26" s="91"/>
      <c r="E26" s="91"/>
      <c r="F26" s="91"/>
      <c r="G26" s="91"/>
    </row>
    <row r="27" spans="1:7" s="11" customFormat="1" ht="22.5" x14ac:dyDescent="0.25">
      <c r="A27" s="87" t="s">
        <v>334</v>
      </c>
      <c r="B27" s="90"/>
      <c r="C27" s="91"/>
      <c r="D27" s="91"/>
      <c r="E27" s="91"/>
      <c r="F27" s="91"/>
      <c r="G27" s="91"/>
    </row>
    <row r="28" spans="1:7" s="11" customFormat="1" x14ac:dyDescent="0.25">
      <c r="A28" s="92" t="s">
        <v>335</v>
      </c>
      <c r="B28" s="90"/>
      <c r="C28" s="91"/>
      <c r="D28" s="91"/>
      <c r="E28" s="91"/>
      <c r="F28" s="91"/>
      <c r="G28" s="91"/>
    </row>
    <row r="29" spans="1:7" s="11" customFormat="1" x14ac:dyDescent="0.25">
      <c r="A29" s="93" t="s">
        <v>336</v>
      </c>
      <c r="B29" s="90"/>
      <c r="C29" s="91"/>
      <c r="D29" s="91"/>
      <c r="E29" s="91"/>
      <c r="F29" s="91"/>
      <c r="G29" s="91"/>
    </row>
    <row r="30" spans="1:7" s="11" customFormat="1" x14ac:dyDescent="0.25">
      <c r="A30" s="63">
        <v>0</v>
      </c>
      <c r="B30" s="90"/>
      <c r="C30" s="91"/>
      <c r="D30" s="91"/>
      <c r="E30" s="91"/>
      <c r="F30" s="91"/>
      <c r="G30" s="91"/>
    </row>
    <row r="31" spans="1:7" s="11" customFormat="1" x14ac:dyDescent="0.25">
      <c r="A31" s="85" t="s">
        <v>339</v>
      </c>
      <c r="B31" s="86">
        <f>B8+B20</f>
        <v>63465143.32</v>
      </c>
      <c r="C31" s="86">
        <f t="shared" ref="C31:G31" si="1">C8+C20</f>
        <v>0</v>
      </c>
      <c r="D31" s="86">
        <f t="shared" si="1"/>
        <v>63465143.32</v>
      </c>
      <c r="E31" s="86">
        <f t="shared" si="1"/>
        <v>36319403</v>
      </c>
      <c r="F31" s="86">
        <f t="shared" si="1"/>
        <v>36070018</v>
      </c>
      <c r="G31" s="86">
        <f t="shared" si="1"/>
        <v>27145740.32</v>
      </c>
    </row>
    <row r="32" spans="1:7" s="11" customFormat="1" ht="15.75" thickBot="1" x14ac:dyDescent="0.3">
      <c r="A32" s="95"/>
      <c r="B32" s="96"/>
      <c r="C32" s="97"/>
      <c r="D32" s="97"/>
      <c r="E32" s="97"/>
      <c r="F32" s="97"/>
      <c r="G32" s="97"/>
    </row>
    <row r="33" spans="1:1" s="11" customFormat="1" ht="6.75" customHeight="1" x14ac:dyDescent="0.25"/>
    <row r="34" spans="1:1" s="11" customFormat="1" ht="8.1" customHeight="1" x14ac:dyDescent="0.25"/>
    <row r="35" spans="1:1" s="11" customFormat="1" ht="9.1999999999999993" customHeight="1" x14ac:dyDescent="0.25">
      <c r="A35" s="67"/>
    </row>
    <row r="36" spans="1:1" s="11" customFormat="1" ht="8.1" customHeight="1" x14ac:dyDescent="0.25">
      <c r="A36" s="67"/>
    </row>
    <row r="37" spans="1:1" s="11" customFormat="1" ht="14.25" x14ac:dyDescent="0.25">
      <c r="A37" s="67"/>
    </row>
    <row r="38" spans="1:1" s="11" customFormat="1" ht="14.25" x14ac:dyDescent="0.25">
      <c r="A38" s="67"/>
    </row>
    <row r="39" spans="1:1" s="11" customFormat="1" x14ac:dyDescent="0.25">
      <c r="A39" s="67"/>
    </row>
    <row r="40" spans="1:1" s="11" customFormat="1" x14ac:dyDescent="0.25">
      <c r="A40" s="6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2019-07-13T02:18:06Z</cp:lastPrinted>
  <dcterms:created xsi:type="dcterms:W3CDTF">2017-01-05T23:17:09Z</dcterms:created>
  <dcterms:modified xsi:type="dcterms:W3CDTF">2020-10-21T15:40:02Z</dcterms:modified>
</cp:coreProperties>
</file>