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COESPO\"/>
    </mc:Choice>
  </mc:AlternateContent>
  <xr:revisionPtr revIDLastSave="0" documentId="10_ncr:8100000_{5C248C0A-5506-4D83-942F-9AB341EEA5E0}" xr6:coauthVersionLast="32" xr6:coauthVersionMax="32" xr10:uidLastSave="{00000000-0000-0000-0000-000000000000}"/>
  <bookViews>
    <workbookView xWindow="-120" yWindow="-120" windowWidth="21840" windowHeight="13140" tabRatio="707" activeTab="1" xr2:uid="{00000000-000D-0000-FFFF-FFFF00000000}"/>
  </bookViews>
  <sheets>
    <sheet name="FORMATO 1" sheetId="3" r:id="rId1"/>
    <sheet name="FORMATO 2" sheetId="2" r:id="rId2"/>
    <sheet name="FORMATO 3" sheetId="5" r:id="rId3"/>
    <sheet name="FORMATO 4" sheetId="7" r:id="rId4"/>
    <sheet name="FORMATO 5" sheetId="13" r:id="rId5"/>
    <sheet name="FORMATO 6A" sheetId="9" r:id="rId6"/>
    <sheet name="FORMATO 6B" sheetId="10" r:id="rId7"/>
    <sheet name="FORMATO 6C" sheetId="11" r:id="rId8"/>
    <sheet name="FORMATO 6D" sheetId="12" r:id="rId9"/>
  </sheets>
  <definedNames>
    <definedName name="_xlnm.Print_Area" localSheetId="0">'FORMATO 1'!$A$1:$G$96</definedName>
    <definedName name="_xlnm.Print_Area" localSheetId="1">'FORMATO 2'!$A$1:$I$46</definedName>
    <definedName name="_xlnm.Print_Area" localSheetId="2">'FORMATO 3'!$A$1:$K$31</definedName>
    <definedName name="_xlnm.Print_Area" localSheetId="3">'FORMATO 4'!$A$1:$E$86</definedName>
    <definedName name="_xlnm.Print_Area" localSheetId="4">'FORMATO 5'!$A$1:$I$84</definedName>
    <definedName name="_xlnm.Print_Area" localSheetId="5">'FORMATO 6A'!$A$1:$H$169</definedName>
    <definedName name="_xlnm.Print_Area" localSheetId="6">'FORMATO 6B'!$A$1:$G$39</definedName>
    <definedName name="_xlnm.Print_Area" localSheetId="7">'FORMATO 6C'!$A$1:$H$91</definedName>
    <definedName name="_xlnm.Print_Area" localSheetId="8">'FORMATO 6D'!$A$1:$G$41</definedName>
    <definedName name="OLE_LINK1" localSheetId="0">'FORMATO 1'!$A$1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3" l="1"/>
  <c r="G19" i="2" l="1"/>
  <c r="H9" i="11" l="1"/>
  <c r="H10" i="11"/>
  <c r="H8" i="9" l="1"/>
  <c r="D17" i="9"/>
  <c r="C17" i="9"/>
  <c r="E18" i="9"/>
  <c r="G9" i="9"/>
  <c r="F9" i="9"/>
  <c r="H13" i="9"/>
  <c r="I18" i="13"/>
  <c r="G67" i="3" l="1"/>
  <c r="H34" i="9" l="1"/>
  <c r="E14" i="9" l="1"/>
  <c r="H14" i="9" s="1"/>
  <c r="F8" i="10" l="1"/>
  <c r="E8" i="10"/>
  <c r="H47" i="9"/>
  <c r="H36" i="9"/>
  <c r="H35" i="9"/>
  <c r="G17" i="9"/>
  <c r="F17" i="9"/>
  <c r="H31" i="9"/>
  <c r="H30" i="9"/>
  <c r="H28" i="9"/>
  <c r="H27" i="9"/>
  <c r="H23" i="9"/>
  <c r="B46" i="3"/>
  <c r="H12" i="9" l="1"/>
  <c r="E42" i="13" l="1"/>
  <c r="H77" i="13"/>
  <c r="G77" i="13"/>
  <c r="E77" i="13"/>
  <c r="D77" i="13"/>
  <c r="I76" i="13"/>
  <c r="F76" i="13"/>
  <c r="I75" i="13"/>
  <c r="F75" i="13"/>
  <c r="E69" i="13"/>
  <c r="I65" i="13"/>
  <c r="F65" i="13"/>
  <c r="I64" i="13"/>
  <c r="F64" i="13"/>
  <c r="I63" i="13"/>
  <c r="F63" i="13"/>
  <c r="I62" i="13"/>
  <c r="F62" i="13"/>
  <c r="H61" i="13"/>
  <c r="G61" i="13"/>
  <c r="E61" i="13"/>
  <c r="D61" i="13"/>
  <c r="I59" i="13"/>
  <c r="F59" i="13"/>
  <c r="I58" i="13"/>
  <c r="F58" i="13"/>
  <c r="I57" i="13"/>
  <c r="F57" i="13"/>
  <c r="H56" i="13"/>
  <c r="G56" i="13"/>
  <c r="E56" i="13"/>
  <c r="D56" i="13"/>
  <c r="I55" i="13"/>
  <c r="F55" i="13"/>
  <c r="I54" i="13"/>
  <c r="F54" i="13"/>
  <c r="I53" i="13"/>
  <c r="F53" i="13"/>
  <c r="I52" i="13"/>
  <c r="F52" i="13"/>
  <c r="I51" i="13"/>
  <c r="F51" i="13"/>
  <c r="I50" i="13"/>
  <c r="F50" i="13"/>
  <c r="I49" i="13"/>
  <c r="F49" i="13"/>
  <c r="I48" i="13"/>
  <c r="F48" i="13"/>
  <c r="F47" i="13" s="1"/>
  <c r="H47" i="13"/>
  <c r="G47" i="13"/>
  <c r="E47" i="13"/>
  <c r="E67" i="13" s="1"/>
  <c r="D47" i="13"/>
  <c r="D69" i="13" s="1"/>
  <c r="F69" i="13" s="1"/>
  <c r="I40" i="13"/>
  <c r="F40" i="13"/>
  <c r="I39" i="13"/>
  <c r="F39" i="13"/>
  <c r="H38" i="13"/>
  <c r="G38" i="13"/>
  <c r="E38" i="13"/>
  <c r="D38" i="13"/>
  <c r="H36" i="13"/>
  <c r="G36" i="13"/>
  <c r="E36" i="13"/>
  <c r="D36" i="13"/>
  <c r="I28" i="13"/>
  <c r="F28" i="13"/>
  <c r="I27" i="13"/>
  <c r="F27" i="13"/>
  <c r="I26" i="13"/>
  <c r="F26" i="13"/>
  <c r="I25" i="13"/>
  <c r="F25" i="13"/>
  <c r="I24" i="13"/>
  <c r="F24" i="13"/>
  <c r="I23" i="13"/>
  <c r="F23" i="13"/>
  <c r="I22" i="13"/>
  <c r="F22" i="13"/>
  <c r="I21" i="13"/>
  <c r="F21" i="13"/>
  <c r="I20" i="13"/>
  <c r="F20" i="13"/>
  <c r="I19" i="13"/>
  <c r="F19" i="13"/>
  <c r="E16" i="13"/>
  <c r="I15" i="13"/>
  <c r="F15" i="13"/>
  <c r="I14" i="13"/>
  <c r="F14" i="13"/>
  <c r="I13" i="13"/>
  <c r="F13" i="13"/>
  <c r="I12" i="13"/>
  <c r="F12" i="13"/>
  <c r="I11" i="13"/>
  <c r="F11" i="13"/>
  <c r="I10" i="13"/>
  <c r="F10" i="13"/>
  <c r="I9" i="13"/>
  <c r="F9" i="13"/>
  <c r="Q32" i="13"/>
  <c r="P32" i="13"/>
  <c r="N32" i="13"/>
  <c r="N31" i="13"/>
  <c r="S30" i="13"/>
  <c r="Q30" i="13"/>
  <c r="P30" i="13"/>
  <c r="N30" i="13"/>
  <c r="N29" i="13"/>
  <c r="N28" i="13"/>
  <c r="N27" i="13"/>
  <c r="N26" i="13"/>
  <c r="N25" i="13"/>
  <c r="G67" i="13" l="1"/>
  <c r="I38" i="13"/>
  <c r="I36" i="13"/>
  <c r="E72" i="13"/>
  <c r="I77" i="13"/>
  <c r="S32" i="13"/>
  <c r="I47" i="13"/>
  <c r="I56" i="13"/>
  <c r="I61" i="13"/>
  <c r="G69" i="13"/>
  <c r="D67" i="13"/>
  <c r="H67" i="13"/>
  <c r="R30" i="13"/>
  <c r="R32" i="13"/>
  <c r="G10" i="10"/>
  <c r="G8" i="10" s="1"/>
  <c r="H9" i="9"/>
  <c r="H69" i="13" l="1"/>
  <c r="I69" i="13" s="1"/>
  <c r="I67" i="13"/>
  <c r="E81" i="9" l="1"/>
  <c r="H81" i="9" s="1"/>
  <c r="E80" i="9"/>
  <c r="H80" i="9" s="1"/>
  <c r="E79" i="9"/>
  <c r="H79" i="9" s="1"/>
  <c r="E78" i="9"/>
  <c r="H78" i="9" s="1"/>
  <c r="E77" i="9"/>
  <c r="H77" i="9" s="1"/>
  <c r="E76" i="9"/>
  <c r="H76" i="9" s="1"/>
  <c r="E74" i="9"/>
  <c r="H74" i="9" s="1"/>
  <c r="E73" i="9"/>
  <c r="H73" i="9" s="1"/>
  <c r="E72" i="9"/>
  <c r="H72" i="9" s="1"/>
  <c r="E71" i="9"/>
  <c r="H71" i="9" s="1"/>
  <c r="E69" i="9"/>
  <c r="H69" i="9" s="1"/>
  <c r="E68" i="9"/>
  <c r="H68" i="9" s="1"/>
  <c r="E67" i="9"/>
  <c r="H67" i="9" s="1"/>
  <c r="E66" i="9"/>
  <c r="H66" i="9" s="1"/>
  <c r="E65" i="9"/>
  <c r="H65" i="9" s="1"/>
  <c r="E64" i="9"/>
  <c r="H64" i="9" s="1"/>
  <c r="E63" i="9"/>
  <c r="H63" i="9" s="1"/>
  <c r="E62" i="9"/>
  <c r="H62" i="9" s="1"/>
  <c r="E60" i="9"/>
  <c r="H60" i="9" s="1"/>
  <c r="E59" i="9"/>
  <c r="H59" i="9" s="1"/>
  <c r="E58" i="9"/>
  <c r="H58" i="9" s="1"/>
  <c r="E56" i="9"/>
  <c r="H56" i="9" s="1"/>
  <c r="E55" i="9"/>
  <c r="H55" i="9" s="1"/>
  <c r="E54" i="9"/>
  <c r="H54" i="9" s="1"/>
  <c r="E53" i="9"/>
  <c r="H53" i="9" s="1"/>
  <c r="E52" i="9"/>
  <c r="H52" i="9" s="1"/>
  <c r="E51" i="9"/>
  <c r="H51" i="9" s="1"/>
  <c r="E50" i="9"/>
  <c r="H50" i="9" s="1"/>
  <c r="E49" i="9"/>
  <c r="H49" i="9" s="1"/>
  <c r="H48" i="9"/>
  <c r="E46" i="9"/>
  <c r="H46" i="9" s="1"/>
  <c r="E45" i="9"/>
  <c r="H45" i="9" s="1"/>
  <c r="E44" i="9"/>
  <c r="H44" i="9" s="1"/>
  <c r="E43" i="9"/>
  <c r="H43" i="9" s="1"/>
  <c r="E42" i="9"/>
  <c r="H42" i="9" s="1"/>
  <c r="E41" i="9"/>
  <c r="H41" i="9" s="1"/>
  <c r="E40" i="9"/>
  <c r="H40" i="9" s="1"/>
  <c r="E39" i="9"/>
  <c r="H39" i="9" s="1"/>
  <c r="E38" i="9"/>
  <c r="H38" i="9" s="1"/>
  <c r="H29" i="9"/>
  <c r="E33" i="9"/>
  <c r="H33" i="9" s="1"/>
  <c r="E26" i="9"/>
  <c r="H26" i="9" s="1"/>
  <c r="E25" i="9"/>
  <c r="H25" i="9" s="1"/>
  <c r="E24" i="9"/>
  <c r="H24" i="9" s="1"/>
  <c r="E22" i="9"/>
  <c r="H22" i="9" s="1"/>
  <c r="E21" i="9"/>
  <c r="H21" i="9" s="1"/>
  <c r="E20" i="9"/>
  <c r="H20" i="9" s="1"/>
  <c r="E19" i="9"/>
  <c r="H11" i="9"/>
  <c r="E15" i="9"/>
  <c r="H15" i="9" s="1"/>
  <c r="E16" i="9"/>
  <c r="H16" i="9" s="1"/>
  <c r="H10" i="9"/>
  <c r="G9" i="12"/>
  <c r="G8" i="12" s="1"/>
  <c r="G31" i="12" s="1"/>
  <c r="D13" i="11"/>
  <c r="D10" i="11" s="1"/>
  <c r="C10" i="11"/>
  <c r="C51" i="7"/>
  <c r="C59" i="3"/>
  <c r="B59" i="3"/>
  <c r="B61" i="3" s="1"/>
  <c r="H19" i="9" l="1"/>
  <c r="H17" i="9" s="1"/>
  <c r="E17" i="9"/>
  <c r="H83" i="11"/>
  <c r="G28" i="10"/>
  <c r="G22" i="2" l="1"/>
  <c r="G29" i="2"/>
  <c r="G28" i="2"/>
  <c r="G27" i="2"/>
  <c r="G23" i="2"/>
  <c r="G24" i="2"/>
  <c r="G10" i="2"/>
  <c r="G11" i="2"/>
  <c r="G12" i="2"/>
  <c r="G14" i="2"/>
  <c r="G15" i="2"/>
  <c r="G16" i="2"/>
  <c r="G18" i="3"/>
  <c r="G46" i="3" s="1"/>
  <c r="G22" i="3"/>
  <c r="G26" i="3"/>
  <c r="G30" i="3"/>
  <c r="G37" i="3"/>
  <c r="G41" i="3"/>
  <c r="G74" i="3"/>
  <c r="C30" i="3"/>
  <c r="C46" i="3" s="1"/>
  <c r="C61" i="3" s="1"/>
  <c r="C37" i="3"/>
  <c r="C40" i="3"/>
  <c r="E10" i="11" l="1"/>
  <c r="F10" i="11"/>
  <c r="G10" i="11"/>
  <c r="D20" i="11"/>
  <c r="E20" i="11"/>
  <c r="F20" i="11"/>
  <c r="G20" i="11"/>
  <c r="D29" i="11"/>
  <c r="E29" i="11"/>
  <c r="F29" i="11"/>
  <c r="G29" i="11"/>
  <c r="D40" i="11"/>
  <c r="E40" i="11"/>
  <c r="F40" i="11"/>
  <c r="G40" i="11"/>
  <c r="D47" i="11"/>
  <c r="E47" i="11"/>
  <c r="F47" i="11"/>
  <c r="G47" i="11"/>
  <c r="D57" i="11"/>
  <c r="E57" i="11"/>
  <c r="F57" i="11"/>
  <c r="G57" i="11"/>
  <c r="D66" i="11"/>
  <c r="E66" i="11"/>
  <c r="F66" i="11"/>
  <c r="G66" i="11"/>
  <c r="D77" i="11"/>
  <c r="E77" i="11"/>
  <c r="F77" i="11"/>
  <c r="G77" i="11"/>
  <c r="C77" i="11"/>
  <c r="C66" i="11"/>
  <c r="C57" i="11"/>
  <c r="C47" i="11"/>
  <c r="C40" i="11"/>
  <c r="C29" i="11"/>
  <c r="C20" i="11"/>
  <c r="C8" i="10"/>
  <c r="D8" i="10"/>
  <c r="C18" i="10"/>
  <c r="D18" i="10"/>
  <c r="E18" i="10"/>
  <c r="F18" i="10"/>
  <c r="B18" i="10"/>
  <c r="B8" i="10"/>
  <c r="D61" i="9"/>
  <c r="E61" i="9"/>
  <c r="F61" i="9"/>
  <c r="G61" i="9"/>
  <c r="D37" i="9"/>
  <c r="E37" i="9"/>
  <c r="F37" i="9"/>
  <c r="G37" i="9"/>
  <c r="D57" i="9"/>
  <c r="E57" i="9"/>
  <c r="F57" i="9"/>
  <c r="G57" i="9"/>
  <c r="D70" i="9"/>
  <c r="E70" i="9"/>
  <c r="F70" i="9"/>
  <c r="G70" i="9"/>
  <c r="D75" i="9"/>
  <c r="E75" i="9"/>
  <c r="F75" i="9"/>
  <c r="G75" i="9"/>
  <c r="C75" i="9"/>
  <c r="C70" i="9"/>
  <c r="C61" i="9"/>
  <c r="C57" i="9"/>
  <c r="C37" i="9"/>
  <c r="D76" i="7"/>
  <c r="D77" i="7" s="1"/>
  <c r="C76" i="7"/>
  <c r="C77" i="7" s="1"/>
  <c r="E76" i="7"/>
  <c r="E77" i="7" s="1"/>
  <c r="D61" i="7"/>
  <c r="C60" i="7"/>
  <c r="C61" i="7" s="1"/>
  <c r="E52" i="7"/>
  <c r="D42" i="7"/>
  <c r="E42" i="7"/>
  <c r="D39" i="7"/>
  <c r="E39" i="7"/>
  <c r="C42" i="7"/>
  <c r="C39" i="7"/>
  <c r="D29" i="7"/>
  <c r="E29" i="7"/>
  <c r="C29" i="7"/>
  <c r="C18" i="7"/>
  <c r="C14" i="7"/>
  <c r="E7" i="5"/>
  <c r="G7" i="5"/>
  <c r="H7" i="5"/>
  <c r="I7" i="5"/>
  <c r="J7" i="5"/>
  <c r="K7" i="5"/>
  <c r="E13" i="5"/>
  <c r="G13" i="5"/>
  <c r="H13" i="5"/>
  <c r="I13" i="5"/>
  <c r="J13" i="5"/>
  <c r="K13" i="5"/>
  <c r="D13" i="2"/>
  <c r="E13" i="2"/>
  <c r="F13" i="2"/>
  <c r="H13" i="2"/>
  <c r="I13" i="2"/>
  <c r="D9" i="2"/>
  <c r="E9" i="2"/>
  <c r="F9" i="2"/>
  <c r="H9" i="2"/>
  <c r="I9" i="2"/>
  <c r="C13" i="2"/>
  <c r="C9" i="2"/>
  <c r="F74" i="3"/>
  <c r="G62" i="3"/>
  <c r="F62" i="3"/>
  <c r="G56" i="3"/>
  <c r="G58" i="3" s="1"/>
  <c r="F56" i="3"/>
  <c r="F41" i="3"/>
  <c r="F37" i="3"/>
  <c r="F30" i="3"/>
  <c r="F26" i="3"/>
  <c r="F22" i="3"/>
  <c r="F18" i="3"/>
  <c r="F46" i="3" s="1"/>
  <c r="B40" i="3"/>
  <c r="B37" i="3"/>
  <c r="B30" i="3"/>
  <c r="B24" i="3"/>
  <c r="E8" i="2" l="1"/>
  <c r="B28" i="10"/>
  <c r="K19" i="5"/>
  <c r="I19" i="5"/>
  <c r="G19" i="5"/>
  <c r="J19" i="5"/>
  <c r="H19" i="5"/>
  <c r="E19" i="5"/>
  <c r="G46" i="11"/>
  <c r="E46" i="11"/>
  <c r="F46" i="11"/>
  <c r="D46" i="11"/>
  <c r="C46" i="11"/>
  <c r="C9" i="11"/>
  <c r="D9" i="11"/>
  <c r="F9" i="11"/>
  <c r="G9" i="11"/>
  <c r="G83" i="11" s="1"/>
  <c r="E9" i="11"/>
  <c r="E83" i="11" s="1"/>
  <c r="E28" i="10"/>
  <c r="C28" i="10"/>
  <c r="F28" i="10"/>
  <c r="D28" i="10"/>
  <c r="E45" i="7"/>
  <c r="D45" i="7"/>
  <c r="C45" i="7"/>
  <c r="I8" i="2"/>
  <c r="I19" i="2" s="1"/>
  <c r="H8" i="2"/>
  <c r="H19" i="2" s="1"/>
  <c r="D8" i="2"/>
  <c r="F58" i="3"/>
  <c r="F8" i="2"/>
  <c r="F19" i="2" s="1"/>
  <c r="C8" i="2"/>
  <c r="C19" i="2" s="1"/>
  <c r="F83" i="11" l="1"/>
  <c r="D83" i="11"/>
  <c r="C9" i="7"/>
  <c r="C24" i="7" s="1"/>
  <c r="C83" i="11"/>
  <c r="G80" i="3"/>
  <c r="B20" i="12" l="1"/>
  <c r="F20" i="12"/>
  <c r="E20" i="12"/>
  <c r="D20" i="12"/>
  <c r="C20" i="12"/>
  <c r="E150" i="9"/>
  <c r="E149" i="9" s="1"/>
  <c r="E148" i="9" s="1"/>
  <c r="E147" i="9" s="1"/>
  <c r="E146" i="9" s="1"/>
  <c r="E145" i="9" s="1"/>
  <c r="E144" i="9" s="1"/>
  <c r="E143" i="9" s="1"/>
  <c r="E142" i="9" s="1"/>
  <c r="E141" i="9" s="1"/>
  <c r="E140" i="9" s="1"/>
  <c r="E139" i="9" s="1"/>
  <c r="E138" i="9" s="1"/>
  <c r="E137" i="9" s="1"/>
  <c r="E136" i="9" s="1"/>
  <c r="E135" i="9" s="1"/>
  <c r="E134" i="9" s="1"/>
  <c r="E133" i="9" s="1"/>
  <c r="E132" i="9" s="1"/>
  <c r="E131" i="9" s="1"/>
  <c r="E130" i="9" s="1"/>
  <c r="E129" i="9" s="1"/>
  <c r="E128" i="9" s="1"/>
  <c r="E127" i="9" s="1"/>
  <c r="E126" i="9" s="1"/>
  <c r="E125" i="9" s="1"/>
  <c r="E124" i="9" s="1"/>
  <c r="E123" i="9" s="1"/>
  <c r="E122" i="9" s="1"/>
  <c r="E121" i="9" s="1"/>
  <c r="E120" i="9" s="1"/>
  <c r="E119" i="9" s="1"/>
  <c r="E118" i="9" s="1"/>
  <c r="E117" i="9" s="1"/>
  <c r="E116" i="9" s="1"/>
  <c r="E115" i="9" s="1"/>
  <c r="E114" i="9" s="1"/>
  <c r="E113" i="9" s="1"/>
  <c r="E112" i="9" s="1"/>
  <c r="E111" i="9" s="1"/>
  <c r="E110" i="9" s="1"/>
  <c r="E109" i="9" s="1"/>
  <c r="E108" i="9" s="1"/>
  <c r="E107" i="9" s="1"/>
  <c r="E106" i="9" s="1"/>
  <c r="E105" i="9" s="1"/>
  <c r="E104" i="9" s="1"/>
  <c r="E103" i="9" s="1"/>
  <c r="E102" i="9" s="1"/>
  <c r="E101" i="9" s="1"/>
  <c r="E100" i="9" s="1"/>
  <c r="E99" i="9" s="1"/>
  <c r="E98" i="9" s="1"/>
  <c r="E97" i="9" s="1"/>
  <c r="E96" i="9" s="1"/>
  <c r="E95" i="9" s="1"/>
  <c r="E94" i="9" s="1"/>
  <c r="E93" i="9" s="1"/>
  <c r="E92" i="9" s="1"/>
  <c r="E91" i="9" s="1"/>
  <c r="E90" i="9" s="1"/>
  <c r="E89" i="9" s="1"/>
  <c r="E88" i="9" s="1"/>
  <c r="E87" i="9" s="1"/>
  <c r="E86" i="9" s="1"/>
  <c r="G150" i="9"/>
  <c r="G149" i="9" s="1"/>
  <c r="G148" i="9" s="1"/>
  <c r="G147" i="9" s="1"/>
  <c r="G146" i="9" s="1"/>
  <c r="G145" i="9" s="1"/>
  <c r="G144" i="9" s="1"/>
  <c r="G143" i="9" s="1"/>
  <c r="G142" i="9" s="1"/>
  <c r="G141" i="9" s="1"/>
  <c r="G140" i="9" s="1"/>
  <c r="G139" i="9" s="1"/>
  <c r="G138" i="9" s="1"/>
  <c r="G137" i="9" s="1"/>
  <c r="G136" i="9" s="1"/>
  <c r="G135" i="9" s="1"/>
  <c r="G134" i="9" s="1"/>
  <c r="G133" i="9" s="1"/>
  <c r="G132" i="9" s="1"/>
  <c r="G131" i="9" s="1"/>
  <c r="G130" i="9" s="1"/>
  <c r="G129" i="9" s="1"/>
  <c r="G128" i="9" s="1"/>
  <c r="G127" i="9" s="1"/>
  <c r="G126" i="9" s="1"/>
  <c r="G125" i="9" s="1"/>
  <c r="G124" i="9" s="1"/>
  <c r="G123" i="9" s="1"/>
  <c r="G122" i="9" s="1"/>
  <c r="G121" i="9" s="1"/>
  <c r="G120" i="9" s="1"/>
  <c r="G119" i="9" s="1"/>
  <c r="G118" i="9" s="1"/>
  <c r="G117" i="9" s="1"/>
  <c r="G116" i="9" s="1"/>
  <c r="G115" i="9" s="1"/>
  <c r="G114" i="9" s="1"/>
  <c r="G113" i="9" s="1"/>
  <c r="G112" i="9" s="1"/>
  <c r="G111" i="9" s="1"/>
  <c r="G110" i="9" s="1"/>
  <c r="G109" i="9" s="1"/>
  <c r="G108" i="9" s="1"/>
  <c r="G107" i="9" s="1"/>
  <c r="G106" i="9" s="1"/>
  <c r="G105" i="9" s="1"/>
  <c r="G104" i="9" s="1"/>
  <c r="G103" i="9" s="1"/>
  <c r="G102" i="9" s="1"/>
  <c r="G101" i="9" s="1"/>
  <c r="G100" i="9" s="1"/>
  <c r="G99" i="9" s="1"/>
  <c r="G98" i="9" s="1"/>
  <c r="G97" i="9" s="1"/>
  <c r="G96" i="9" s="1"/>
  <c r="G95" i="9" s="1"/>
  <c r="G94" i="9" s="1"/>
  <c r="G93" i="9" s="1"/>
  <c r="G92" i="9" s="1"/>
  <c r="G91" i="9" s="1"/>
  <c r="G90" i="9" s="1"/>
  <c r="G89" i="9" s="1"/>
  <c r="G88" i="9" s="1"/>
  <c r="G87" i="9" s="1"/>
  <c r="G86" i="9" s="1"/>
  <c r="D150" i="9"/>
  <c r="D149" i="9" s="1"/>
  <c r="D148" i="9" s="1"/>
  <c r="D147" i="9" s="1"/>
  <c r="D146" i="9" s="1"/>
  <c r="D145" i="9" s="1"/>
  <c r="D144" i="9" s="1"/>
  <c r="D143" i="9" s="1"/>
  <c r="D142" i="9" s="1"/>
  <c r="D141" i="9" s="1"/>
  <c r="D140" i="9" s="1"/>
  <c r="D139" i="9" s="1"/>
  <c r="D138" i="9" s="1"/>
  <c r="D137" i="9" s="1"/>
  <c r="D136" i="9" s="1"/>
  <c r="D135" i="9" s="1"/>
  <c r="D134" i="9" s="1"/>
  <c r="D133" i="9" s="1"/>
  <c r="D132" i="9" s="1"/>
  <c r="D131" i="9" s="1"/>
  <c r="D130" i="9" s="1"/>
  <c r="D129" i="9" s="1"/>
  <c r="D128" i="9" s="1"/>
  <c r="D127" i="9" s="1"/>
  <c r="D126" i="9" s="1"/>
  <c r="D125" i="9" s="1"/>
  <c r="D124" i="9" s="1"/>
  <c r="D123" i="9" s="1"/>
  <c r="D122" i="9" s="1"/>
  <c r="D121" i="9" s="1"/>
  <c r="D120" i="9" s="1"/>
  <c r="D119" i="9" s="1"/>
  <c r="D118" i="9" s="1"/>
  <c r="D117" i="9" s="1"/>
  <c r="D116" i="9" s="1"/>
  <c r="D115" i="9" s="1"/>
  <c r="D114" i="9" s="1"/>
  <c r="D113" i="9" s="1"/>
  <c r="D112" i="9" s="1"/>
  <c r="D111" i="9" s="1"/>
  <c r="D110" i="9" s="1"/>
  <c r="D109" i="9" s="1"/>
  <c r="D108" i="9" s="1"/>
  <c r="D107" i="9" s="1"/>
  <c r="D106" i="9" s="1"/>
  <c r="D105" i="9" s="1"/>
  <c r="D104" i="9" s="1"/>
  <c r="D103" i="9" s="1"/>
  <c r="D102" i="9" s="1"/>
  <c r="D101" i="9" s="1"/>
  <c r="D100" i="9" s="1"/>
  <c r="D99" i="9" s="1"/>
  <c r="D98" i="9" s="1"/>
  <c r="D97" i="9" s="1"/>
  <c r="D96" i="9" s="1"/>
  <c r="D95" i="9" s="1"/>
  <c r="D94" i="9" s="1"/>
  <c r="D93" i="9" s="1"/>
  <c r="D92" i="9" s="1"/>
  <c r="D91" i="9" s="1"/>
  <c r="D90" i="9" s="1"/>
  <c r="D89" i="9" s="1"/>
  <c r="D88" i="9" s="1"/>
  <c r="D87" i="9" s="1"/>
  <c r="D86" i="9" s="1"/>
  <c r="F150" i="9"/>
  <c r="F149" i="9" s="1"/>
  <c r="F148" i="9" s="1"/>
  <c r="F147" i="9" s="1"/>
  <c r="F146" i="9" s="1"/>
  <c r="F145" i="9" s="1"/>
  <c r="F144" i="9" s="1"/>
  <c r="F143" i="9" s="1"/>
  <c r="F142" i="9" s="1"/>
  <c r="F141" i="9" s="1"/>
  <c r="F140" i="9" s="1"/>
  <c r="F139" i="9" s="1"/>
  <c r="F138" i="9" s="1"/>
  <c r="F137" i="9" s="1"/>
  <c r="F136" i="9" s="1"/>
  <c r="F135" i="9" s="1"/>
  <c r="F134" i="9" s="1"/>
  <c r="F133" i="9" s="1"/>
  <c r="F132" i="9" s="1"/>
  <c r="F131" i="9" s="1"/>
  <c r="F130" i="9" s="1"/>
  <c r="F129" i="9" s="1"/>
  <c r="F128" i="9" s="1"/>
  <c r="F127" i="9" s="1"/>
  <c r="F126" i="9" s="1"/>
  <c r="F125" i="9" s="1"/>
  <c r="F124" i="9" s="1"/>
  <c r="F123" i="9" s="1"/>
  <c r="F122" i="9" s="1"/>
  <c r="F121" i="9" s="1"/>
  <c r="F120" i="9" s="1"/>
  <c r="F119" i="9" s="1"/>
  <c r="F118" i="9" s="1"/>
  <c r="F117" i="9" s="1"/>
  <c r="F116" i="9" s="1"/>
  <c r="F115" i="9" s="1"/>
  <c r="F114" i="9" s="1"/>
  <c r="F113" i="9" s="1"/>
  <c r="F112" i="9" s="1"/>
  <c r="F111" i="9" s="1"/>
  <c r="F110" i="9" s="1"/>
  <c r="F109" i="9" s="1"/>
  <c r="F108" i="9" s="1"/>
  <c r="F107" i="9" s="1"/>
  <c r="F106" i="9" s="1"/>
  <c r="F105" i="9" s="1"/>
  <c r="F104" i="9" s="1"/>
  <c r="F103" i="9" s="1"/>
  <c r="F102" i="9" s="1"/>
  <c r="F101" i="9" s="1"/>
  <c r="F100" i="9" s="1"/>
  <c r="F99" i="9" s="1"/>
  <c r="F98" i="9" s="1"/>
  <c r="F97" i="9" s="1"/>
  <c r="F96" i="9" s="1"/>
  <c r="F95" i="9" s="1"/>
  <c r="F94" i="9" s="1"/>
  <c r="F93" i="9" s="1"/>
  <c r="F92" i="9" s="1"/>
  <c r="F91" i="9" s="1"/>
  <c r="F90" i="9" s="1"/>
  <c r="F89" i="9" s="1"/>
  <c r="F88" i="9" s="1"/>
  <c r="F87" i="9" s="1"/>
  <c r="F86" i="9" s="1"/>
  <c r="C150" i="9"/>
  <c r="C149" i="9" s="1"/>
  <c r="C148" i="9" s="1"/>
  <c r="C147" i="9" s="1"/>
  <c r="C146" i="9" s="1"/>
  <c r="C145" i="9" s="1"/>
  <c r="C144" i="9" s="1"/>
  <c r="C143" i="9" s="1"/>
  <c r="C142" i="9" s="1"/>
  <c r="C141" i="9" s="1"/>
  <c r="C140" i="9" s="1"/>
  <c r="C139" i="9" s="1"/>
  <c r="C138" i="9" s="1"/>
  <c r="C137" i="9" s="1"/>
  <c r="C136" i="9" s="1"/>
  <c r="C135" i="9" s="1"/>
  <c r="C134" i="9" s="1"/>
  <c r="C133" i="9" s="1"/>
  <c r="C132" i="9" s="1"/>
  <c r="C131" i="9" s="1"/>
  <c r="C130" i="9" s="1"/>
  <c r="C129" i="9" s="1"/>
  <c r="C128" i="9" s="1"/>
  <c r="C127" i="9" s="1"/>
  <c r="C126" i="9" s="1"/>
  <c r="C125" i="9" s="1"/>
  <c r="C124" i="9" s="1"/>
  <c r="C123" i="9" s="1"/>
  <c r="C122" i="9" s="1"/>
  <c r="C121" i="9" s="1"/>
  <c r="C120" i="9" s="1"/>
  <c r="C119" i="9" s="1"/>
  <c r="C118" i="9" s="1"/>
  <c r="C117" i="9" s="1"/>
  <c r="C116" i="9" s="1"/>
  <c r="C115" i="9" s="1"/>
  <c r="C114" i="9" s="1"/>
  <c r="C113" i="9" s="1"/>
  <c r="C112" i="9" s="1"/>
  <c r="C111" i="9" s="1"/>
  <c r="C110" i="9" s="1"/>
  <c r="C109" i="9" s="1"/>
  <c r="C108" i="9" s="1"/>
  <c r="C107" i="9" s="1"/>
  <c r="C106" i="9" s="1"/>
  <c r="C105" i="9" s="1"/>
  <c r="C104" i="9" s="1"/>
  <c r="C103" i="9" s="1"/>
  <c r="C102" i="9" s="1"/>
  <c r="C101" i="9" s="1"/>
  <c r="C100" i="9" s="1"/>
  <c r="C99" i="9" s="1"/>
  <c r="C98" i="9" s="1"/>
  <c r="C97" i="9" s="1"/>
  <c r="C96" i="9" s="1"/>
  <c r="C95" i="9" s="1"/>
  <c r="C94" i="9" s="1"/>
  <c r="C93" i="9" s="1"/>
  <c r="C92" i="9" s="1"/>
  <c r="C91" i="9" s="1"/>
  <c r="C90" i="9" s="1"/>
  <c r="C89" i="9" s="1"/>
  <c r="C88" i="9" s="1"/>
  <c r="C87" i="9" s="1"/>
  <c r="C86" i="9" s="1"/>
  <c r="C85" i="9" l="1"/>
  <c r="C84" i="9"/>
  <c r="D85" i="9"/>
  <c r="D159" i="9" s="1"/>
  <c r="D84" i="9"/>
  <c r="E85" i="9"/>
  <c r="E84" i="9"/>
  <c r="D18" i="12"/>
  <c r="D17" i="12" s="1"/>
  <c r="D16" i="12" s="1"/>
  <c r="D15" i="12" s="1"/>
  <c r="D14" i="12" s="1"/>
  <c r="D13" i="12" s="1"/>
  <c r="D12" i="12" s="1"/>
  <c r="D11" i="12" s="1"/>
  <c r="D10" i="12" s="1"/>
  <c r="D8" i="12" s="1"/>
  <c r="D31" i="12" s="1"/>
  <c r="F18" i="12"/>
  <c r="F17" i="12" s="1"/>
  <c r="F16" i="12" s="1"/>
  <c r="F15" i="12" s="1"/>
  <c r="F14" i="12" s="1"/>
  <c r="F13" i="12" s="1"/>
  <c r="F12" i="12" s="1"/>
  <c r="F11" i="12" s="1"/>
  <c r="F10" i="12" s="1"/>
  <c r="F31" i="12" s="1"/>
  <c r="F85" i="9"/>
  <c r="F84" i="9"/>
  <c r="G85" i="9"/>
  <c r="G84" i="9"/>
  <c r="C18" i="12"/>
  <c r="C17" i="12" s="1"/>
  <c r="C16" i="12" s="1"/>
  <c r="C15" i="12" s="1"/>
  <c r="C14" i="12" s="1"/>
  <c r="C13" i="12" s="1"/>
  <c r="C12" i="12" s="1"/>
  <c r="C11" i="12" s="1"/>
  <c r="C10" i="12" s="1"/>
  <c r="C8" i="12" s="1"/>
  <c r="C31" i="12" s="1"/>
  <c r="E18" i="12"/>
  <c r="E17" i="12" s="1"/>
  <c r="E16" i="12" s="1"/>
  <c r="E15" i="12" s="1"/>
  <c r="E14" i="12" s="1"/>
  <c r="E13" i="12" s="1"/>
  <c r="E12" i="12" s="1"/>
  <c r="E11" i="12" s="1"/>
  <c r="E10" i="12" s="1"/>
  <c r="E31" i="12" s="1"/>
  <c r="B18" i="12"/>
  <c r="B17" i="12" s="1"/>
  <c r="B16" i="12" s="1"/>
  <c r="B15" i="12" s="1"/>
  <c r="B14" i="12" s="1"/>
  <c r="B13" i="12" s="1"/>
  <c r="B11" i="12" s="1"/>
  <c r="B10" i="12" s="1"/>
  <c r="B8" i="12" s="1"/>
  <c r="B31" i="12" s="1"/>
</calcChain>
</file>

<file path=xl/sharedStrings.xml><?xml version="1.0" encoding="utf-8"?>
<sst xmlns="http://schemas.openxmlformats.org/spreadsheetml/2006/main" count="658" uniqueCount="455">
  <si>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</si>
  <si>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</si>
  <si>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</si>
  <si>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</si>
  <si>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</si>
  <si>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</si>
  <si>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</si>
  <si>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</si>
  <si>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</si>
  <si>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</si>
  <si>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</si>
  <si>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</si>
  <si>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</si>
  <si>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</si>
  <si>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</si>
  <si>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</si>
  <si>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</si>
  <si>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</si>
  <si>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</si>
  <si>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</si>
  <si>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</si>
  <si>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</si>
  <si>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</si>
  <si>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</si>
  <si>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</si>
  <si>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</si>
  <si>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</si>
  <si>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</si>
  <si>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</si>
  <si>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</si>
  <si>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</si>
  <si>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</si>
  <si>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</si>
  <si>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</si>
  <si>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</si>
  <si>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</si>
  <si>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</si>
  <si>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</si>
  <si>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</si>
  <si>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</si>
  <si>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</si>
  <si>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</si>
  <si>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</si>
  <si>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</si>
  <si>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</si>
  <si>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</si>
  <si>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</si>
  <si>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</si>
  <si>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</si>
  <si>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</si>
  <si>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</si>
  <si>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</si>
  <si>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</si>
  <si>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</si>
  <si>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</si>
  <si>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</si>
  <si>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</si>
  <si>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</si>
  <si>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</si>
  <si>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</si>
  <si>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</si>
  <si>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</si>
  <si>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</si>
  <si>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</si>
  <si>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</si>
  <si>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</si>
  <si>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</si>
  <si>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</si>
  <si>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</si>
  <si>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</si>
  <si>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</si>
  <si>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</si>
  <si>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</si>
  <si>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</si>
  <si>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</si>
  <si>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</si>
  <si>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</si>
  <si>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</si>
  <si>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</si>
  <si>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</si>
  <si>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</si>
  <si>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</si>
  <si>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</si>
  <si>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</si>
  <si>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</si>
  <si>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</si>
  <si>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</si>
  <si>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</si>
  <si>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</si>
  <si>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</si>
  <si>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</si>
  <si>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</si>
  <si>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</si>
  <si>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</si>
  <si>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</si>
  <si>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</si>
  <si>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</si>
  <si>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</si>
  <si>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</si>
  <si>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</si>
  <si>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</si>
  <si>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</si>
  <si>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</si>
  <si>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</si>
  <si>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</si>
  <si>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</si>
  <si>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</si>
  <si>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</si>
  <si>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</si>
  <si>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</si>
  <si>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</si>
  <si>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</si>
  <si>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</si>
  <si>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</si>
  <si>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</si>
  <si>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</si>
  <si>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</si>
  <si>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</si>
  <si>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</si>
  <si>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</si>
  <si>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</si>
  <si>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</si>
  <si>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</si>
  <si>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</si>
  <si>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</si>
  <si>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</si>
  <si>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</si>
  <si>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</si>
  <si>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</si>
  <si>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</si>
  <si>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</si>
  <si>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</si>
  <si>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</si>
  <si>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</si>
  <si>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</si>
  <si>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</si>
  <si>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</si>
  <si>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</si>
  <si>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</si>
  <si>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</si>
  <si>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</si>
  <si>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</si>
  <si>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</si>
  <si>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</si>
  <si>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</si>
  <si>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</si>
  <si>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</si>
  <si>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</si>
  <si>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</si>
  <si>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</si>
  <si>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</si>
  <si>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</si>
  <si>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</si>
  <si>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</si>
  <si>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</si>
  <si>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</si>
  <si>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</si>
  <si>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</si>
  <si>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</si>
  <si>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</si>
  <si>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</si>
  <si>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</si>
  <si>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</si>
  <si>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</si>
  <si>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</si>
  <si>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</si>
  <si>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</si>
  <si>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</si>
  <si>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</si>
  <si>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</si>
  <si>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</si>
  <si>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</si>
  <si>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</si>
  <si>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</si>
  <si>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</si>
  <si>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</si>
  <si>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</si>
  <si>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</si>
  <si>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</si>
  <si>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</si>
  <si>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</si>
  <si>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</si>
  <si>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</si>
  <si>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</si>
  <si>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</si>
  <si>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</si>
  <si>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</si>
  <si>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</si>
  <si>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</si>
  <si>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</si>
  <si>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</si>
  <si>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</si>
  <si>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</si>
  <si>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</si>
  <si>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</si>
  <si>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</si>
  <si>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</si>
  <si>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</si>
  <si>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</si>
  <si>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</si>
  <si>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</si>
  <si>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</si>
  <si>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</si>
  <si>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</si>
  <si>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</si>
  <si>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</si>
  <si>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</si>
  <si>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</si>
  <si>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</si>
  <si>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</si>
  <si>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</si>
  <si>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</si>
  <si>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</si>
  <si>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</si>
  <si>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</si>
  <si>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</si>
  <si>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</si>
  <si>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</si>
  <si>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</si>
  <si>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</si>
  <si>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</si>
  <si>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</si>
  <si>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</si>
  <si>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</si>
  <si>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</si>
  <si>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</si>
  <si>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</si>
  <si>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</si>
  <si>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</si>
  <si>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</si>
  <si>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</si>
  <si>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</si>
  <si>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</si>
  <si>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</si>
  <si>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</si>
  <si>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</si>
  <si>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</si>
  <si>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</si>
  <si>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</si>
  <si>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</si>
  <si>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</si>
  <si>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</si>
  <si>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</si>
  <si>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</si>
  <si>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</si>
  <si>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</si>
  <si>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</si>
  <si>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</si>
  <si>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</si>
  <si>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</si>
  <si>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</si>
  <si>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</si>
  <si>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</si>
  <si>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</si>
  <si>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</si>
  <si>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</si>
  <si>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</si>
  <si>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</si>
  <si>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</si>
  <si>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</si>
  <si>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</si>
  <si>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</si>
  <si>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</si>
  <si>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</si>
  <si>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</si>
  <si>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</si>
  <si>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</si>
  <si>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</si>
  <si>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</si>
  <si>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</si>
  <si>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</si>
  <si>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</si>
  <si>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</si>
  <si>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</si>
  <si>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</si>
  <si>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</si>
  <si>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</si>
  <si>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</si>
  <si>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</si>
  <si>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</si>
  <si>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</si>
  <si>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</si>
  <si>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</si>
  <si>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</si>
  <si>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</si>
  <si>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</si>
  <si>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</si>
  <si>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</si>
  <si>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</si>
  <si>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</si>
  <si>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</si>
  <si>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</si>
  <si>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</si>
  <si>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</si>
  <si>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</si>
  <si>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</si>
  <si>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</si>
  <si>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</si>
  <si>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</si>
  <si>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</si>
  <si>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</si>
  <si>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</si>
  <si>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</si>
  <si>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</si>
  <si>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</si>
  <si>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</si>
  <si>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</si>
  <si>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</si>
  <si>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</si>
  <si>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</si>
  <si>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</si>
  <si>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</si>
  <si>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</si>
  <si>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</si>
  <si>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</si>
  <si>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</si>
  <si>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</si>
  <si>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</si>
  <si>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</si>
  <si>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</si>
  <si>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</si>
  <si>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</si>
  <si>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</si>
  <si>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</si>
  <si>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</si>
  <si>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</si>
  <si>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</si>
  <si>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</si>
  <si>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</si>
  <si>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</si>
  <si>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</si>
  <si>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</si>
  <si>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</si>
  <si>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</si>
  <si>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</si>
  <si>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</si>
  <si>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</si>
  <si>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</si>
  <si>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</si>
  <si>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</si>
  <si>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</si>
  <si>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</si>
  <si>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</si>
  <si>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</si>
  <si>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</si>
  <si>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</si>
  <si>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</si>
  <si>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</si>
  <si>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</si>
  <si>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</si>
  <si>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</si>
  <si>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</si>
  <si>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</si>
  <si>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</si>
  <si>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</si>
  <si>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</si>
  <si>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</si>
  <si>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</si>
  <si>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</si>
  <si>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</si>
  <si>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</si>
  <si>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</si>
  <si>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</si>
  <si>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</si>
  <si>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</si>
  <si>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</si>
  <si>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</si>
  <si>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</si>
  <si>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</si>
  <si>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</si>
  <si>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</si>
  <si>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</si>
  <si>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</si>
  <si>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</si>
  <si>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</si>
  <si>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</si>
  <si>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</si>
  <si>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</si>
  <si>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</si>
  <si>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</si>
  <si>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</si>
  <si>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</si>
  <si>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</si>
  <si>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</si>
  <si>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</si>
  <si>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</si>
  <si>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</si>
  <si>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</si>
  <si>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</si>
  <si>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</si>
  <si>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</si>
  <si>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</si>
  <si>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</si>
  <si>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</si>
  <si>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</si>
  <si>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</si>
  <si>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</si>
  <si>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</si>
  <si>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</si>
  <si>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</si>
  <si>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</si>
  <si>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</si>
  <si>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</si>
  <si>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</si>
  <si>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</si>
  <si>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</si>
  <si>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</si>
  <si>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</si>
  <si>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</si>
  <si>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</si>
  <si>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</si>
  <si>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</si>
  <si>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</si>
  <si>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</si>
  <si>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</si>
  <si>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</si>
  <si>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</si>
  <si>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</si>
  <si>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</si>
  <si>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</si>
  <si>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</si>
  <si>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</si>
  <si>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</si>
  <si>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</si>
  <si>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</si>
  <si>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</si>
  <si>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</si>
  <si>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</si>
  <si>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</si>
  <si>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</si>
  <si>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</si>
  <si>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es convenio federal, pero no esta etiquetado especificamente a que se aplica</t>
  </si>
  <si>
    <t>CONSEJO ESTATAL DE POBLACION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</si>
  <si>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</si>
  <si>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</si>
  <si>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</si>
  <si>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>B</t>
  </si>
  <si>
    <t>C</t>
  </si>
  <si>
    <t>D</t>
  </si>
  <si>
    <t>E</t>
  </si>
  <si>
    <t>F</t>
  </si>
  <si>
    <t>G</t>
  </si>
  <si>
    <t>H</t>
  </si>
  <si>
    <t xml:space="preserve">A. Consejo Estatal de Población 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</si>
  <si>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</si>
  <si>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al 31 de diciembre de 2017 (d)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</si>
  <si>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</si>
  <si>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</si>
  <si>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</si>
  <si>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31 de diciembre de 2019</t>
  </si>
  <si>
    <t xml:space="preserve"> Del 1 de Enero al 30 de Septiembre de 2020</t>
  </si>
  <si>
    <t>Del 1 de Enero al 30 de Septiembre 2020</t>
  </si>
  <si>
    <t>Del 1 de Enero al 30 de Septiembre 2020 (b)</t>
  </si>
  <si>
    <t>Del 1 de Enero al 30 de Septiembre de 2020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</si>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</sst>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2" fillId="0" borderId="13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6" xfId="0" applyFont="1" applyBorder="1" applyAlignment="1">
      <alignment horizontal="left" vertical="center" wrapText="1"/>
    </xf>
    <xf numFmtId="43" fontId="0" fillId="0" borderId="0" xfId="0" applyNumberFormat="1" applyAlignment="1">
      <alignment wrapText="1"/>
    </xf>
    <xf numFmtId="43" fontId="4" fillId="0" borderId="4" xfId="0" applyNumberFormat="1" applyFont="1" applyBorder="1" applyAlignment="1">
      <alignment horizontal="justify" vertical="center"/>
    </xf>
    <xf numFmtId="43" fontId="0" fillId="0" borderId="0" xfId="0" applyNumberFormat="1" applyAlignment="1"/>
    <xf numFmtId="43" fontId="7" fillId="0" borderId="0" xfId="0" applyNumberFormat="1" applyFont="1" applyBorder="1" applyAlignment="1">
      <alignment horizontal="justify"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0" fillId="0" borderId="0" xfId="0" applyFill="1" applyBorder="1" applyAlignment="1"/>
    <xf numFmtId="0" fontId="11" fillId="0" borderId="2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4" fillId="0" borderId="0" xfId="0" applyFont="1"/>
    <xf numFmtId="0" fontId="11" fillId="0" borderId="2" xfId="0" applyFont="1" applyBorder="1" applyAlignment="1">
      <alignment horizontal="left" vertical="center" wrapText="1"/>
    </xf>
    <xf numFmtId="164" fontId="12" fillId="0" borderId="6" xfId="0" applyNumberFormat="1" applyFont="1" applyBorder="1" applyAlignment="1">
      <alignment horizontal="justify" vertical="center" wrapText="1"/>
    </xf>
    <xf numFmtId="164" fontId="12" fillId="0" borderId="4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justify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wrapText="1"/>
    </xf>
    <xf numFmtId="0" fontId="12" fillId="0" borderId="10" xfId="0" applyFont="1" applyBorder="1" applyAlignment="1">
      <alignment horizontal="justify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12" xfId="0" applyBorder="1"/>
    <xf numFmtId="3" fontId="8" fillId="0" borderId="1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/>
    <xf numFmtId="0" fontId="15" fillId="2" borderId="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3" fontId="16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43" fontId="16" fillId="0" borderId="6" xfId="0" applyNumberFormat="1" applyFont="1" applyBorder="1" applyAlignment="1">
      <alignment vertical="center" wrapText="1"/>
    </xf>
    <xf numFmtId="3" fontId="16" fillId="0" borderId="6" xfId="0" applyNumberFormat="1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5" fillId="2" borderId="11" xfId="0" applyFont="1" applyFill="1" applyBorder="1" applyAlignment="1">
      <alignment horizontal="center" vertical="center" wrapText="1"/>
    </xf>
    <xf numFmtId="3" fontId="15" fillId="0" borderId="6" xfId="0" applyNumberFormat="1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2" borderId="6" xfId="0" applyFont="1" applyFill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right" vertical="center" wrapText="1"/>
    </xf>
    <xf numFmtId="3" fontId="7" fillId="0" borderId="19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justify" vertical="center"/>
    </xf>
    <xf numFmtId="0" fontId="1" fillId="0" borderId="18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936625</xdr:colOff>
      <xdr:row>87</xdr:row>
      <xdr:rowOff>111125</xdr:rowOff>
    </xdr:from>
    <xdr:to>
      <xdr:col>1</xdr:col>
      <xdr:colOff>751417</xdr:colOff>
      <xdr:row>91</xdr:row>
      <xdr:rowOff>15875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6625" y="19462750"/>
          <a:ext cx="2735792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3</xdr:col>
      <xdr:colOff>285750</xdr:colOff>
      <xdr:row>87</xdr:row>
      <xdr:rowOff>142875</xdr:rowOff>
    </xdr:from>
    <xdr:to>
      <xdr:col>4</xdr:col>
      <xdr:colOff>2726266</xdr:colOff>
      <xdr:row>91</xdr:row>
      <xdr:rowOff>47625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30750" y="19494500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0</xdr:col>
      <xdr:colOff>1254125</xdr:colOff>
      <xdr:row>88</xdr:row>
      <xdr:rowOff>87313</xdr:rowOff>
    </xdr:from>
    <xdr:to>
      <xdr:col>1</xdr:col>
      <xdr:colOff>515697</xdr:colOff>
      <xdr:row>88</xdr:row>
      <xdr:rowOff>93087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54125" y="19613563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73025</xdr:colOff>
      <xdr:row>88</xdr:row>
      <xdr:rowOff>104776</xdr:rowOff>
    </xdr:from>
    <xdr:to>
      <xdr:col>4</xdr:col>
      <xdr:colOff>2247660</xdr:colOff>
      <xdr:row>88</xdr:row>
      <xdr:rowOff>110550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5272088" y="19631026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163286</xdr:rowOff>
    </xdr:from>
    <xdr:to>
      <xdr:col>3</xdr:col>
      <xdr:colOff>278569</xdr:colOff>
      <xdr:row>45</xdr:row>
      <xdr:rowOff>68036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8347982"/>
          <a:ext cx="272785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4</xdr:col>
      <xdr:colOff>574902</xdr:colOff>
      <xdr:row>42</xdr:row>
      <xdr:rowOff>4536</xdr:rowOff>
    </xdr:from>
    <xdr:to>
      <xdr:col>8</xdr:col>
      <xdr:colOff>729418</xdr:colOff>
      <xdr:row>45</xdr:row>
      <xdr:rowOff>99786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86188" y="8379732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1</xdr:col>
      <xdr:colOff>38554</xdr:colOff>
      <xdr:row>42</xdr:row>
      <xdr:rowOff>145248</xdr:rowOff>
    </xdr:from>
    <xdr:to>
      <xdr:col>3</xdr:col>
      <xdr:colOff>88446</xdr:colOff>
      <xdr:row>42</xdr:row>
      <xdr:rowOff>149679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17500" y="8520444"/>
          <a:ext cx="2220232" cy="44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362177</xdr:colOff>
      <xdr:row>42</xdr:row>
      <xdr:rowOff>162711</xdr:rowOff>
    </xdr:from>
    <xdr:to>
      <xdr:col>8</xdr:col>
      <xdr:colOff>244928</xdr:colOff>
      <xdr:row>42</xdr:row>
      <xdr:rowOff>163286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335463" y="8537907"/>
          <a:ext cx="2168751" cy="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879232</xdr:colOff>
      <xdr:row>26</xdr:row>
      <xdr:rowOff>109904</xdr:rowOff>
    </xdr:from>
    <xdr:to>
      <xdr:col>3</xdr:col>
      <xdr:colOff>156106</xdr:colOff>
      <xdr:row>30</xdr:row>
      <xdr:rowOff>14654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79232" y="5290039"/>
          <a:ext cx="272785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4</xdr:col>
      <xdr:colOff>452439</xdr:colOff>
      <xdr:row>26</xdr:row>
      <xdr:rowOff>141654</xdr:rowOff>
    </xdr:from>
    <xdr:to>
      <xdr:col>8</xdr:col>
      <xdr:colOff>606955</xdr:colOff>
      <xdr:row>30</xdr:row>
      <xdr:rowOff>46404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665420" y="5321789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0</xdr:col>
      <xdr:colOff>1196732</xdr:colOff>
      <xdr:row>27</xdr:row>
      <xdr:rowOff>87923</xdr:rowOff>
    </xdr:from>
    <xdr:to>
      <xdr:col>3</xdr:col>
      <xdr:colOff>146538</xdr:colOff>
      <xdr:row>27</xdr:row>
      <xdr:rowOff>91867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196732" y="5458558"/>
          <a:ext cx="2400787" cy="39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239714</xdr:colOff>
      <xdr:row>27</xdr:row>
      <xdr:rowOff>109330</xdr:rowOff>
    </xdr:from>
    <xdr:to>
      <xdr:col>8</xdr:col>
      <xdr:colOff>219807</xdr:colOff>
      <xdr:row>27</xdr:row>
      <xdr:rowOff>109903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214695" y="5479965"/>
          <a:ext cx="2266093" cy="5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146540</xdr:rowOff>
    </xdr:from>
    <xdr:to>
      <xdr:col>1</xdr:col>
      <xdr:colOff>2264019</xdr:colOff>
      <xdr:row>84</xdr:row>
      <xdr:rowOff>65943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56442" y="15928732"/>
          <a:ext cx="2264019" cy="4909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700" baseline="0"/>
            <a:t>Lic. Patricia López Aldave</a:t>
          </a:r>
        </a:p>
        <a:p>
          <a:pPr algn="ctr"/>
          <a:r>
            <a:rPr lang="es-ES" sz="700" baseline="0"/>
            <a:t>Directora</a:t>
          </a:r>
          <a:endParaRPr lang="es-ES" sz="700"/>
        </a:p>
      </xdr:txBody>
    </xdr:sp>
    <xdr:clientData/>
  </xdr:twoCellAnchor>
  <xdr:twoCellAnchor>
    <xdr:from>
      <xdr:col>1</xdr:col>
      <xdr:colOff>3588362</xdr:colOff>
      <xdr:row>82</xdr:row>
      <xdr:rowOff>2443</xdr:rowOff>
    </xdr:from>
    <xdr:to>
      <xdr:col>4</xdr:col>
      <xdr:colOff>718039</xdr:colOff>
      <xdr:row>84</xdr:row>
      <xdr:rowOff>87923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844804" y="15975135"/>
          <a:ext cx="2617543" cy="466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700" baseline="0"/>
            <a:t>Lic. Angélica Alonso Vázquez</a:t>
          </a:r>
        </a:p>
        <a:p>
          <a:pPr algn="ctr"/>
          <a:r>
            <a:rPr lang="es-ES" sz="700" baseline="0"/>
            <a:t>Jefa del Departamento Administrativo</a:t>
          </a:r>
          <a:endParaRPr lang="es-ES" sz="700"/>
        </a:p>
      </xdr:txBody>
    </xdr:sp>
    <xdr:clientData/>
  </xdr:twoCellAnchor>
  <xdr:twoCellAnchor>
    <xdr:from>
      <xdr:col>1</xdr:col>
      <xdr:colOff>251558</xdr:colOff>
      <xdr:row>82</xdr:row>
      <xdr:rowOff>55233</xdr:rowOff>
    </xdr:from>
    <xdr:to>
      <xdr:col>1</xdr:col>
      <xdr:colOff>2080846</xdr:colOff>
      <xdr:row>82</xdr:row>
      <xdr:rowOff>58616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08000" y="16027925"/>
          <a:ext cx="1829288" cy="33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137136</xdr:colOff>
      <xdr:row>82</xdr:row>
      <xdr:rowOff>87349</xdr:rowOff>
    </xdr:from>
    <xdr:to>
      <xdr:col>4</xdr:col>
      <xdr:colOff>278423</xdr:colOff>
      <xdr:row>82</xdr:row>
      <xdr:rowOff>87923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2987309" y="16060041"/>
          <a:ext cx="1665287" cy="5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147206</xdr:colOff>
      <xdr:row>79</xdr:row>
      <xdr:rowOff>51955</xdr:rowOff>
    </xdr:from>
    <xdr:to>
      <xdr:col>2</xdr:col>
      <xdr:colOff>2433447</xdr:colOff>
      <xdr:row>82</xdr:row>
      <xdr:rowOff>147205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42481" y="15406255"/>
          <a:ext cx="2724391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3</xdr:col>
      <xdr:colOff>746848</xdr:colOff>
      <xdr:row>79</xdr:row>
      <xdr:rowOff>83705</xdr:rowOff>
    </xdr:from>
    <xdr:to>
      <xdr:col>8</xdr:col>
      <xdr:colOff>139364</xdr:colOff>
      <xdr:row>82</xdr:row>
      <xdr:rowOff>178955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223473" y="15438005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2</xdr:col>
      <xdr:colOff>23092</xdr:colOff>
      <xdr:row>80</xdr:row>
      <xdr:rowOff>28143</xdr:rowOff>
    </xdr:from>
    <xdr:to>
      <xdr:col>2</xdr:col>
      <xdr:colOff>2197727</xdr:colOff>
      <xdr:row>80</xdr:row>
      <xdr:rowOff>33917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V="1">
          <a:off x="756517" y="15572943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534123</xdr:colOff>
      <xdr:row>80</xdr:row>
      <xdr:rowOff>45606</xdr:rowOff>
    </xdr:from>
    <xdr:to>
      <xdr:col>7</xdr:col>
      <xdr:colOff>422758</xdr:colOff>
      <xdr:row>80</xdr:row>
      <xdr:rowOff>51380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4772748" y="15590406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163</xdr:row>
      <xdr:rowOff>119062</xdr:rowOff>
    </xdr:from>
    <xdr:to>
      <xdr:col>1</xdr:col>
      <xdr:colOff>2727855</xdr:colOff>
      <xdr:row>167</xdr:row>
      <xdr:rowOff>23812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22250" y="31210250"/>
          <a:ext cx="272785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3</xdr:col>
      <xdr:colOff>134938</xdr:colOff>
      <xdr:row>163</xdr:row>
      <xdr:rowOff>150812</xdr:rowOff>
    </xdr:from>
    <xdr:to>
      <xdr:col>7</xdr:col>
      <xdr:colOff>289454</xdr:colOff>
      <xdr:row>167</xdr:row>
      <xdr:rowOff>55562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008438" y="31242000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1</xdr:col>
      <xdr:colOff>317500</xdr:colOff>
      <xdr:row>164</xdr:row>
      <xdr:rowOff>95250</xdr:rowOff>
    </xdr:from>
    <xdr:to>
      <xdr:col>1</xdr:col>
      <xdr:colOff>2492135</xdr:colOff>
      <xdr:row>164</xdr:row>
      <xdr:rowOff>101024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V="1">
          <a:off x="539750" y="31376938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684213</xdr:colOff>
      <xdr:row>164</xdr:row>
      <xdr:rowOff>112713</xdr:rowOff>
    </xdr:from>
    <xdr:to>
      <xdr:col>6</xdr:col>
      <xdr:colOff>572848</xdr:colOff>
      <xdr:row>164</xdr:row>
      <xdr:rowOff>118487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V="1">
          <a:off x="4557713" y="31394401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138546</xdr:rowOff>
    </xdr:from>
    <xdr:to>
      <xdr:col>2</xdr:col>
      <xdr:colOff>389900</xdr:colOff>
      <xdr:row>37</xdr:row>
      <xdr:rowOff>43296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6477001"/>
          <a:ext cx="272785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2</xdr:col>
      <xdr:colOff>495733</xdr:colOff>
      <xdr:row>33</xdr:row>
      <xdr:rowOff>135659</xdr:rowOff>
    </xdr:from>
    <xdr:to>
      <xdr:col>6</xdr:col>
      <xdr:colOff>650249</xdr:colOff>
      <xdr:row>37</xdr:row>
      <xdr:rowOff>40409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833688" y="6474114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0</xdr:col>
      <xdr:colOff>317500</xdr:colOff>
      <xdr:row>34</xdr:row>
      <xdr:rowOff>114734</xdr:rowOff>
    </xdr:from>
    <xdr:to>
      <xdr:col>2</xdr:col>
      <xdr:colOff>154180</xdr:colOff>
      <xdr:row>34</xdr:row>
      <xdr:rowOff>120508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317500" y="6643689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283008</xdr:colOff>
      <xdr:row>34</xdr:row>
      <xdr:rowOff>97560</xdr:rowOff>
    </xdr:from>
    <xdr:to>
      <xdr:col>6</xdr:col>
      <xdr:colOff>171643</xdr:colOff>
      <xdr:row>34</xdr:row>
      <xdr:rowOff>103334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3382963" y="6626515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87</xdr:row>
      <xdr:rowOff>61232</xdr:rowOff>
    </xdr:from>
    <xdr:to>
      <xdr:col>2</xdr:col>
      <xdr:colOff>605140</xdr:colOff>
      <xdr:row>90</xdr:row>
      <xdr:rowOff>156482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22464" y="16866053"/>
          <a:ext cx="272785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3</xdr:col>
      <xdr:colOff>3402</xdr:colOff>
      <xdr:row>87</xdr:row>
      <xdr:rowOff>72572</xdr:rowOff>
    </xdr:from>
    <xdr:to>
      <xdr:col>7</xdr:col>
      <xdr:colOff>157918</xdr:colOff>
      <xdr:row>90</xdr:row>
      <xdr:rowOff>167822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010581" y="16877393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1</xdr:col>
      <xdr:colOff>154214</xdr:colOff>
      <xdr:row>88</xdr:row>
      <xdr:rowOff>37420</xdr:rowOff>
    </xdr:from>
    <xdr:to>
      <xdr:col>2</xdr:col>
      <xdr:colOff>369420</xdr:colOff>
      <xdr:row>88</xdr:row>
      <xdr:rowOff>43194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V="1">
          <a:off x="439964" y="17032741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552677</xdr:colOff>
      <xdr:row>88</xdr:row>
      <xdr:rowOff>34473</xdr:rowOff>
    </xdr:from>
    <xdr:to>
      <xdr:col>6</xdr:col>
      <xdr:colOff>441312</xdr:colOff>
      <xdr:row>88</xdr:row>
      <xdr:rowOff>40247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V="1">
          <a:off x="3559856" y="17029794"/>
          <a:ext cx="2174635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36</xdr:row>
      <xdr:rowOff>40820</xdr:rowOff>
    </xdr:from>
    <xdr:to>
      <xdr:col>1</xdr:col>
      <xdr:colOff>659570</xdr:colOff>
      <xdr:row>39</xdr:row>
      <xdr:rowOff>136070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38126" y="7007677"/>
          <a:ext cx="289794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Patricia López Aldave</a:t>
          </a:r>
        </a:p>
        <a:p>
          <a:pPr algn="ctr"/>
          <a:r>
            <a:rPr lang="es-ES" sz="800" baseline="0"/>
            <a:t>Directora</a:t>
          </a:r>
          <a:endParaRPr lang="es-ES" sz="800"/>
        </a:p>
      </xdr:txBody>
    </xdr:sp>
    <xdr:clientData/>
  </xdr:twoCellAnchor>
  <xdr:twoCellAnchor>
    <xdr:from>
      <xdr:col>2</xdr:col>
      <xdr:colOff>282348</xdr:colOff>
      <xdr:row>36</xdr:row>
      <xdr:rowOff>72571</xdr:rowOff>
    </xdr:from>
    <xdr:to>
      <xdr:col>6</xdr:col>
      <xdr:colOff>436864</xdr:colOff>
      <xdr:row>39</xdr:row>
      <xdr:rowOff>167821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520848" y="7039428"/>
          <a:ext cx="320251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 baseline="0"/>
            <a:t>Lic. Angélica Alonso Vázquez</a:t>
          </a:r>
        </a:p>
        <a:p>
          <a:pPr algn="ctr"/>
          <a:r>
            <a:rPr lang="es-ES" sz="800" baseline="0"/>
            <a:t>Jefa del Departamento Administrativo</a:t>
          </a:r>
          <a:endParaRPr lang="es-ES" sz="800"/>
        </a:p>
      </xdr:txBody>
    </xdr:sp>
    <xdr:clientData/>
  </xdr:twoCellAnchor>
  <xdr:twoCellAnchor>
    <xdr:from>
      <xdr:col>0</xdr:col>
      <xdr:colOff>555626</xdr:colOff>
      <xdr:row>37</xdr:row>
      <xdr:rowOff>17008</xdr:rowOff>
    </xdr:from>
    <xdr:to>
      <xdr:col>1</xdr:col>
      <xdr:colOff>423850</xdr:colOff>
      <xdr:row>37</xdr:row>
      <xdr:rowOff>22782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V="1">
          <a:off x="555626" y="7174365"/>
          <a:ext cx="234472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69623</xdr:colOff>
      <xdr:row>37</xdr:row>
      <xdr:rowOff>27214</xdr:rowOff>
    </xdr:from>
    <xdr:to>
      <xdr:col>6</xdr:col>
      <xdr:colOff>40821</xdr:colOff>
      <xdr:row>37</xdr:row>
      <xdr:rowOff>40249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flipV="1">
          <a:off x="4070123" y="7184571"/>
          <a:ext cx="2257198" cy="130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zoomScale="120" zoomScaleNormal="120" zoomScaleSheetLayoutView="120" zoomScalePageLayoutView="50" workbookViewId="0">
      <selection activeCell="A25" sqref="A25"/>
    </sheetView>
  </sheetViews>
  <sheetFormatPr baseColWidth="10" defaultRowHeight="15" x14ac:dyDescent="0.25"/>
  <cols>
    <col min="1" max="1" width="43.7109375" customWidth="1"/>
    <col min="5" max="5" width="43.7109375" customWidth="1"/>
    <col min="6" max="6" width="11.42578125" customWidth="1"/>
    <col min="8" max="8" width="12.85546875" bestFit="1" customWidth="1"/>
  </cols>
  <sheetData>
    <row r="1" spans="1:9" x14ac:dyDescent="0.25">
      <c r="A1" s="142" t="s">
        <v>432</v>
      </c>
      <c r="B1" s="143"/>
      <c r="C1" s="143"/>
      <c r="D1" s="143"/>
      <c r="E1" s="143"/>
      <c r="F1" s="143"/>
      <c r="G1" s="144"/>
    </row>
    <row r="2" spans="1:9" ht="15" customHeight="1" x14ac:dyDescent="0.25">
      <c r="A2" s="145" t="s">
        <v>0</v>
      </c>
      <c r="B2" s="146"/>
      <c r="C2" s="146"/>
      <c r="D2" s="146"/>
      <c r="E2" s="146"/>
      <c r="F2" s="146"/>
      <c r="G2" s="147"/>
    </row>
    <row r="3" spans="1:9" ht="15" customHeight="1" x14ac:dyDescent="0.25">
      <c r="A3" s="145" t="s">
        <v>450</v>
      </c>
      <c r="B3" s="146"/>
      <c r="C3" s="146"/>
      <c r="D3" s="146"/>
      <c r="E3" s="146"/>
      <c r="F3" s="146"/>
      <c r="G3" s="147"/>
    </row>
    <row r="4" spans="1:9" ht="15.75" thickBot="1" x14ac:dyDescent="0.3">
      <c r="A4" s="148" t="s">
        <v>1</v>
      </c>
      <c r="B4" s="149"/>
      <c r="C4" s="149"/>
      <c r="D4" s="149"/>
      <c r="E4" s="149"/>
      <c r="F4" s="149"/>
      <c r="G4" s="150"/>
    </row>
    <row r="5" spans="1:9" s="46" customFormat="1" ht="21" customHeight="1" thickBot="1" x14ac:dyDescent="0.3">
      <c r="A5" s="5" t="s">
        <v>2</v>
      </c>
      <c r="B5" s="6">
        <v>2020</v>
      </c>
      <c r="C5" s="6" t="s">
        <v>449</v>
      </c>
      <c r="D5" s="7"/>
      <c r="E5" s="8" t="s">
        <v>2</v>
      </c>
      <c r="F5" s="6">
        <v>2020</v>
      </c>
      <c r="G5" s="6" t="s">
        <v>449</v>
      </c>
    </row>
    <row r="6" spans="1:9" s="46" customFormat="1" x14ac:dyDescent="0.25">
      <c r="A6" s="60" t="s">
        <v>3</v>
      </c>
      <c r="B6" s="61"/>
      <c r="C6" s="61"/>
      <c r="D6" s="62"/>
      <c r="E6" s="61" t="s">
        <v>4</v>
      </c>
      <c r="F6" s="61"/>
      <c r="G6" s="3"/>
    </row>
    <row r="7" spans="1:9" s="46" customFormat="1" x14ac:dyDescent="0.25">
      <c r="A7" s="60" t="s">
        <v>5</v>
      </c>
      <c r="B7" s="63"/>
      <c r="C7" s="63"/>
      <c r="D7" s="62"/>
      <c r="E7" s="61" t="s">
        <v>6</v>
      </c>
      <c r="F7" s="63"/>
      <c r="G7" s="4"/>
    </row>
    <row r="8" spans="1:9" s="46" customFormat="1" ht="22.5" x14ac:dyDescent="0.25">
      <c r="A8" s="64" t="s">
        <v>7</v>
      </c>
      <c r="B8" s="76">
        <v>238705</v>
      </c>
      <c r="C8" s="76">
        <v>76525</v>
      </c>
      <c r="D8" s="62"/>
      <c r="E8" s="63" t="s">
        <v>8</v>
      </c>
      <c r="F8" s="76">
        <v>27798</v>
      </c>
      <c r="G8" s="76">
        <v>827</v>
      </c>
    </row>
    <row r="9" spans="1:9" s="46" customFormat="1" x14ac:dyDescent="0.25">
      <c r="A9" s="64" t="s">
        <v>9</v>
      </c>
      <c r="B9" s="76">
        <v>0</v>
      </c>
      <c r="C9" s="76">
        <v>0</v>
      </c>
      <c r="D9" s="62"/>
      <c r="E9" s="63" t="s">
        <v>10</v>
      </c>
      <c r="F9" s="76">
        <v>0</v>
      </c>
      <c r="G9" s="76">
        <v>0</v>
      </c>
    </row>
    <row r="10" spans="1:9" s="46" customFormat="1" x14ac:dyDescent="0.25">
      <c r="A10" s="64" t="s">
        <v>11</v>
      </c>
      <c r="B10" s="76">
        <v>238705</v>
      </c>
      <c r="C10" s="76">
        <v>76525</v>
      </c>
      <c r="D10" s="62"/>
      <c r="E10" s="63" t="s">
        <v>12</v>
      </c>
      <c r="F10" s="76">
        <v>0</v>
      </c>
      <c r="G10" s="76">
        <v>0</v>
      </c>
    </row>
    <row r="11" spans="1:9" s="46" customFormat="1" x14ac:dyDescent="0.25">
      <c r="A11" s="64" t="s">
        <v>13</v>
      </c>
      <c r="B11" s="76"/>
      <c r="C11" s="76">
        <v>0</v>
      </c>
      <c r="D11" s="62"/>
      <c r="E11" s="63" t="s">
        <v>14</v>
      </c>
      <c r="F11" s="76">
        <v>0</v>
      </c>
      <c r="G11" s="76">
        <v>0</v>
      </c>
    </row>
    <row r="12" spans="1:9" s="46" customFormat="1" x14ac:dyDescent="0.25">
      <c r="A12" s="64" t="s">
        <v>15</v>
      </c>
      <c r="B12" s="76">
        <v>0</v>
      </c>
      <c r="C12" s="76">
        <v>0</v>
      </c>
      <c r="D12" s="62"/>
      <c r="E12" s="63" t="s">
        <v>16</v>
      </c>
      <c r="F12" s="76">
        <v>0</v>
      </c>
      <c r="G12" s="76">
        <v>0</v>
      </c>
    </row>
    <row r="13" spans="1:9" s="46" customFormat="1" x14ac:dyDescent="0.25">
      <c r="A13" s="64" t="s">
        <v>17</v>
      </c>
      <c r="B13" s="76">
        <v>0</v>
      </c>
      <c r="C13" s="76">
        <v>0</v>
      </c>
      <c r="D13" s="62"/>
      <c r="E13" s="63" t="s">
        <v>18</v>
      </c>
      <c r="F13" s="76">
        <v>0</v>
      </c>
      <c r="G13" s="76">
        <v>0</v>
      </c>
      <c r="I13" s="54"/>
    </row>
    <row r="14" spans="1:9" s="46" customFormat="1" ht="22.5" x14ac:dyDescent="0.25">
      <c r="A14" s="64" t="s">
        <v>19</v>
      </c>
      <c r="B14" s="76">
        <v>0</v>
      </c>
      <c r="C14" s="76">
        <v>0</v>
      </c>
      <c r="D14" s="62"/>
      <c r="E14" s="63" t="s">
        <v>20</v>
      </c>
      <c r="F14" s="76">
        <v>0</v>
      </c>
      <c r="G14" s="76">
        <v>0</v>
      </c>
    </row>
    <row r="15" spans="1:9" s="46" customFormat="1" x14ac:dyDescent="0.25">
      <c r="A15" s="64" t="s">
        <v>21</v>
      </c>
      <c r="B15" s="76">
        <v>0</v>
      </c>
      <c r="C15" s="76">
        <v>0</v>
      </c>
      <c r="D15" s="62"/>
      <c r="E15" s="63" t="s">
        <v>22</v>
      </c>
      <c r="F15" s="76">
        <v>27798</v>
      </c>
      <c r="G15" s="76">
        <v>827</v>
      </c>
    </row>
    <row r="16" spans="1:9" s="46" customFormat="1" ht="22.5" x14ac:dyDescent="0.25">
      <c r="A16" s="65" t="s">
        <v>23</v>
      </c>
      <c r="B16" s="76">
        <v>80653</v>
      </c>
      <c r="C16" s="76">
        <v>72284</v>
      </c>
      <c r="D16" s="62"/>
      <c r="E16" s="63" t="s">
        <v>24</v>
      </c>
      <c r="F16" s="76">
        <v>0</v>
      </c>
      <c r="G16" s="76">
        <v>0</v>
      </c>
    </row>
    <row r="17" spans="1:7" s="46" customFormat="1" x14ac:dyDescent="0.25">
      <c r="A17" s="64" t="s">
        <v>25</v>
      </c>
      <c r="B17" s="76">
        <v>0</v>
      </c>
      <c r="C17" s="76">
        <v>0</v>
      </c>
      <c r="D17" s="62"/>
      <c r="E17" s="63" t="s">
        <v>26</v>
      </c>
      <c r="F17" s="76">
        <v>0</v>
      </c>
      <c r="G17" s="76">
        <v>0</v>
      </c>
    </row>
    <row r="18" spans="1:7" s="46" customFormat="1" x14ac:dyDescent="0.25">
      <c r="A18" s="64" t="s">
        <v>27</v>
      </c>
      <c r="B18" s="76">
        <v>0</v>
      </c>
      <c r="C18" s="76">
        <v>0</v>
      </c>
      <c r="D18" s="62"/>
      <c r="E18" s="63" t="s">
        <v>28</v>
      </c>
      <c r="F18" s="76">
        <f>+F19+F20+F21</f>
        <v>0</v>
      </c>
      <c r="G18" s="76">
        <f>+G19+G20+G21</f>
        <v>0</v>
      </c>
    </row>
    <row r="19" spans="1:7" s="46" customFormat="1" x14ac:dyDescent="0.25">
      <c r="A19" s="64" t="s">
        <v>29</v>
      </c>
      <c r="B19" s="76">
        <v>80653</v>
      </c>
      <c r="C19" s="76">
        <v>72284</v>
      </c>
      <c r="D19" s="62"/>
      <c r="E19" s="63" t="s">
        <v>30</v>
      </c>
      <c r="F19" s="76">
        <v>0</v>
      </c>
      <c r="G19" s="76">
        <v>0</v>
      </c>
    </row>
    <row r="20" spans="1:7" s="46" customFormat="1" ht="22.5" x14ac:dyDescent="0.25">
      <c r="A20" s="64" t="s">
        <v>31</v>
      </c>
      <c r="B20" s="76">
        <v>0</v>
      </c>
      <c r="C20" s="76">
        <v>0</v>
      </c>
      <c r="D20" s="62"/>
      <c r="E20" s="63" t="s">
        <v>32</v>
      </c>
      <c r="F20" s="76">
        <v>0</v>
      </c>
      <c r="G20" s="76">
        <v>0</v>
      </c>
    </row>
    <row r="21" spans="1:7" s="46" customFormat="1" x14ac:dyDescent="0.25">
      <c r="A21" s="64" t="s">
        <v>33</v>
      </c>
      <c r="B21" s="76">
        <v>0</v>
      </c>
      <c r="C21" s="76">
        <v>0</v>
      </c>
      <c r="D21" s="62"/>
      <c r="E21" s="63" t="s">
        <v>34</v>
      </c>
      <c r="F21" s="76">
        <v>0</v>
      </c>
      <c r="G21" s="76">
        <v>0</v>
      </c>
    </row>
    <row r="22" spans="1:7" s="46" customFormat="1" ht="22.5" x14ac:dyDescent="0.25">
      <c r="A22" s="64" t="s">
        <v>35</v>
      </c>
      <c r="B22" s="76">
        <v>0</v>
      </c>
      <c r="C22" s="76">
        <v>0</v>
      </c>
      <c r="D22" s="62"/>
      <c r="E22" s="63" t="s">
        <v>36</v>
      </c>
      <c r="F22" s="76">
        <f>+F23+F24</f>
        <v>0</v>
      </c>
      <c r="G22" s="76">
        <f>+G23+G24</f>
        <v>0</v>
      </c>
    </row>
    <row r="23" spans="1:7" s="46" customFormat="1" ht="22.5" x14ac:dyDescent="0.25">
      <c r="A23" s="64" t="s">
        <v>37</v>
      </c>
      <c r="B23" s="76">
        <v>0</v>
      </c>
      <c r="C23" s="76">
        <v>0</v>
      </c>
      <c r="D23" s="62"/>
      <c r="E23" s="63" t="s">
        <v>38</v>
      </c>
      <c r="F23" s="76">
        <v>0</v>
      </c>
      <c r="G23" s="76">
        <v>0</v>
      </c>
    </row>
    <row r="24" spans="1:7" s="46" customFormat="1" ht="22.5" x14ac:dyDescent="0.25">
      <c r="A24" s="64" t="s">
        <v>39</v>
      </c>
      <c r="B24" s="76">
        <f>+B25+B26+B27+B28+B29</f>
        <v>0</v>
      </c>
      <c r="C24" s="76">
        <v>0</v>
      </c>
      <c r="D24" s="62"/>
      <c r="E24" s="63" t="s">
        <v>40</v>
      </c>
      <c r="F24" s="76">
        <v>0</v>
      </c>
      <c r="G24" s="76">
        <v>0</v>
      </c>
    </row>
    <row r="25" spans="1:7" s="46" customFormat="1" ht="22.5" x14ac:dyDescent="0.25">
      <c r="A25" s="64" t="s">
        <v>41</v>
      </c>
      <c r="B25" s="76">
        <v>0</v>
      </c>
      <c r="C25" s="76">
        <v>0</v>
      </c>
      <c r="D25" s="62"/>
      <c r="E25" s="63" t="s">
        <v>42</v>
      </c>
      <c r="F25" s="76">
        <v>0</v>
      </c>
      <c r="G25" s="76">
        <v>0</v>
      </c>
    </row>
    <row r="26" spans="1:7" s="46" customFormat="1" ht="22.5" x14ac:dyDescent="0.25">
      <c r="A26" s="64" t="s">
        <v>43</v>
      </c>
      <c r="B26" s="76">
        <v>0</v>
      </c>
      <c r="C26" s="76">
        <v>0</v>
      </c>
      <c r="D26" s="62"/>
      <c r="E26" s="63" t="s">
        <v>44</v>
      </c>
      <c r="F26" s="76">
        <f>+F27+F28+F29</f>
        <v>0</v>
      </c>
      <c r="G26" s="76">
        <f>+G27+G28+G29</f>
        <v>0</v>
      </c>
    </row>
    <row r="27" spans="1:7" s="46" customFormat="1" ht="22.5" x14ac:dyDescent="0.25">
      <c r="A27" s="64" t="s">
        <v>45</v>
      </c>
      <c r="B27" s="76">
        <v>0</v>
      </c>
      <c r="C27" s="76">
        <v>0</v>
      </c>
      <c r="D27" s="62"/>
      <c r="E27" s="63" t="s">
        <v>46</v>
      </c>
      <c r="F27" s="76">
        <v>0</v>
      </c>
      <c r="G27" s="76">
        <v>0</v>
      </c>
    </row>
    <row r="28" spans="1:7" s="46" customFormat="1" x14ac:dyDescent="0.25">
      <c r="A28" s="64" t="s">
        <v>47</v>
      </c>
      <c r="B28" s="76">
        <v>0</v>
      </c>
      <c r="C28" s="76">
        <v>0</v>
      </c>
      <c r="D28" s="62"/>
      <c r="E28" s="63" t="s">
        <v>48</v>
      </c>
      <c r="F28" s="76">
        <v>0</v>
      </c>
      <c r="G28" s="76">
        <v>0</v>
      </c>
    </row>
    <row r="29" spans="1:7" s="46" customFormat="1" ht="22.5" x14ac:dyDescent="0.25">
      <c r="A29" s="64" t="s">
        <v>49</v>
      </c>
      <c r="B29" s="76">
        <v>0</v>
      </c>
      <c r="C29" s="76">
        <v>0</v>
      </c>
      <c r="D29" s="62"/>
      <c r="E29" s="63" t="s">
        <v>50</v>
      </c>
      <c r="F29" s="76">
        <v>0</v>
      </c>
      <c r="G29" s="76">
        <v>0</v>
      </c>
    </row>
    <row r="30" spans="1:7" s="46" customFormat="1" ht="22.5" x14ac:dyDescent="0.25">
      <c r="A30" s="64" t="s">
        <v>51</v>
      </c>
      <c r="B30" s="76">
        <f>+B31+B32+B33+B34+B35</f>
        <v>0</v>
      </c>
      <c r="C30" s="76">
        <f>+C31+C32+C33+C34+C35</f>
        <v>0</v>
      </c>
      <c r="D30" s="62"/>
      <c r="E30" s="63" t="s">
        <v>52</v>
      </c>
      <c r="F30" s="76">
        <f>+F31+F32+F33+F34+F35+F36</f>
        <v>0</v>
      </c>
      <c r="G30" s="76">
        <f>+G31+G32+G33+G34+G35+G36</f>
        <v>0</v>
      </c>
    </row>
    <row r="31" spans="1:7" s="46" customFormat="1" x14ac:dyDescent="0.25">
      <c r="A31" s="64" t="s">
        <v>53</v>
      </c>
      <c r="B31" s="76">
        <v>0</v>
      </c>
      <c r="C31" s="76">
        <v>0</v>
      </c>
      <c r="D31" s="62"/>
      <c r="E31" s="63" t="s">
        <v>54</v>
      </c>
      <c r="F31" s="76">
        <v>0</v>
      </c>
      <c r="G31" s="76">
        <v>0</v>
      </c>
    </row>
    <row r="32" spans="1:7" s="46" customFormat="1" x14ac:dyDescent="0.25">
      <c r="A32" s="64" t="s">
        <v>55</v>
      </c>
      <c r="B32" s="76">
        <v>0</v>
      </c>
      <c r="C32" s="76">
        <v>0</v>
      </c>
      <c r="D32" s="62"/>
      <c r="E32" s="63" t="s">
        <v>56</v>
      </c>
      <c r="F32" s="76">
        <v>0</v>
      </c>
      <c r="G32" s="76">
        <v>0</v>
      </c>
    </row>
    <row r="33" spans="1:7" s="46" customFormat="1" x14ac:dyDescent="0.25">
      <c r="A33" s="64" t="s">
        <v>57</v>
      </c>
      <c r="B33" s="76">
        <v>0</v>
      </c>
      <c r="C33" s="76">
        <v>0</v>
      </c>
      <c r="D33" s="62"/>
      <c r="E33" s="63" t="s">
        <v>58</v>
      </c>
      <c r="F33" s="76">
        <v>0</v>
      </c>
      <c r="G33" s="76">
        <v>0</v>
      </c>
    </row>
    <row r="34" spans="1:7" s="46" customFormat="1" ht="22.5" x14ac:dyDescent="0.25">
      <c r="A34" s="64" t="s">
        <v>59</v>
      </c>
      <c r="B34" s="76">
        <v>0</v>
      </c>
      <c r="C34" s="76">
        <v>0</v>
      </c>
      <c r="D34" s="62"/>
      <c r="E34" s="63" t="s">
        <v>60</v>
      </c>
      <c r="F34" s="76">
        <v>0</v>
      </c>
      <c r="G34" s="76">
        <v>0</v>
      </c>
    </row>
    <row r="35" spans="1:7" s="46" customFormat="1" ht="22.5" x14ac:dyDescent="0.25">
      <c r="A35" s="64" t="s">
        <v>61</v>
      </c>
      <c r="B35" s="76">
        <v>0</v>
      </c>
      <c r="C35" s="76">
        <v>0</v>
      </c>
      <c r="D35" s="62"/>
      <c r="E35" s="63" t="s">
        <v>62</v>
      </c>
      <c r="F35" s="76">
        <v>0</v>
      </c>
      <c r="G35" s="76">
        <v>0</v>
      </c>
    </row>
    <row r="36" spans="1:7" s="46" customFormat="1" x14ac:dyDescent="0.25">
      <c r="A36" s="64" t="s">
        <v>63</v>
      </c>
      <c r="B36" s="76">
        <v>0</v>
      </c>
      <c r="C36" s="76">
        <v>0</v>
      </c>
      <c r="D36" s="62"/>
      <c r="E36" s="63" t="s">
        <v>64</v>
      </c>
      <c r="F36" s="76">
        <v>0</v>
      </c>
      <c r="G36" s="76">
        <v>0</v>
      </c>
    </row>
    <row r="37" spans="1:7" s="46" customFormat="1" ht="22.5" x14ac:dyDescent="0.25">
      <c r="A37" s="64" t="s">
        <v>65</v>
      </c>
      <c r="B37" s="76">
        <f>+B38+B39</f>
        <v>0</v>
      </c>
      <c r="C37" s="76">
        <f>+C38+C39</f>
        <v>0</v>
      </c>
      <c r="D37" s="62"/>
      <c r="E37" s="63" t="s">
        <v>66</v>
      </c>
      <c r="F37" s="76">
        <f>+F38+F39+F40</f>
        <v>0</v>
      </c>
      <c r="G37" s="76">
        <f>+G38+G39+G40</f>
        <v>0</v>
      </c>
    </row>
    <row r="38" spans="1:7" s="46" customFormat="1" ht="22.5" x14ac:dyDescent="0.25">
      <c r="A38" s="64" t="s">
        <v>67</v>
      </c>
      <c r="B38" s="76">
        <v>0</v>
      </c>
      <c r="C38" s="76">
        <v>0</v>
      </c>
      <c r="D38" s="62"/>
      <c r="E38" s="63" t="s">
        <v>68</v>
      </c>
      <c r="F38" s="76">
        <v>0</v>
      </c>
      <c r="G38" s="76">
        <v>0</v>
      </c>
    </row>
    <row r="39" spans="1:7" s="46" customFormat="1" x14ac:dyDescent="0.25">
      <c r="A39" s="64" t="s">
        <v>69</v>
      </c>
      <c r="B39" s="76">
        <v>0</v>
      </c>
      <c r="C39" s="76">
        <v>0</v>
      </c>
      <c r="D39" s="62"/>
      <c r="E39" s="63" t="s">
        <v>70</v>
      </c>
      <c r="F39" s="76">
        <v>0</v>
      </c>
      <c r="G39" s="76">
        <v>0</v>
      </c>
    </row>
    <row r="40" spans="1:7" s="46" customFormat="1" x14ac:dyDescent="0.25">
      <c r="A40" s="64" t="s">
        <v>71</v>
      </c>
      <c r="B40" s="76">
        <f>+B41+B42+B43+B44</f>
        <v>0</v>
      </c>
      <c r="C40" s="76">
        <f>+C41+C42+C43+C44</f>
        <v>0</v>
      </c>
      <c r="D40" s="62"/>
      <c r="E40" s="63" t="s">
        <v>72</v>
      </c>
      <c r="F40" s="76">
        <v>0</v>
      </c>
      <c r="G40" s="76">
        <v>0</v>
      </c>
    </row>
    <row r="41" spans="1:7" s="46" customFormat="1" x14ac:dyDescent="0.25">
      <c r="A41" s="64" t="s">
        <v>73</v>
      </c>
      <c r="B41" s="76">
        <v>0</v>
      </c>
      <c r="C41" s="76">
        <v>0</v>
      </c>
      <c r="D41" s="62"/>
      <c r="E41" s="63" t="s">
        <v>74</v>
      </c>
      <c r="F41" s="76">
        <f>+F42+F43+F44</f>
        <v>0</v>
      </c>
      <c r="G41" s="76">
        <f>+G42+G43+G44</f>
        <v>0</v>
      </c>
    </row>
    <row r="42" spans="1:7" s="46" customFormat="1" x14ac:dyDescent="0.25">
      <c r="A42" s="64" t="s">
        <v>75</v>
      </c>
      <c r="B42" s="76">
        <v>0</v>
      </c>
      <c r="C42" s="76">
        <v>0</v>
      </c>
      <c r="D42" s="62"/>
      <c r="E42" s="63" t="s">
        <v>76</v>
      </c>
      <c r="F42" s="76">
        <v>0</v>
      </c>
      <c r="G42" s="76">
        <v>0</v>
      </c>
    </row>
    <row r="43" spans="1:7" s="46" customFormat="1" ht="22.5" x14ac:dyDescent="0.25">
      <c r="A43" s="64" t="s">
        <v>77</v>
      </c>
      <c r="B43" s="76">
        <v>0</v>
      </c>
      <c r="C43" s="76">
        <v>0</v>
      </c>
      <c r="D43" s="62"/>
      <c r="E43" s="63" t="s">
        <v>78</v>
      </c>
      <c r="F43" s="76">
        <v>0</v>
      </c>
      <c r="G43" s="76">
        <v>0</v>
      </c>
    </row>
    <row r="44" spans="1:7" s="46" customFormat="1" x14ac:dyDescent="0.25">
      <c r="A44" s="64" t="s">
        <v>79</v>
      </c>
      <c r="B44" s="76">
        <v>0</v>
      </c>
      <c r="C44" s="76">
        <v>0</v>
      </c>
      <c r="D44" s="62"/>
      <c r="E44" s="63" t="s">
        <v>80</v>
      </c>
      <c r="F44" s="76">
        <v>0</v>
      </c>
      <c r="G44" s="76">
        <v>0</v>
      </c>
    </row>
    <row r="45" spans="1:7" s="46" customFormat="1" x14ac:dyDescent="0.25">
      <c r="A45" s="64"/>
      <c r="B45" s="76"/>
      <c r="C45" s="76"/>
      <c r="D45" s="62"/>
      <c r="E45" s="63"/>
      <c r="F45" s="76"/>
      <c r="G45" s="76"/>
    </row>
    <row r="46" spans="1:7" s="97" customFormat="1" ht="23.25" thickBot="1" x14ac:dyDescent="0.3">
      <c r="A46" s="68" t="s">
        <v>81</v>
      </c>
      <c r="B46" s="96">
        <f>SUM(B8+B16)</f>
        <v>319358</v>
      </c>
      <c r="C46" s="96">
        <f>+C8+C16+C24+C30+C36+C37+C40</f>
        <v>148809</v>
      </c>
      <c r="D46" s="69"/>
      <c r="E46" s="70" t="s">
        <v>82</v>
      </c>
      <c r="F46" s="96">
        <f>SUM(F8+F18)</f>
        <v>27798</v>
      </c>
      <c r="G46" s="96">
        <f>SUM(G8+G18)</f>
        <v>827</v>
      </c>
    </row>
    <row r="47" spans="1:7" s="46" customFormat="1" ht="15.75" thickBot="1" x14ac:dyDescent="0.3">
      <c r="A47" s="98"/>
      <c r="B47" s="99"/>
      <c r="C47" s="99"/>
      <c r="D47" s="98"/>
      <c r="E47" s="98"/>
      <c r="F47" s="99"/>
      <c r="G47" s="99"/>
    </row>
    <row r="48" spans="1:7" s="46" customFormat="1" x14ac:dyDescent="0.25">
      <c r="A48" s="60" t="s">
        <v>83</v>
      </c>
      <c r="B48" s="76"/>
      <c r="C48" s="76"/>
      <c r="D48" s="95"/>
      <c r="E48" s="63" t="s">
        <v>84</v>
      </c>
      <c r="F48" s="76"/>
      <c r="G48" s="76"/>
    </row>
    <row r="49" spans="1:7" s="46" customFormat="1" x14ac:dyDescent="0.25">
      <c r="A49" s="64" t="s">
        <v>85</v>
      </c>
      <c r="B49" s="76">
        <v>0</v>
      </c>
      <c r="C49" s="76">
        <v>0</v>
      </c>
      <c r="D49" s="62"/>
      <c r="E49" s="63" t="s">
        <v>86</v>
      </c>
      <c r="F49" s="76">
        <v>0</v>
      </c>
      <c r="G49" s="76">
        <v>0</v>
      </c>
    </row>
    <row r="50" spans="1:7" s="46" customFormat="1" x14ac:dyDescent="0.25">
      <c r="A50" s="64" t="s">
        <v>87</v>
      </c>
      <c r="B50" s="76">
        <v>0</v>
      </c>
      <c r="C50" s="76">
        <v>0</v>
      </c>
      <c r="D50" s="62"/>
      <c r="E50" s="63" t="s">
        <v>88</v>
      </c>
      <c r="F50" s="76">
        <v>0</v>
      </c>
      <c r="G50" s="76">
        <v>0</v>
      </c>
    </row>
    <row r="51" spans="1:7" s="46" customFormat="1" ht="22.5" x14ac:dyDescent="0.25">
      <c r="A51" s="64" t="s">
        <v>89</v>
      </c>
      <c r="B51" s="76">
        <v>0</v>
      </c>
      <c r="C51" s="76">
        <v>0</v>
      </c>
      <c r="D51" s="62"/>
      <c r="E51" s="63" t="s">
        <v>90</v>
      </c>
      <c r="F51" s="76">
        <v>0</v>
      </c>
      <c r="G51" s="76">
        <v>0</v>
      </c>
    </row>
    <row r="52" spans="1:7" s="46" customFormat="1" x14ac:dyDescent="0.25">
      <c r="A52" s="64" t="s">
        <v>91</v>
      </c>
      <c r="B52" s="76">
        <v>220278</v>
      </c>
      <c r="C52" s="76">
        <v>201278</v>
      </c>
      <c r="D52" s="62"/>
      <c r="E52" s="63" t="s">
        <v>92</v>
      </c>
      <c r="F52" s="76">
        <v>0</v>
      </c>
      <c r="G52" s="76">
        <v>0</v>
      </c>
    </row>
    <row r="53" spans="1:7" s="46" customFormat="1" ht="22.5" x14ac:dyDescent="0.25">
      <c r="A53" s="64" t="s">
        <v>93</v>
      </c>
      <c r="B53" s="76">
        <v>0</v>
      </c>
      <c r="C53" s="76">
        <v>0</v>
      </c>
      <c r="D53" s="62"/>
      <c r="E53" s="63" t="s">
        <v>94</v>
      </c>
      <c r="F53" s="76">
        <v>0</v>
      </c>
      <c r="G53" s="76">
        <v>0</v>
      </c>
    </row>
    <row r="54" spans="1:7" s="46" customFormat="1" ht="22.5" x14ac:dyDescent="0.25">
      <c r="A54" s="64" t="s">
        <v>95</v>
      </c>
      <c r="B54" s="76">
        <v>0</v>
      </c>
      <c r="C54" s="76">
        <v>0</v>
      </c>
      <c r="D54" s="66"/>
      <c r="E54" s="63" t="s">
        <v>96</v>
      </c>
      <c r="F54" s="76">
        <v>0</v>
      </c>
      <c r="G54" s="76">
        <v>0</v>
      </c>
    </row>
    <row r="55" spans="1:7" s="46" customFormat="1" x14ac:dyDescent="0.25">
      <c r="A55" s="64" t="s">
        <v>97</v>
      </c>
      <c r="B55" s="76">
        <v>0</v>
      </c>
      <c r="C55" s="76">
        <v>0</v>
      </c>
      <c r="D55" s="66"/>
      <c r="E55" s="61"/>
      <c r="F55" s="76"/>
      <c r="G55" s="76"/>
    </row>
    <row r="56" spans="1:7" s="46" customFormat="1" ht="22.5" x14ac:dyDescent="0.25">
      <c r="A56" s="64" t="s">
        <v>98</v>
      </c>
      <c r="B56" s="76">
        <v>0</v>
      </c>
      <c r="C56" s="76">
        <v>0</v>
      </c>
      <c r="D56" s="66"/>
      <c r="E56" s="61" t="s">
        <v>99</v>
      </c>
      <c r="F56" s="76">
        <f>+F49+F50+F51+F52+F53+F54</f>
        <v>0</v>
      </c>
      <c r="G56" s="76">
        <f>+G49+G50+G51+G52+G53+G54</f>
        <v>0</v>
      </c>
    </row>
    <row r="57" spans="1:7" s="46" customFormat="1" x14ac:dyDescent="0.25">
      <c r="A57" s="64" t="s">
        <v>100</v>
      </c>
      <c r="B57" s="76">
        <v>0</v>
      </c>
      <c r="C57" s="76">
        <v>0</v>
      </c>
      <c r="D57" s="62"/>
      <c r="E57" s="67"/>
      <c r="F57" s="76"/>
      <c r="G57" s="76"/>
    </row>
    <row r="58" spans="1:7" s="46" customFormat="1" x14ac:dyDescent="0.25">
      <c r="A58" s="64"/>
      <c r="B58" s="76"/>
      <c r="C58" s="76"/>
      <c r="D58" s="62"/>
      <c r="E58" s="61" t="s">
        <v>101</v>
      </c>
      <c r="F58" s="76">
        <f>+F46+F56</f>
        <v>27798</v>
      </c>
      <c r="G58" s="76">
        <f>+G46+G56</f>
        <v>827</v>
      </c>
    </row>
    <row r="59" spans="1:7" s="46" customFormat="1" ht="22.5" x14ac:dyDescent="0.25">
      <c r="A59" s="60" t="s">
        <v>102</v>
      </c>
      <c r="B59" s="80">
        <f>+B52</f>
        <v>220278</v>
      </c>
      <c r="C59" s="80">
        <f>+C52</f>
        <v>201278</v>
      </c>
      <c r="D59" s="62"/>
      <c r="E59" s="63"/>
      <c r="F59" s="76"/>
      <c r="G59" s="76"/>
    </row>
    <row r="60" spans="1:7" s="46" customFormat="1" x14ac:dyDescent="0.25">
      <c r="A60" s="64"/>
      <c r="B60" s="80"/>
      <c r="C60" s="80"/>
      <c r="D60" s="66"/>
      <c r="E60" s="61" t="s">
        <v>103</v>
      </c>
      <c r="F60" s="76"/>
      <c r="G60" s="76"/>
    </row>
    <row r="61" spans="1:7" s="46" customFormat="1" x14ac:dyDescent="0.25">
      <c r="A61" s="60" t="s">
        <v>104</v>
      </c>
      <c r="B61" s="80">
        <f>SUM(B46+B59)</f>
        <v>539636</v>
      </c>
      <c r="C61" s="80">
        <f>SUM(C46+C59)</f>
        <v>350087</v>
      </c>
      <c r="D61" s="62"/>
      <c r="E61" s="61"/>
      <c r="F61" s="76"/>
      <c r="G61" s="76"/>
    </row>
    <row r="62" spans="1:7" s="46" customFormat="1" ht="22.5" x14ac:dyDescent="0.25">
      <c r="A62" s="64"/>
      <c r="B62" s="73"/>
      <c r="C62" s="73"/>
      <c r="D62" s="62"/>
      <c r="E62" s="61" t="s">
        <v>105</v>
      </c>
      <c r="F62" s="76">
        <f>+F63+F64+F65</f>
        <v>0</v>
      </c>
      <c r="G62" s="76">
        <f>+G63+G64+G65</f>
        <v>0</v>
      </c>
    </row>
    <row r="63" spans="1:7" s="46" customFormat="1" x14ac:dyDescent="0.25">
      <c r="A63" s="64"/>
      <c r="B63" s="73"/>
      <c r="C63" s="73"/>
      <c r="D63" s="62"/>
      <c r="E63" s="63" t="s">
        <v>106</v>
      </c>
      <c r="F63" s="76">
        <v>0</v>
      </c>
      <c r="G63" s="76">
        <v>0</v>
      </c>
    </row>
    <row r="64" spans="1:7" s="46" customFormat="1" x14ac:dyDescent="0.25">
      <c r="A64" s="64"/>
      <c r="B64" s="73"/>
      <c r="C64" s="73"/>
      <c r="D64" s="62"/>
      <c r="E64" s="63" t="s">
        <v>107</v>
      </c>
      <c r="F64" s="76">
        <v>0</v>
      </c>
      <c r="G64" s="76">
        <v>0</v>
      </c>
    </row>
    <row r="65" spans="1:8" s="46" customFormat="1" x14ac:dyDescent="0.25">
      <c r="A65" s="64"/>
      <c r="B65" s="73"/>
      <c r="C65" s="73"/>
      <c r="D65" s="62"/>
      <c r="E65" s="63" t="s">
        <v>108</v>
      </c>
      <c r="F65" s="76">
        <v>0</v>
      </c>
      <c r="G65" s="76">
        <v>0</v>
      </c>
    </row>
    <row r="66" spans="1:8" s="46" customFormat="1" x14ac:dyDescent="0.25">
      <c r="A66" s="64"/>
      <c r="B66" s="73"/>
      <c r="C66" s="73"/>
      <c r="D66" s="62"/>
      <c r="E66" s="63"/>
      <c r="F66" s="76"/>
      <c r="G66" s="76"/>
    </row>
    <row r="67" spans="1:8" s="46" customFormat="1" ht="22.5" x14ac:dyDescent="0.25">
      <c r="A67" s="64"/>
      <c r="B67" s="73"/>
      <c r="C67" s="73"/>
      <c r="D67" s="62"/>
      <c r="E67" s="61" t="s">
        <v>109</v>
      </c>
      <c r="F67" s="80">
        <f>SUM(F68:F72)</f>
        <v>511838</v>
      </c>
      <c r="G67" s="80">
        <f>SUM(G68:G72)</f>
        <v>349260</v>
      </c>
    </row>
    <row r="68" spans="1:8" s="46" customFormat="1" x14ac:dyDescent="0.25">
      <c r="A68" s="64"/>
      <c r="B68" s="73"/>
      <c r="C68" s="73"/>
      <c r="D68" s="62"/>
      <c r="E68" s="63" t="s">
        <v>110</v>
      </c>
      <c r="F68" s="76">
        <v>227786</v>
      </c>
      <c r="G68" s="76">
        <v>113596</v>
      </c>
      <c r="H68" s="54"/>
    </row>
    <row r="69" spans="1:8" s="46" customFormat="1" x14ac:dyDescent="0.25">
      <c r="A69" s="64"/>
      <c r="B69" s="73"/>
      <c r="C69" s="73"/>
      <c r="D69" s="62"/>
      <c r="E69" s="63" t="s">
        <v>111</v>
      </c>
      <c r="F69" s="76">
        <v>227814</v>
      </c>
      <c r="G69" s="76">
        <v>179426</v>
      </c>
    </row>
    <row r="70" spans="1:8" s="46" customFormat="1" x14ac:dyDescent="0.25">
      <c r="A70" s="64"/>
      <c r="B70" s="73"/>
      <c r="C70" s="73"/>
      <c r="D70" s="62"/>
      <c r="E70" s="63" t="s">
        <v>112</v>
      </c>
      <c r="F70" s="76">
        <v>0</v>
      </c>
      <c r="G70" s="76">
        <v>0</v>
      </c>
    </row>
    <row r="71" spans="1:8" s="46" customFormat="1" x14ac:dyDescent="0.25">
      <c r="A71" s="64"/>
      <c r="B71" s="73"/>
      <c r="C71" s="73"/>
      <c r="D71" s="62"/>
      <c r="E71" s="63" t="s">
        <v>113</v>
      </c>
      <c r="F71" s="76">
        <v>0</v>
      </c>
      <c r="G71" s="76">
        <v>0</v>
      </c>
    </row>
    <row r="72" spans="1:8" s="46" customFormat="1" x14ac:dyDescent="0.25">
      <c r="A72" s="64"/>
      <c r="B72" s="73"/>
      <c r="C72" s="73"/>
      <c r="D72" s="62"/>
      <c r="E72" s="63" t="s">
        <v>114</v>
      </c>
      <c r="F72" s="76">
        <v>56238</v>
      </c>
      <c r="G72" s="76">
        <v>56238</v>
      </c>
    </row>
    <row r="73" spans="1:8" s="46" customFormat="1" x14ac:dyDescent="0.25">
      <c r="A73" s="64"/>
      <c r="B73" s="73"/>
      <c r="C73" s="73"/>
      <c r="D73" s="62"/>
      <c r="E73" s="63"/>
      <c r="F73" s="76"/>
      <c r="G73" s="76"/>
    </row>
    <row r="74" spans="1:8" s="46" customFormat="1" ht="22.5" x14ac:dyDescent="0.25">
      <c r="A74" s="64"/>
      <c r="B74" s="73"/>
      <c r="C74" s="73"/>
      <c r="D74" s="62"/>
      <c r="E74" s="61" t="s">
        <v>115</v>
      </c>
      <c r="F74" s="76">
        <f>+F75+F76</f>
        <v>0</v>
      </c>
      <c r="G74" s="76">
        <f>+G75+G76</f>
        <v>0</v>
      </c>
    </row>
    <row r="75" spans="1:8" s="46" customFormat="1" x14ac:dyDescent="0.25">
      <c r="A75" s="64"/>
      <c r="B75" s="73"/>
      <c r="C75" s="73"/>
      <c r="D75" s="62"/>
      <c r="E75" s="63" t="s">
        <v>116</v>
      </c>
      <c r="F75" s="76">
        <v>0</v>
      </c>
      <c r="G75" s="76">
        <v>0</v>
      </c>
    </row>
    <row r="76" spans="1:8" s="46" customFormat="1" x14ac:dyDescent="0.25">
      <c r="A76" s="64"/>
      <c r="B76" s="73"/>
      <c r="C76" s="73"/>
      <c r="D76" s="62"/>
      <c r="E76" s="63" t="s">
        <v>117</v>
      </c>
      <c r="F76" s="76">
        <v>0</v>
      </c>
      <c r="G76" s="76">
        <v>0</v>
      </c>
    </row>
    <row r="77" spans="1:8" s="46" customFormat="1" x14ac:dyDescent="0.25">
      <c r="A77" s="64"/>
      <c r="B77" s="73"/>
      <c r="C77" s="73"/>
      <c r="D77" s="62"/>
      <c r="E77" s="63"/>
      <c r="F77" s="76"/>
      <c r="G77" s="76"/>
    </row>
    <row r="78" spans="1:8" s="46" customFormat="1" ht="22.5" x14ac:dyDescent="0.25">
      <c r="A78" s="64"/>
      <c r="B78" s="73"/>
      <c r="C78" s="73"/>
      <c r="D78" s="62"/>
      <c r="E78" s="61" t="s">
        <v>118</v>
      </c>
      <c r="F78" s="80">
        <v>511838</v>
      </c>
      <c r="G78" s="80">
        <v>349260</v>
      </c>
    </row>
    <row r="79" spans="1:8" s="46" customFormat="1" x14ac:dyDescent="0.25">
      <c r="A79" s="64"/>
      <c r="B79" s="73"/>
      <c r="C79" s="73"/>
      <c r="D79" s="62"/>
      <c r="E79" s="63"/>
      <c r="F79" s="76"/>
      <c r="G79" s="76"/>
    </row>
    <row r="80" spans="1:8" s="46" customFormat="1" ht="22.5" x14ac:dyDescent="0.25">
      <c r="A80" s="64"/>
      <c r="B80" s="73"/>
      <c r="C80" s="73"/>
      <c r="D80" s="62"/>
      <c r="E80" s="61" t="s">
        <v>119</v>
      </c>
      <c r="F80" s="80">
        <v>539636</v>
      </c>
      <c r="G80" s="80">
        <f>+G58+G78</f>
        <v>350087</v>
      </c>
    </row>
    <row r="81" spans="1:7" s="46" customFormat="1" ht="15.75" thickBot="1" x14ac:dyDescent="0.3">
      <c r="A81" s="68"/>
      <c r="B81" s="74"/>
      <c r="C81" s="74"/>
      <c r="D81" s="69"/>
      <c r="E81" s="70"/>
      <c r="F81" s="74"/>
      <c r="G81" s="75"/>
    </row>
    <row r="82" spans="1:7" x14ac:dyDescent="0.25">
      <c r="A82" s="71"/>
      <c r="B82" s="71"/>
      <c r="C82" s="71"/>
      <c r="D82" s="71"/>
      <c r="E82" s="71"/>
      <c r="F82" s="71"/>
    </row>
    <row r="83" spans="1:7" x14ac:dyDescent="0.25">
      <c r="A83" s="71"/>
      <c r="B83" s="71"/>
      <c r="C83" s="71"/>
      <c r="D83" s="71"/>
      <c r="E83" s="71"/>
      <c r="F83" s="71"/>
    </row>
  </sheetData>
  <mergeCells count="4">
    <mergeCell ref="A1:G1"/>
    <mergeCell ref="A2:G2"/>
    <mergeCell ref="A3:G3"/>
    <mergeCell ref="A4:G4"/>
  </mergeCells>
  <printOptions horizontalCentered="1"/>
  <pageMargins left="0.70866141732283472" right="0.70866141732283472" top="0.57999999999999996" bottom="0.28000000000000003" header="0.31496062992125984" footer="0.23622047244094491"/>
  <pageSetup scale="64" orientation="landscape" r:id="rId1"/>
  <rowBreaks count="1" manualBreakCount="1">
    <brk id="4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tabSelected="1" view="pageBreakPreview" zoomScale="140" zoomScaleNormal="100" zoomScaleSheetLayoutView="140" zoomScalePageLayoutView="140" workbookViewId="0">
      <selection activeCell="G20" sqref="G20"/>
    </sheetView>
  </sheetViews>
  <sheetFormatPr baseColWidth="10" defaultRowHeight="15" x14ac:dyDescent="0.25"/>
  <cols>
    <col min="1" max="1" width="4.140625" customWidth="1"/>
    <col min="2" max="2" width="21.140625" customWidth="1"/>
    <col min="11" max="11" width="13.85546875" bestFit="1" customWidth="1"/>
  </cols>
  <sheetData>
    <row r="1" spans="1:9" x14ac:dyDescent="0.25">
      <c r="A1" s="153" t="s">
        <v>432</v>
      </c>
      <c r="B1" s="154"/>
      <c r="C1" s="154"/>
      <c r="D1" s="154"/>
      <c r="E1" s="154"/>
      <c r="F1" s="154"/>
      <c r="G1" s="154"/>
      <c r="H1" s="154"/>
      <c r="I1" s="155"/>
    </row>
    <row r="2" spans="1:9" x14ac:dyDescent="0.25">
      <c r="A2" s="156" t="s">
        <v>120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5">
      <c r="A3" s="156" t="s">
        <v>451</v>
      </c>
      <c r="B3" s="157"/>
      <c r="C3" s="157"/>
      <c r="D3" s="157"/>
      <c r="E3" s="157"/>
      <c r="F3" s="157"/>
      <c r="G3" s="157"/>
      <c r="H3" s="157"/>
      <c r="I3" s="158"/>
    </row>
    <row r="4" spans="1:9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16.5" x14ac:dyDescent="0.25">
      <c r="A5" s="162" t="s">
        <v>121</v>
      </c>
      <c r="B5" s="163"/>
      <c r="C5" s="1" t="s">
        <v>122</v>
      </c>
      <c r="D5" s="164" t="s">
        <v>123</v>
      </c>
      <c r="E5" s="164" t="s">
        <v>124</v>
      </c>
      <c r="F5" s="164" t="s">
        <v>125</v>
      </c>
      <c r="G5" s="1" t="s">
        <v>126</v>
      </c>
      <c r="H5" s="164" t="s">
        <v>128</v>
      </c>
      <c r="I5" s="164" t="s">
        <v>129</v>
      </c>
    </row>
    <row r="6" spans="1:9" ht="25.5" thickBot="1" x14ac:dyDescent="0.3">
      <c r="A6" s="159"/>
      <c r="B6" s="161"/>
      <c r="C6" s="2" t="s">
        <v>445</v>
      </c>
      <c r="D6" s="165"/>
      <c r="E6" s="165"/>
      <c r="F6" s="165"/>
      <c r="G6" s="2" t="s">
        <v>127</v>
      </c>
      <c r="H6" s="165"/>
      <c r="I6" s="165"/>
    </row>
    <row r="7" spans="1:9" s="43" customFormat="1" x14ac:dyDescent="0.25">
      <c r="A7" s="166"/>
      <c r="B7" s="167"/>
      <c r="C7" s="44"/>
      <c r="D7" s="44"/>
      <c r="E7" s="44"/>
      <c r="F7" s="44"/>
      <c r="G7" s="44"/>
      <c r="H7" s="44"/>
      <c r="I7" s="44"/>
    </row>
    <row r="8" spans="1:9" s="43" customFormat="1" x14ac:dyDescent="0.25">
      <c r="A8" s="151" t="s">
        <v>130</v>
      </c>
      <c r="B8" s="152"/>
      <c r="C8" s="79">
        <f>+C9+C13</f>
        <v>0</v>
      </c>
      <c r="D8" s="79">
        <f t="shared" ref="D8:I8" si="0">+D9+D13</f>
        <v>0</v>
      </c>
      <c r="E8" s="79">
        <f t="shared" si="0"/>
        <v>0</v>
      </c>
      <c r="F8" s="79">
        <f t="shared" si="0"/>
        <v>0</v>
      </c>
      <c r="G8" s="79">
        <v>0</v>
      </c>
      <c r="H8" s="79">
        <f t="shared" si="0"/>
        <v>0</v>
      </c>
      <c r="I8" s="79">
        <f t="shared" si="0"/>
        <v>0</v>
      </c>
    </row>
    <row r="9" spans="1:9" s="43" customFormat="1" x14ac:dyDescent="0.25">
      <c r="A9" s="151" t="s">
        <v>131</v>
      </c>
      <c r="B9" s="152"/>
      <c r="C9" s="79">
        <f>+C10+C11+C12</f>
        <v>0</v>
      </c>
      <c r="D9" s="79">
        <f t="shared" ref="D9:I9" si="1">+D10+D11+D12</f>
        <v>0</v>
      </c>
      <c r="E9" s="79">
        <f t="shared" si="1"/>
        <v>0</v>
      </c>
      <c r="F9" s="79">
        <f t="shared" si="1"/>
        <v>0</v>
      </c>
      <c r="G9" s="79">
        <v>0</v>
      </c>
      <c r="H9" s="79">
        <f t="shared" si="1"/>
        <v>0</v>
      </c>
      <c r="I9" s="79">
        <f t="shared" si="1"/>
        <v>0</v>
      </c>
    </row>
    <row r="10" spans="1:9" s="43" customFormat="1" x14ac:dyDescent="0.25">
      <c r="A10" s="47"/>
      <c r="B10" s="45" t="s">
        <v>132</v>
      </c>
      <c r="C10" s="79">
        <v>0</v>
      </c>
      <c r="D10" s="79">
        <v>0</v>
      </c>
      <c r="E10" s="79">
        <v>0</v>
      </c>
      <c r="F10" s="79">
        <v>0</v>
      </c>
      <c r="G10" s="79">
        <f t="shared" ref="G10:G16" si="2">+C10+D10-E10+F10</f>
        <v>0</v>
      </c>
      <c r="H10" s="79">
        <v>0</v>
      </c>
      <c r="I10" s="79">
        <v>0</v>
      </c>
    </row>
    <row r="11" spans="1:9" s="43" customFormat="1" x14ac:dyDescent="0.25">
      <c r="A11" s="48"/>
      <c r="B11" s="45" t="s">
        <v>133</v>
      </c>
      <c r="C11" s="79">
        <v>0</v>
      </c>
      <c r="D11" s="79">
        <v>0</v>
      </c>
      <c r="E11" s="79">
        <v>0</v>
      </c>
      <c r="F11" s="79">
        <v>0</v>
      </c>
      <c r="G11" s="79">
        <f t="shared" si="2"/>
        <v>0</v>
      </c>
      <c r="H11" s="79">
        <v>0</v>
      </c>
      <c r="I11" s="79">
        <v>0</v>
      </c>
    </row>
    <row r="12" spans="1:9" s="43" customFormat="1" x14ac:dyDescent="0.25">
      <c r="A12" s="48"/>
      <c r="B12" s="45" t="s">
        <v>134</v>
      </c>
      <c r="C12" s="79">
        <v>0</v>
      </c>
      <c r="D12" s="79">
        <v>0</v>
      </c>
      <c r="E12" s="79">
        <v>0</v>
      </c>
      <c r="F12" s="79">
        <v>0</v>
      </c>
      <c r="G12" s="79">
        <f t="shared" si="2"/>
        <v>0</v>
      </c>
      <c r="H12" s="79">
        <v>0</v>
      </c>
      <c r="I12" s="79">
        <v>0</v>
      </c>
    </row>
    <row r="13" spans="1:9" s="43" customFormat="1" x14ac:dyDescent="0.25">
      <c r="A13" s="151" t="s">
        <v>135</v>
      </c>
      <c r="B13" s="152"/>
      <c r="C13" s="79">
        <f>+C14+C15+C16</f>
        <v>0</v>
      </c>
      <c r="D13" s="79">
        <f t="shared" ref="D13:I13" si="3">+D14+D15+D16</f>
        <v>0</v>
      </c>
      <c r="E13" s="79">
        <f t="shared" si="3"/>
        <v>0</v>
      </c>
      <c r="F13" s="79">
        <f t="shared" si="3"/>
        <v>0</v>
      </c>
      <c r="G13" s="79">
        <v>0</v>
      </c>
      <c r="H13" s="79">
        <f t="shared" si="3"/>
        <v>0</v>
      </c>
      <c r="I13" s="79">
        <f t="shared" si="3"/>
        <v>0</v>
      </c>
    </row>
    <row r="14" spans="1:9" s="43" customFormat="1" x14ac:dyDescent="0.25">
      <c r="A14" s="47"/>
      <c r="B14" s="45" t="s">
        <v>136</v>
      </c>
      <c r="C14" s="79">
        <v>0</v>
      </c>
      <c r="D14" s="79">
        <v>0</v>
      </c>
      <c r="E14" s="79">
        <v>0</v>
      </c>
      <c r="F14" s="79">
        <v>0</v>
      </c>
      <c r="G14" s="79">
        <f t="shared" si="2"/>
        <v>0</v>
      </c>
      <c r="H14" s="79">
        <v>0</v>
      </c>
      <c r="I14" s="79">
        <v>0</v>
      </c>
    </row>
    <row r="15" spans="1:9" s="43" customFormat="1" x14ac:dyDescent="0.25">
      <c r="A15" s="48"/>
      <c r="B15" s="45" t="s">
        <v>137</v>
      </c>
      <c r="C15" s="79">
        <v>0</v>
      </c>
      <c r="D15" s="79">
        <v>0</v>
      </c>
      <c r="E15" s="79">
        <v>0</v>
      </c>
      <c r="F15" s="79">
        <v>0</v>
      </c>
      <c r="G15" s="79">
        <f t="shared" si="2"/>
        <v>0</v>
      </c>
      <c r="H15" s="79">
        <v>0</v>
      </c>
      <c r="I15" s="79">
        <v>0</v>
      </c>
    </row>
    <row r="16" spans="1:9" s="43" customFormat="1" x14ac:dyDescent="0.25">
      <c r="A16" s="48"/>
      <c r="B16" s="45" t="s">
        <v>138</v>
      </c>
      <c r="C16" s="79">
        <v>0</v>
      </c>
      <c r="D16" s="79">
        <v>0</v>
      </c>
      <c r="E16" s="79">
        <v>0</v>
      </c>
      <c r="F16" s="79">
        <v>0</v>
      </c>
      <c r="G16" s="79">
        <f t="shared" si="2"/>
        <v>0</v>
      </c>
      <c r="H16" s="79">
        <v>0</v>
      </c>
      <c r="I16" s="79">
        <v>0</v>
      </c>
    </row>
    <row r="17" spans="1:11" s="43" customFormat="1" x14ac:dyDescent="0.25">
      <c r="A17" s="151" t="s">
        <v>139</v>
      </c>
      <c r="B17" s="152"/>
      <c r="C17" s="79">
        <v>0</v>
      </c>
      <c r="D17" s="100">
        <v>0</v>
      </c>
      <c r="E17" s="100">
        <v>0</v>
      </c>
      <c r="F17" s="101">
        <v>0</v>
      </c>
      <c r="G17" s="78">
        <v>27798</v>
      </c>
      <c r="H17" s="100">
        <v>0</v>
      </c>
      <c r="I17" s="100">
        <v>0</v>
      </c>
      <c r="K17" s="56"/>
    </row>
    <row r="18" spans="1:11" s="43" customFormat="1" x14ac:dyDescent="0.25">
      <c r="A18" s="48"/>
      <c r="B18" s="45"/>
      <c r="C18" s="79"/>
      <c r="D18" s="79"/>
      <c r="E18" s="79"/>
      <c r="F18" s="79"/>
      <c r="G18" s="79"/>
      <c r="H18" s="79"/>
      <c r="I18" s="79"/>
    </row>
    <row r="19" spans="1:11" s="43" customFormat="1" ht="16.5" customHeight="1" x14ac:dyDescent="0.25">
      <c r="A19" s="151" t="s">
        <v>140</v>
      </c>
      <c r="B19" s="152"/>
      <c r="C19" s="79">
        <f>+C8+C17</f>
        <v>0</v>
      </c>
      <c r="D19" s="79">
        <v>0</v>
      </c>
      <c r="E19" s="79">
        <v>0</v>
      </c>
      <c r="F19" s="78">
        <f t="shared" ref="F19:I19" si="4">+F8+F17</f>
        <v>0</v>
      </c>
      <c r="G19" s="78">
        <f>SUM(G17)</f>
        <v>27798</v>
      </c>
      <c r="H19" s="79">
        <f t="shared" si="4"/>
        <v>0</v>
      </c>
      <c r="I19" s="79">
        <f t="shared" si="4"/>
        <v>0</v>
      </c>
    </row>
    <row r="20" spans="1:11" s="43" customFormat="1" x14ac:dyDescent="0.25">
      <c r="A20" s="151"/>
      <c r="B20" s="152"/>
      <c r="C20" s="79"/>
      <c r="D20" s="79"/>
      <c r="E20" s="79"/>
      <c r="F20" s="79"/>
      <c r="G20" s="79"/>
      <c r="H20" s="79"/>
      <c r="I20" s="79"/>
    </row>
    <row r="21" spans="1:11" s="43" customFormat="1" x14ac:dyDescent="0.25">
      <c r="A21" s="151" t="s">
        <v>141</v>
      </c>
      <c r="B21" s="152"/>
      <c r="C21" s="79"/>
      <c r="D21" s="79"/>
      <c r="E21" s="79"/>
      <c r="F21" s="79"/>
      <c r="G21" s="79"/>
      <c r="H21" s="79"/>
      <c r="I21" s="79"/>
    </row>
    <row r="22" spans="1:11" s="43" customFormat="1" x14ac:dyDescent="0.25">
      <c r="A22" s="171" t="s">
        <v>142</v>
      </c>
      <c r="B22" s="172"/>
      <c r="C22" s="79">
        <v>0</v>
      </c>
      <c r="D22" s="79">
        <v>0</v>
      </c>
      <c r="E22" s="79">
        <v>0</v>
      </c>
      <c r="F22" s="79">
        <v>0</v>
      </c>
      <c r="G22" s="79">
        <f>+C22+D22-E22+F22</f>
        <v>0</v>
      </c>
      <c r="H22" s="79">
        <v>0</v>
      </c>
      <c r="I22" s="79">
        <v>0</v>
      </c>
    </row>
    <row r="23" spans="1:11" s="43" customFormat="1" x14ac:dyDescent="0.25">
      <c r="A23" s="171" t="s">
        <v>143</v>
      </c>
      <c r="B23" s="172"/>
      <c r="C23" s="79">
        <v>0</v>
      </c>
      <c r="D23" s="79">
        <v>0</v>
      </c>
      <c r="E23" s="79">
        <v>0</v>
      </c>
      <c r="F23" s="79">
        <v>0</v>
      </c>
      <c r="G23" s="79">
        <f t="shared" ref="G23:G24" si="5">+C23+D23-E23+F23</f>
        <v>0</v>
      </c>
      <c r="H23" s="79">
        <v>0</v>
      </c>
      <c r="I23" s="79">
        <v>0</v>
      </c>
    </row>
    <row r="24" spans="1:11" s="43" customFormat="1" x14ac:dyDescent="0.25">
      <c r="A24" s="171" t="s">
        <v>144</v>
      </c>
      <c r="B24" s="172"/>
      <c r="C24" s="79">
        <v>0</v>
      </c>
      <c r="D24" s="79">
        <v>0</v>
      </c>
      <c r="E24" s="79">
        <v>0</v>
      </c>
      <c r="F24" s="79">
        <v>0</v>
      </c>
      <c r="G24" s="79">
        <f t="shared" si="5"/>
        <v>0</v>
      </c>
      <c r="H24" s="79">
        <v>0</v>
      </c>
      <c r="I24" s="79">
        <v>0</v>
      </c>
    </row>
    <row r="25" spans="1:11" s="43" customFormat="1" x14ac:dyDescent="0.25">
      <c r="A25" s="173"/>
      <c r="B25" s="174"/>
      <c r="C25" s="77"/>
      <c r="D25" s="77"/>
      <c r="E25" s="77"/>
      <c r="F25" s="77"/>
      <c r="G25" s="77"/>
      <c r="H25" s="77"/>
      <c r="I25" s="77"/>
    </row>
    <row r="26" spans="1:11" s="43" customFormat="1" ht="16.5" customHeight="1" x14ac:dyDescent="0.25">
      <c r="A26" s="151" t="s">
        <v>145</v>
      </c>
      <c r="B26" s="152"/>
      <c r="C26" s="77"/>
      <c r="D26" s="77"/>
      <c r="E26" s="77"/>
      <c r="F26" s="77"/>
      <c r="G26" s="77"/>
      <c r="H26" s="77"/>
      <c r="I26" s="77"/>
    </row>
    <row r="27" spans="1:11" s="43" customFormat="1" x14ac:dyDescent="0.25">
      <c r="A27" s="171" t="s">
        <v>146</v>
      </c>
      <c r="B27" s="172"/>
      <c r="C27" s="79">
        <v>0</v>
      </c>
      <c r="D27" s="79">
        <v>0</v>
      </c>
      <c r="E27" s="79">
        <v>0</v>
      </c>
      <c r="F27" s="79">
        <v>0</v>
      </c>
      <c r="G27" s="79">
        <f>+C27+D27-E27+F27</f>
        <v>0</v>
      </c>
      <c r="H27" s="79">
        <v>0</v>
      </c>
      <c r="I27" s="79">
        <v>0</v>
      </c>
    </row>
    <row r="28" spans="1:11" s="43" customFormat="1" x14ac:dyDescent="0.25">
      <c r="A28" s="171" t="s">
        <v>147</v>
      </c>
      <c r="B28" s="172"/>
      <c r="C28" s="79">
        <v>0</v>
      </c>
      <c r="D28" s="79">
        <v>0</v>
      </c>
      <c r="E28" s="79">
        <v>0</v>
      </c>
      <c r="F28" s="79">
        <v>0</v>
      </c>
      <c r="G28" s="79">
        <f t="shared" ref="G28:G29" si="6">+C28+D28-E28+F28</f>
        <v>0</v>
      </c>
      <c r="H28" s="79">
        <v>0</v>
      </c>
      <c r="I28" s="79">
        <v>0</v>
      </c>
    </row>
    <row r="29" spans="1:11" s="43" customFormat="1" x14ac:dyDescent="0.25">
      <c r="A29" s="171" t="s">
        <v>148</v>
      </c>
      <c r="B29" s="172"/>
      <c r="C29" s="79">
        <v>0</v>
      </c>
      <c r="D29" s="79">
        <v>0</v>
      </c>
      <c r="E29" s="79">
        <v>0</v>
      </c>
      <c r="F29" s="79">
        <v>0</v>
      </c>
      <c r="G29" s="79">
        <f t="shared" si="6"/>
        <v>0</v>
      </c>
      <c r="H29" s="79">
        <v>0</v>
      </c>
      <c r="I29" s="79">
        <v>0</v>
      </c>
    </row>
    <row r="30" spans="1:11" s="43" customFormat="1" ht="15.75" thickBot="1" x14ac:dyDescent="0.3">
      <c r="A30" s="175"/>
      <c r="B30" s="176"/>
      <c r="C30" s="55"/>
      <c r="D30" s="55"/>
      <c r="E30" s="55"/>
      <c r="F30" s="55"/>
      <c r="G30" s="55"/>
      <c r="H30" s="55"/>
      <c r="I30" s="55"/>
    </row>
    <row r="31" spans="1:11" ht="15.75" thickBot="1" x14ac:dyDescent="0.3"/>
    <row r="32" spans="1:11" ht="15" customHeight="1" x14ac:dyDescent="0.25">
      <c r="B32" s="168" t="s">
        <v>149</v>
      </c>
      <c r="C32" s="12" t="s">
        <v>150</v>
      </c>
      <c r="D32" s="12" t="s">
        <v>152</v>
      </c>
      <c r="E32" s="12" t="s">
        <v>155</v>
      </c>
      <c r="F32" s="14" t="s">
        <v>157</v>
      </c>
      <c r="G32" s="12" t="s">
        <v>158</v>
      </c>
    </row>
    <row r="33" spans="2:7" x14ac:dyDescent="0.25">
      <c r="B33" s="169"/>
      <c r="C33" s="1" t="s">
        <v>151</v>
      </c>
      <c r="D33" s="1" t="s">
        <v>153</v>
      </c>
      <c r="E33" s="1" t="s">
        <v>156</v>
      </c>
      <c r="F33" s="15"/>
      <c r="G33" s="1" t="s">
        <v>159</v>
      </c>
    </row>
    <row r="34" spans="2:7" ht="15.75" thickBot="1" x14ac:dyDescent="0.3">
      <c r="B34" s="170"/>
      <c r="C34" s="13"/>
      <c r="D34" s="2" t="s">
        <v>154</v>
      </c>
      <c r="E34" s="13"/>
      <c r="F34" s="16"/>
      <c r="G34" s="13"/>
    </row>
    <row r="35" spans="2:7" ht="24.75" customHeight="1" x14ac:dyDescent="0.25">
      <c r="B35" s="102" t="s">
        <v>160</v>
      </c>
      <c r="C35" s="103"/>
      <c r="D35" s="103"/>
      <c r="E35" s="103"/>
      <c r="F35" s="103"/>
      <c r="G35" s="103"/>
    </row>
    <row r="36" spans="2:7" ht="15" customHeight="1" x14ac:dyDescent="0.25">
      <c r="B36" s="9" t="s">
        <v>161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</row>
    <row r="37" spans="2:7" ht="15" customHeight="1" x14ac:dyDescent="0.25">
      <c r="B37" s="9" t="s">
        <v>162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</row>
    <row r="38" spans="2:7" ht="15.75" customHeight="1" thickBot="1" x14ac:dyDescent="0.3">
      <c r="B38" s="11" t="s">
        <v>163</v>
      </c>
      <c r="C38" s="105">
        <v>0</v>
      </c>
      <c r="D38" s="105">
        <v>0</v>
      </c>
      <c r="E38" s="105">
        <v>0</v>
      </c>
      <c r="F38" s="105">
        <v>0</v>
      </c>
      <c r="G38" s="105">
        <v>0</v>
      </c>
    </row>
  </sheetData>
  <mergeCells count="28">
    <mergeCell ref="B32:B34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ageMargins left="0.59" right="0.5" top="0.41" bottom="0.35433070866141736" header="0.45" footer="0.31496062992125984"/>
  <pageSetup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view="pageBreakPreview" zoomScale="118" zoomScaleNormal="100" zoomScaleSheetLayoutView="118" workbookViewId="0">
      <selection activeCell="A4" sqref="A4:K4"/>
    </sheetView>
  </sheetViews>
  <sheetFormatPr baseColWidth="10" defaultRowHeight="15" x14ac:dyDescent="0.25"/>
  <cols>
    <col min="1" max="1" width="28.85546875" customWidth="1"/>
  </cols>
  <sheetData>
    <row r="1" spans="1:11" x14ac:dyDescent="0.25">
      <c r="A1" s="177" t="s">
        <v>432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x14ac:dyDescent="0.25">
      <c r="A2" s="145" t="s">
        <v>164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x14ac:dyDescent="0.25">
      <c r="A3" s="145" t="s">
        <v>452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1" ht="15.75" thickBot="1" x14ac:dyDescent="0.3">
      <c r="A4" s="148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1" ht="75" thickBot="1" x14ac:dyDescent="0.3">
      <c r="A5" s="17" t="s">
        <v>165</v>
      </c>
      <c r="B5" s="10" t="s">
        <v>166</v>
      </c>
      <c r="C5" s="10" t="s">
        <v>167</v>
      </c>
      <c r="D5" s="10" t="s">
        <v>168</v>
      </c>
      <c r="E5" s="10" t="s">
        <v>169</v>
      </c>
      <c r="F5" s="10" t="s">
        <v>170</v>
      </c>
      <c r="G5" s="10" t="s">
        <v>171</v>
      </c>
      <c r="H5" s="10" t="s">
        <v>172</v>
      </c>
      <c r="I5" s="10" t="s">
        <v>433</v>
      </c>
      <c r="J5" s="10" t="s">
        <v>434</v>
      </c>
      <c r="K5" s="10" t="s">
        <v>435</v>
      </c>
    </row>
    <row r="6" spans="1:11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2.5" x14ac:dyDescent="0.25">
      <c r="A7" s="72" t="s">
        <v>173</v>
      </c>
      <c r="B7" s="82"/>
      <c r="C7" s="82"/>
      <c r="D7" s="82"/>
      <c r="E7" s="82">
        <f t="shared" ref="E7:K7" si="0">+E8+E9+E10+E11</f>
        <v>0</v>
      </c>
      <c r="F7" s="82"/>
      <c r="G7" s="82">
        <f t="shared" si="0"/>
        <v>0</v>
      </c>
      <c r="H7" s="82">
        <f t="shared" si="0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</row>
    <row r="8" spans="1:11" x14ac:dyDescent="0.25">
      <c r="A8" s="65" t="s">
        <v>174</v>
      </c>
      <c r="B8" s="82"/>
      <c r="C8" s="82"/>
      <c r="D8" s="82"/>
      <c r="E8" s="82">
        <v>0</v>
      </c>
      <c r="F8" s="82"/>
      <c r="G8" s="82">
        <v>0</v>
      </c>
      <c r="H8" s="82">
        <v>0</v>
      </c>
      <c r="I8" s="82">
        <v>0</v>
      </c>
      <c r="J8" s="82">
        <v>0</v>
      </c>
      <c r="K8" s="82">
        <v>0</v>
      </c>
    </row>
    <row r="9" spans="1:11" x14ac:dyDescent="0.25">
      <c r="A9" s="65" t="s">
        <v>175</v>
      </c>
      <c r="B9" s="82"/>
      <c r="C9" s="82"/>
      <c r="D9" s="82"/>
      <c r="E9" s="82">
        <v>0</v>
      </c>
      <c r="F9" s="82"/>
      <c r="G9" s="82">
        <v>0</v>
      </c>
      <c r="H9" s="82">
        <v>0</v>
      </c>
      <c r="I9" s="82">
        <v>0</v>
      </c>
      <c r="J9" s="82">
        <v>0</v>
      </c>
      <c r="K9" s="82">
        <v>0</v>
      </c>
    </row>
    <row r="10" spans="1:11" x14ac:dyDescent="0.25">
      <c r="A10" s="65" t="s">
        <v>176</v>
      </c>
      <c r="B10" s="82"/>
      <c r="C10" s="82"/>
      <c r="D10" s="82"/>
      <c r="E10" s="82">
        <v>0</v>
      </c>
      <c r="F10" s="82"/>
      <c r="G10" s="82">
        <v>0</v>
      </c>
      <c r="H10" s="82">
        <v>0</v>
      </c>
      <c r="I10" s="82">
        <v>0</v>
      </c>
      <c r="J10" s="82">
        <v>0</v>
      </c>
      <c r="K10" s="82">
        <v>0</v>
      </c>
    </row>
    <row r="11" spans="1:11" x14ac:dyDescent="0.25">
      <c r="A11" s="65" t="s">
        <v>177</v>
      </c>
      <c r="B11" s="82"/>
      <c r="C11" s="82"/>
      <c r="D11" s="82"/>
      <c r="E11" s="82">
        <v>0</v>
      </c>
      <c r="F11" s="82"/>
      <c r="G11" s="82">
        <v>0</v>
      </c>
      <c r="H11" s="82">
        <v>0</v>
      </c>
      <c r="I11" s="82">
        <v>0</v>
      </c>
      <c r="J11" s="82">
        <v>0</v>
      </c>
      <c r="K11" s="82">
        <v>0</v>
      </c>
    </row>
    <row r="12" spans="1:11" x14ac:dyDescent="0.25">
      <c r="A12" s="65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x14ac:dyDescent="0.25">
      <c r="A13" s="72" t="s">
        <v>178</v>
      </c>
      <c r="B13" s="82"/>
      <c r="C13" s="82"/>
      <c r="D13" s="82"/>
      <c r="E13" s="82">
        <f t="shared" ref="E13:K13" si="1">+E14+E15+E16+E17</f>
        <v>0</v>
      </c>
      <c r="F13" s="82"/>
      <c r="G13" s="82">
        <f t="shared" si="1"/>
        <v>0</v>
      </c>
      <c r="H13" s="82">
        <f t="shared" si="1"/>
        <v>0</v>
      </c>
      <c r="I13" s="82">
        <f t="shared" si="1"/>
        <v>0</v>
      </c>
      <c r="J13" s="82">
        <f t="shared" si="1"/>
        <v>0</v>
      </c>
      <c r="K13" s="82">
        <f t="shared" si="1"/>
        <v>0</v>
      </c>
    </row>
    <row r="14" spans="1:11" x14ac:dyDescent="0.25">
      <c r="A14" s="65" t="s">
        <v>179</v>
      </c>
      <c r="B14" s="82"/>
      <c r="C14" s="82"/>
      <c r="D14" s="82"/>
      <c r="E14" s="82">
        <v>0</v>
      </c>
      <c r="F14" s="82"/>
      <c r="G14" s="82">
        <v>0</v>
      </c>
      <c r="H14" s="82">
        <v>0</v>
      </c>
      <c r="I14" s="82">
        <v>0</v>
      </c>
      <c r="J14" s="82">
        <v>0</v>
      </c>
      <c r="K14" s="82">
        <v>0</v>
      </c>
    </row>
    <row r="15" spans="1:11" x14ac:dyDescent="0.25">
      <c r="A15" s="65" t="s">
        <v>180</v>
      </c>
      <c r="B15" s="82"/>
      <c r="C15" s="82"/>
      <c r="D15" s="82"/>
      <c r="E15" s="82">
        <v>0</v>
      </c>
      <c r="F15" s="82"/>
      <c r="G15" s="82">
        <v>0</v>
      </c>
      <c r="H15" s="82">
        <v>0</v>
      </c>
      <c r="I15" s="82">
        <v>0</v>
      </c>
      <c r="J15" s="82">
        <v>0</v>
      </c>
      <c r="K15" s="82">
        <v>0</v>
      </c>
    </row>
    <row r="16" spans="1:11" x14ac:dyDescent="0.25">
      <c r="A16" s="65" t="s">
        <v>181</v>
      </c>
      <c r="B16" s="82"/>
      <c r="C16" s="82"/>
      <c r="D16" s="82"/>
      <c r="E16" s="82">
        <v>0</v>
      </c>
      <c r="F16" s="82"/>
      <c r="G16" s="82">
        <v>0</v>
      </c>
      <c r="H16" s="82">
        <v>0</v>
      </c>
      <c r="I16" s="82">
        <v>0</v>
      </c>
      <c r="J16" s="82">
        <v>0</v>
      </c>
      <c r="K16" s="82">
        <v>0</v>
      </c>
    </row>
    <row r="17" spans="1:11" x14ac:dyDescent="0.25">
      <c r="A17" s="65" t="s">
        <v>182</v>
      </c>
      <c r="B17" s="82"/>
      <c r="C17" s="82"/>
      <c r="D17" s="82"/>
      <c r="E17" s="82">
        <v>0</v>
      </c>
      <c r="F17" s="82"/>
      <c r="G17" s="82">
        <v>0</v>
      </c>
      <c r="H17" s="82">
        <v>0</v>
      </c>
      <c r="I17" s="82">
        <v>0</v>
      </c>
      <c r="J17" s="82">
        <v>0</v>
      </c>
      <c r="K17" s="82">
        <v>0</v>
      </c>
    </row>
    <row r="18" spans="1:11" x14ac:dyDescent="0.25">
      <c r="A18" s="65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33.75" x14ac:dyDescent="0.25">
      <c r="A19" s="72" t="s">
        <v>183</v>
      </c>
      <c r="B19" s="82"/>
      <c r="C19" s="82"/>
      <c r="D19" s="82"/>
      <c r="E19" s="82">
        <f t="shared" ref="E19:K19" si="2">+E7+E13</f>
        <v>0</v>
      </c>
      <c r="F19" s="82"/>
      <c r="G19" s="82">
        <f t="shared" si="2"/>
        <v>0</v>
      </c>
      <c r="H19" s="82">
        <f t="shared" si="2"/>
        <v>0</v>
      </c>
      <c r="I19" s="82">
        <f t="shared" si="2"/>
        <v>0</v>
      </c>
      <c r="J19" s="82">
        <f t="shared" si="2"/>
        <v>0</v>
      </c>
      <c r="K19" s="82">
        <f t="shared" si="2"/>
        <v>0</v>
      </c>
    </row>
    <row r="20" spans="1:11" ht="15.75" thickBot="1" x14ac:dyDescent="0.3">
      <c r="A20" s="68"/>
      <c r="B20" s="20"/>
      <c r="C20" s="20"/>
      <c r="D20" s="20"/>
      <c r="E20" s="20"/>
      <c r="F20" s="20"/>
      <c r="G20" s="20"/>
      <c r="H20" s="20"/>
      <c r="I20" s="20"/>
      <c r="J20" s="20"/>
      <c r="K20" s="20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6"/>
  <sheetViews>
    <sheetView view="pageBreakPreview" zoomScale="120" zoomScaleNormal="160" zoomScaleSheetLayoutView="120" workbookViewId="0">
      <selection activeCell="E62" sqref="E62"/>
    </sheetView>
  </sheetViews>
  <sheetFormatPr baseColWidth="10" defaultRowHeight="15" x14ac:dyDescent="0.25"/>
  <cols>
    <col min="1" max="1" width="3.85546875" customWidth="1"/>
    <col min="2" max="2" width="60.140625" customWidth="1"/>
    <col min="3" max="5" width="13" customWidth="1"/>
  </cols>
  <sheetData>
    <row r="1" spans="1:5" x14ac:dyDescent="0.25">
      <c r="A1" s="194" t="s">
        <v>432</v>
      </c>
      <c r="B1" s="195"/>
      <c r="C1" s="195"/>
      <c r="D1" s="195"/>
      <c r="E1" s="196"/>
    </row>
    <row r="2" spans="1:5" x14ac:dyDescent="0.25">
      <c r="A2" s="197" t="s">
        <v>184</v>
      </c>
      <c r="B2" s="198"/>
      <c r="C2" s="198"/>
      <c r="D2" s="198"/>
      <c r="E2" s="199"/>
    </row>
    <row r="3" spans="1:5" x14ac:dyDescent="0.25">
      <c r="A3" s="197" t="s">
        <v>453</v>
      </c>
      <c r="B3" s="198"/>
      <c r="C3" s="198"/>
      <c r="D3" s="198"/>
      <c r="E3" s="199"/>
    </row>
    <row r="4" spans="1:5" ht="15.75" thickBot="1" x14ac:dyDescent="0.3">
      <c r="A4" s="200" t="s">
        <v>1</v>
      </c>
      <c r="B4" s="201"/>
      <c r="C4" s="201"/>
      <c r="D4" s="201"/>
      <c r="E4" s="202"/>
    </row>
    <row r="5" spans="1:5" ht="8.25" customHeight="1" thickBot="1" x14ac:dyDescent="0.3">
      <c r="A5" s="113"/>
      <c r="B5" s="114"/>
      <c r="C5" s="114"/>
      <c r="D5" s="114"/>
      <c r="E5" s="114"/>
    </row>
    <row r="6" spans="1:5" x14ac:dyDescent="0.25">
      <c r="A6" s="180" t="s">
        <v>2</v>
      </c>
      <c r="B6" s="181"/>
      <c r="C6" s="115" t="s">
        <v>185</v>
      </c>
      <c r="D6" s="184" t="s">
        <v>187</v>
      </c>
      <c r="E6" s="115" t="s">
        <v>188</v>
      </c>
    </row>
    <row r="7" spans="1:5" ht="15.75" thickBot="1" x14ac:dyDescent="0.3">
      <c r="A7" s="182"/>
      <c r="B7" s="183"/>
      <c r="C7" s="116" t="s">
        <v>186</v>
      </c>
      <c r="D7" s="185"/>
      <c r="E7" s="116" t="s">
        <v>189</v>
      </c>
    </row>
    <row r="8" spans="1:5" s="46" customFormat="1" x14ac:dyDescent="0.25">
      <c r="A8" s="117"/>
      <c r="B8" s="118"/>
      <c r="C8" s="118"/>
      <c r="D8" s="118"/>
      <c r="E8" s="118"/>
    </row>
    <row r="9" spans="1:5" s="46" customFormat="1" x14ac:dyDescent="0.25">
      <c r="A9" s="117"/>
      <c r="B9" s="119" t="s">
        <v>190</v>
      </c>
      <c r="C9" s="120">
        <f>+C10+C11+C12</f>
        <v>0</v>
      </c>
      <c r="D9" s="120">
        <v>696</v>
      </c>
      <c r="E9" s="120">
        <v>696</v>
      </c>
    </row>
    <row r="10" spans="1:5" s="46" customFormat="1" x14ac:dyDescent="0.25">
      <c r="A10" s="117"/>
      <c r="B10" s="121" t="s">
        <v>191</v>
      </c>
      <c r="C10" s="120">
        <v>0</v>
      </c>
      <c r="D10" s="120">
        <v>696</v>
      </c>
      <c r="E10" s="120">
        <v>696</v>
      </c>
    </row>
    <row r="11" spans="1:5" s="46" customFormat="1" x14ac:dyDescent="0.25">
      <c r="A11" s="117"/>
      <c r="B11" s="121" t="s">
        <v>192</v>
      </c>
      <c r="C11" s="120">
        <v>0</v>
      </c>
      <c r="D11" s="120">
        <v>0</v>
      </c>
      <c r="E11" s="120">
        <v>0</v>
      </c>
    </row>
    <row r="12" spans="1:5" s="46" customFormat="1" x14ac:dyDescent="0.25">
      <c r="A12" s="117"/>
      <c r="B12" s="121" t="s">
        <v>193</v>
      </c>
      <c r="C12" s="120">
        <v>0</v>
      </c>
      <c r="D12" s="120">
        <v>0</v>
      </c>
      <c r="E12" s="120">
        <v>0</v>
      </c>
    </row>
    <row r="13" spans="1:5" s="46" customFormat="1" x14ac:dyDescent="0.25">
      <c r="A13" s="117"/>
      <c r="B13" s="118"/>
      <c r="C13" s="120"/>
      <c r="D13" s="120"/>
      <c r="E13" s="120"/>
    </row>
    <row r="14" spans="1:5" s="46" customFormat="1" x14ac:dyDescent="0.25">
      <c r="A14" s="122"/>
      <c r="B14" s="119" t="s">
        <v>444</v>
      </c>
      <c r="C14" s="120">
        <f>+C15+C16</f>
        <v>-3801467</v>
      </c>
      <c r="D14" s="120">
        <v>-2205893</v>
      </c>
      <c r="E14" s="120">
        <v>-2205198</v>
      </c>
    </row>
    <row r="15" spans="1:5" s="46" customFormat="1" x14ac:dyDescent="0.25">
      <c r="A15" s="117"/>
      <c r="B15" s="121" t="s">
        <v>194</v>
      </c>
      <c r="C15" s="120">
        <v>-3801467</v>
      </c>
      <c r="D15" s="120">
        <v>-2205198</v>
      </c>
      <c r="E15" s="120">
        <v>-2205198</v>
      </c>
    </row>
    <row r="16" spans="1:5" s="46" customFormat="1" x14ac:dyDescent="0.25">
      <c r="A16" s="117"/>
      <c r="B16" s="121" t="s">
        <v>195</v>
      </c>
      <c r="C16" s="123"/>
      <c r="D16" s="123"/>
      <c r="E16" s="123"/>
    </row>
    <row r="17" spans="1:5" s="46" customFormat="1" x14ac:dyDescent="0.25">
      <c r="A17" s="117"/>
      <c r="B17" s="118"/>
      <c r="C17" s="118"/>
      <c r="D17" s="118"/>
      <c r="E17" s="118"/>
    </row>
    <row r="18" spans="1:5" s="46" customFormat="1" x14ac:dyDescent="0.25">
      <c r="A18" s="117"/>
      <c r="B18" s="119" t="s">
        <v>196</v>
      </c>
      <c r="C18" s="124">
        <f>+C19+C20</f>
        <v>0</v>
      </c>
      <c r="D18" s="120">
        <v>0</v>
      </c>
      <c r="E18" s="120">
        <v>0</v>
      </c>
    </row>
    <row r="19" spans="1:5" s="46" customFormat="1" x14ac:dyDescent="0.25">
      <c r="A19" s="117"/>
      <c r="B19" s="121" t="s">
        <v>197</v>
      </c>
      <c r="C19" s="124">
        <v>0</v>
      </c>
      <c r="D19" s="120">
        <v>0</v>
      </c>
      <c r="E19" s="120">
        <v>0</v>
      </c>
    </row>
    <row r="20" spans="1:5" s="46" customFormat="1" x14ac:dyDescent="0.25">
      <c r="A20" s="117"/>
      <c r="B20" s="121" t="s">
        <v>198</v>
      </c>
      <c r="C20" s="124">
        <v>0</v>
      </c>
      <c r="D20" s="120">
        <v>0</v>
      </c>
      <c r="E20" s="120">
        <v>0</v>
      </c>
    </row>
    <row r="21" spans="1:5" s="46" customFormat="1" x14ac:dyDescent="0.25">
      <c r="A21" s="117"/>
      <c r="B21" s="118"/>
      <c r="C21" s="123"/>
      <c r="D21" s="123"/>
      <c r="E21" s="123"/>
    </row>
    <row r="22" spans="1:5" s="46" customFormat="1" x14ac:dyDescent="0.25">
      <c r="A22" s="117"/>
      <c r="B22" s="119" t="s">
        <v>199</v>
      </c>
      <c r="C22" s="120">
        <v>-3801467</v>
      </c>
      <c r="D22" s="120">
        <v>-2205198</v>
      </c>
      <c r="E22" s="120">
        <v>-2205198</v>
      </c>
    </row>
    <row r="23" spans="1:5" s="46" customFormat="1" x14ac:dyDescent="0.25">
      <c r="A23" s="117"/>
      <c r="B23" s="119" t="s">
        <v>200</v>
      </c>
      <c r="C23" s="120">
        <v>-3801467</v>
      </c>
      <c r="D23" s="120">
        <v>-2205198</v>
      </c>
      <c r="E23" s="120">
        <v>-2205198</v>
      </c>
    </row>
    <row r="24" spans="1:5" s="46" customFormat="1" ht="18" x14ac:dyDescent="0.25">
      <c r="A24" s="117"/>
      <c r="B24" s="119" t="s">
        <v>201</v>
      </c>
      <c r="C24" s="120">
        <f>+C23-C18</f>
        <v>-3801467</v>
      </c>
      <c r="D24" s="120">
        <v>-2205198</v>
      </c>
      <c r="E24" s="120">
        <v>-2205198</v>
      </c>
    </row>
    <row r="25" spans="1:5" s="46" customFormat="1" ht="15.75" thickBot="1" x14ac:dyDescent="0.3">
      <c r="A25" s="125"/>
      <c r="B25" s="126"/>
      <c r="C25" s="126"/>
      <c r="D25" s="126"/>
      <c r="E25" s="126"/>
    </row>
    <row r="26" spans="1:5" s="46" customFormat="1" ht="15.75" thickBot="1" x14ac:dyDescent="0.3">
      <c r="A26" s="127"/>
      <c r="B26" s="128"/>
      <c r="C26" s="128"/>
      <c r="D26" s="128"/>
      <c r="E26" s="128"/>
    </row>
    <row r="27" spans="1:5" s="46" customFormat="1" ht="15.75" thickBot="1" x14ac:dyDescent="0.3">
      <c r="A27" s="186" t="s">
        <v>202</v>
      </c>
      <c r="B27" s="187"/>
      <c r="C27" s="129" t="s">
        <v>203</v>
      </c>
      <c r="D27" s="129" t="s">
        <v>187</v>
      </c>
      <c r="E27" s="129" t="s">
        <v>204</v>
      </c>
    </row>
    <row r="28" spans="1:5" s="46" customFormat="1" x14ac:dyDescent="0.25">
      <c r="A28" s="117"/>
      <c r="B28" s="118"/>
      <c r="C28" s="118"/>
      <c r="D28" s="118"/>
      <c r="E28" s="118"/>
    </row>
    <row r="29" spans="1:5" s="46" customFormat="1" x14ac:dyDescent="0.25">
      <c r="A29" s="122"/>
      <c r="B29" s="119" t="s">
        <v>205</v>
      </c>
      <c r="C29" s="120">
        <f>+C30+C31</f>
        <v>0</v>
      </c>
      <c r="D29" s="120">
        <f t="shared" ref="D29:E29" si="0">+D30+D31</f>
        <v>0</v>
      </c>
      <c r="E29" s="120">
        <f t="shared" si="0"/>
        <v>0</v>
      </c>
    </row>
    <row r="30" spans="1:5" s="46" customFormat="1" x14ac:dyDescent="0.25">
      <c r="A30" s="117"/>
      <c r="B30" s="121" t="s">
        <v>206</v>
      </c>
      <c r="C30" s="120">
        <v>0</v>
      </c>
      <c r="D30" s="120">
        <v>0</v>
      </c>
      <c r="E30" s="120">
        <v>0</v>
      </c>
    </row>
    <row r="31" spans="1:5" s="46" customFormat="1" x14ac:dyDescent="0.25">
      <c r="A31" s="117"/>
      <c r="B31" s="121" t="s">
        <v>207</v>
      </c>
      <c r="C31" s="120">
        <v>0</v>
      </c>
      <c r="D31" s="120">
        <v>0</v>
      </c>
      <c r="E31" s="120">
        <v>0</v>
      </c>
    </row>
    <row r="32" spans="1:5" s="46" customFormat="1" x14ac:dyDescent="0.25">
      <c r="A32" s="117"/>
      <c r="B32" s="118"/>
      <c r="C32" s="120"/>
      <c r="D32" s="120"/>
      <c r="E32" s="120"/>
    </row>
    <row r="33" spans="1:5" s="46" customFormat="1" x14ac:dyDescent="0.25">
      <c r="A33" s="122"/>
      <c r="B33" s="119" t="s">
        <v>208</v>
      </c>
      <c r="C33" s="130">
        <v>-3801467</v>
      </c>
      <c r="D33" s="130">
        <v>-2205198</v>
      </c>
      <c r="E33" s="130">
        <v>-2205198</v>
      </c>
    </row>
    <row r="34" spans="1:5" s="46" customFormat="1" ht="15.75" thickBot="1" x14ac:dyDescent="0.3">
      <c r="A34" s="125"/>
      <c r="B34" s="126"/>
      <c r="C34" s="126"/>
      <c r="D34" s="126"/>
      <c r="E34" s="126"/>
    </row>
    <row r="35" spans="1:5" s="46" customFormat="1" ht="15.75" thickBot="1" x14ac:dyDescent="0.3">
      <c r="A35" s="127"/>
      <c r="B35" s="128"/>
      <c r="C35" s="128"/>
      <c r="D35" s="128"/>
      <c r="E35" s="128"/>
    </row>
    <row r="36" spans="1:5" s="46" customFormat="1" x14ac:dyDescent="0.25">
      <c r="A36" s="188" t="s">
        <v>202</v>
      </c>
      <c r="B36" s="189"/>
      <c r="C36" s="184" t="s">
        <v>209</v>
      </c>
      <c r="D36" s="184" t="s">
        <v>187</v>
      </c>
      <c r="E36" s="115" t="s">
        <v>188</v>
      </c>
    </row>
    <row r="37" spans="1:5" s="46" customFormat="1" ht="15.75" thickBot="1" x14ac:dyDescent="0.3">
      <c r="A37" s="190"/>
      <c r="B37" s="191"/>
      <c r="C37" s="185"/>
      <c r="D37" s="185"/>
      <c r="E37" s="116" t="s">
        <v>204</v>
      </c>
    </row>
    <row r="38" spans="1:5" s="46" customFormat="1" x14ac:dyDescent="0.25">
      <c r="A38" s="117"/>
      <c r="B38" s="118"/>
      <c r="C38" s="118"/>
      <c r="D38" s="118"/>
      <c r="E38" s="118"/>
    </row>
    <row r="39" spans="1:5" s="46" customFormat="1" x14ac:dyDescent="0.25">
      <c r="A39" s="122"/>
      <c r="B39" s="119" t="s">
        <v>210</v>
      </c>
      <c r="C39" s="118">
        <f>+C40+C41</f>
        <v>0</v>
      </c>
      <c r="D39" s="118">
        <f t="shared" ref="D39:E39" si="1">+D40+D41</f>
        <v>0</v>
      </c>
      <c r="E39" s="118">
        <f t="shared" si="1"/>
        <v>0</v>
      </c>
    </row>
    <row r="40" spans="1:5" s="46" customFormat="1" x14ac:dyDescent="0.25">
      <c r="A40" s="117"/>
      <c r="B40" s="121" t="s">
        <v>211</v>
      </c>
      <c r="C40" s="118">
        <v>0</v>
      </c>
      <c r="D40" s="118">
        <v>0</v>
      </c>
      <c r="E40" s="118">
        <v>0</v>
      </c>
    </row>
    <row r="41" spans="1:5" s="46" customFormat="1" x14ac:dyDescent="0.25">
      <c r="A41" s="117"/>
      <c r="B41" s="121" t="s">
        <v>212</v>
      </c>
      <c r="C41" s="118"/>
      <c r="D41" s="118"/>
      <c r="E41" s="118"/>
    </row>
    <row r="42" spans="1:5" s="46" customFormat="1" x14ac:dyDescent="0.25">
      <c r="A42" s="122"/>
      <c r="B42" s="119" t="s">
        <v>213</v>
      </c>
      <c r="C42" s="118">
        <f>+C43+C44</f>
        <v>0</v>
      </c>
      <c r="D42" s="118">
        <f t="shared" ref="D42:E42" si="2">+D43+D44</f>
        <v>0</v>
      </c>
      <c r="E42" s="118">
        <f t="shared" si="2"/>
        <v>0</v>
      </c>
    </row>
    <row r="43" spans="1:5" s="46" customFormat="1" x14ac:dyDescent="0.25">
      <c r="A43" s="117"/>
      <c r="B43" s="121" t="s">
        <v>214</v>
      </c>
      <c r="C43" s="118">
        <v>0</v>
      </c>
      <c r="D43" s="118">
        <v>0</v>
      </c>
      <c r="E43" s="118">
        <v>0</v>
      </c>
    </row>
    <row r="44" spans="1:5" s="46" customFormat="1" x14ac:dyDescent="0.25">
      <c r="A44" s="117"/>
      <c r="B44" s="121" t="s">
        <v>215</v>
      </c>
      <c r="C44" s="118">
        <v>0</v>
      </c>
      <c r="D44" s="118">
        <v>0</v>
      </c>
      <c r="E44" s="118">
        <v>0</v>
      </c>
    </row>
    <row r="45" spans="1:5" s="46" customFormat="1" x14ac:dyDescent="0.25">
      <c r="A45" s="205"/>
      <c r="B45" s="207" t="s">
        <v>216</v>
      </c>
      <c r="C45" s="192">
        <f>+C39-C42</f>
        <v>0</v>
      </c>
      <c r="D45" s="192">
        <f>+D39-D42</f>
        <v>0</v>
      </c>
      <c r="E45" s="192">
        <f>+E39-E42</f>
        <v>0</v>
      </c>
    </row>
    <row r="46" spans="1:5" s="46" customFormat="1" ht="15.75" thickBot="1" x14ac:dyDescent="0.3">
      <c r="A46" s="206"/>
      <c r="B46" s="208"/>
      <c r="C46" s="193"/>
      <c r="D46" s="193"/>
      <c r="E46" s="193"/>
    </row>
    <row r="47" spans="1:5" s="46" customFormat="1" ht="15.75" thickBot="1" x14ac:dyDescent="0.3">
      <c r="A47" s="127"/>
      <c r="B47" s="128"/>
      <c r="C47" s="128"/>
      <c r="D47" s="128"/>
      <c r="E47" s="128"/>
    </row>
    <row r="48" spans="1:5" s="46" customFormat="1" x14ac:dyDescent="0.25">
      <c r="A48" s="188" t="s">
        <v>202</v>
      </c>
      <c r="B48" s="189"/>
      <c r="C48" s="115" t="s">
        <v>185</v>
      </c>
      <c r="D48" s="184" t="s">
        <v>187</v>
      </c>
      <c r="E48" s="115" t="s">
        <v>188</v>
      </c>
    </row>
    <row r="49" spans="1:5" s="46" customFormat="1" ht="15.75" thickBot="1" x14ac:dyDescent="0.3">
      <c r="A49" s="190"/>
      <c r="B49" s="191"/>
      <c r="C49" s="116" t="s">
        <v>203</v>
      </c>
      <c r="D49" s="185"/>
      <c r="E49" s="116" t="s">
        <v>204</v>
      </c>
    </row>
    <row r="50" spans="1:5" s="46" customFormat="1" x14ac:dyDescent="0.25">
      <c r="A50" s="203"/>
      <c r="B50" s="204"/>
      <c r="C50" s="118"/>
      <c r="D50" s="118"/>
      <c r="E50" s="118"/>
    </row>
    <row r="51" spans="1:5" s="46" customFormat="1" x14ac:dyDescent="0.25">
      <c r="A51" s="117"/>
      <c r="B51" s="118" t="s">
        <v>217</v>
      </c>
      <c r="C51" s="120">
        <f>+C10</f>
        <v>0</v>
      </c>
      <c r="D51" s="120">
        <v>696</v>
      </c>
      <c r="E51" s="120">
        <v>696</v>
      </c>
    </row>
    <row r="52" spans="1:5" s="46" customFormat="1" x14ac:dyDescent="0.25">
      <c r="A52" s="117"/>
      <c r="B52" s="118" t="s">
        <v>218</v>
      </c>
      <c r="C52" s="120">
        <v>0</v>
      </c>
      <c r="D52" s="120">
        <v>0</v>
      </c>
      <c r="E52" s="120">
        <f t="shared" ref="E52" si="3">+E53+E54</f>
        <v>0</v>
      </c>
    </row>
    <row r="53" spans="1:5" s="46" customFormat="1" x14ac:dyDescent="0.25">
      <c r="A53" s="117"/>
      <c r="B53" s="121" t="s">
        <v>211</v>
      </c>
      <c r="C53" s="120">
        <v>0</v>
      </c>
      <c r="D53" s="120">
        <v>0</v>
      </c>
      <c r="E53" s="120">
        <v>0</v>
      </c>
    </row>
    <row r="54" spans="1:5" s="46" customFormat="1" x14ac:dyDescent="0.25">
      <c r="A54" s="117"/>
      <c r="B54" s="121" t="s">
        <v>214</v>
      </c>
      <c r="C54" s="120">
        <v>0</v>
      </c>
      <c r="D54" s="120">
        <v>0</v>
      </c>
      <c r="E54" s="120">
        <v>0</v>
      </c>
    </row>
    <row r="55" spans="1:5" s="46" customFormat="1" x14ac:dyDescent="0.25">
      <c r="A55" s="117"/>
      <c r="B55" s="118"/>
      <c r="C55" s="120"/>
      <c r="D55" s="120"/>
      <c r="E55" s="120"/>
    </row>
    <row r="56" spans="1:5" s="46" customFormat="1" x14ac:dyDescent="0.25">
      <c r="A56" s="117"/>
      <c r="B56" s="118" t="s">
        <v>194</v>
      </c>
      <c r="C56" s="120">
        <v>3801467</v>
      </c>
      <c r="D56" s="120">
        <v>2205893</v>
      </c>
      <c r="E56" s="120">
        <v>2205893</v>
      </c>
    </row>
    <row r="57" spans="1:5" s="46" customFormat="1" x14ac:dyDescent="0.25">
      <c r="A57" s="117"/>
      <c r="B57" s="118"/>
      <c r="C57" s="120"/>
      <c r="D57" s="120"/>
      <c r="E57" s="120"/>
    </row>
    <row r="58" spans="1:5" s="46" customFormat="1" x14ac:dyDescent="0.25">
      <c r="A58" s="117"/>
      <c r="B58" s="118" t="s">
        <v>197</v>
      </c>
      <c r="C58" s="120">
        <v>0</v>
      </c>
      <c r="D58" s="120">
        <v>0</v>
      </c>
      <c r="E58" s="120">
        <v>0</v>
      </c>
    </row>
    <row r="59" spans="1:5" s="46" customFormat="1" x14ac:dyDescent="0.25">
      <c r="A59" s="117"/>
      <c r="B59" s="118"/>
      <c r="C59" s="120"/>
      <c r="D59" s="120"/>
      <c r="E59" s="120"/>
    </row>
    <row r="60" spans="1:5" s="46" customFormat="1" x14ac:dyDescent="0.25">
      <c r="A60" s="122"/>
      <c r="B60" s="119" t="s">
        <v>219</v>
      </c>
      <c r="C60" s="130">
        <f>+C51+C52-C56-C58</f>
        <v>-3801467</v>
      </c>
      <c r="D60" s="130">
        <v>-2205198</v>
      </c>
      <c r="E60" s="130">
        <v>-2205198</v>
      </c>
    </row>
    <row r="61" spans="1:5" s="46" customFormat="1" ht="18" x14ac:dyDescent="0.25">
      <c r="A61" s="122"/>
      <c r="B61" s="119" t="s">
        <v>220</v>
      </c>
      <c r="C61" s="130">
        <f>+C60-C52</f>
        <v>-3801467</v>
      </c>
      <c r="D61" s="130">
        <f t="shared" ref="D61" si="4">+D60-D52</f>
        <v>-2205198</v>
      </c>
      <c r="E61" s="130">
        <v>-2205198</v>
      </c>
    </row>
    <row r="62" spans="1:5" s="46" customFormat="1" ht="15.75" thickBot="1" x14ac:dyDescent="0.3">
      <c r="A62" s="125"/>
      <c r="B62" s="126"/>
      <c r="C62" s="126"/>
      <c r="D62" s="126"/>
      <c r="E62" s="126"/>
    </row>
    <row r="63" spans="1:5" s="46" customFormat="1" ht="15.75" thickBot="1" x14ac:dyDescent="0.3">
      <c r="A63" s="127"/>
      <c r="B63" s="128"/>
      <c r="C63" s="128"/>
      <c r="D63" s="128"/>
      <c r="E63" s="128"/>
    </row>
    <row r="64" spans="1:5" s="46" customFormat="1" x14ac:dyDescent="0.25">
      <c r="A64" s="188" t="s">
        <v>202</v>
      </c>
      <c r="B64" s="189"/>
      <c r="C64" s="184" t="s">
        <v>209</v>
      </c>
      <c r="D64" s="184" t="s">
        <v>187</v>
      </c>
      <c r="E64" s="115" t="s">
        <v>188</v>
      </c>
    </row>
    <row r="65" spans="1:5" s="46" customFormat="1" ht="15.75" thickBot="1" x14ac:dyDescent="0.3">
      <c r="A65" s="190"/>
      <c r="B65" s="191"/>
      <c r="C65" s="185"/>
      <c r="D65" s="185"/>
      <c r="E65" s="116" t="s">
        <v>204</v>
      </c>
    </row>
    <row r="66" spans="1:5" s="46" customFormat="1" x14ac:dyDescent="0.25">
      <c r="A66" s="203"/>
      <c r="B66" s="204"/>
      <c r="C66" s="118"/>
      <c r="D66" s="118"/>
      <c r="E66" s="118"/>
    </row>
    <row r="67" spans="1:5" s="46" customFormat="1" x14ac:dyDescent="0.25">
      <c r="A67" s="117"/>
      <c r="B67" s="118" t="s">
        <v>192</v>
      </c>
      <c r="C67" s="118">
        <v>0</v>
      </c>
      <c r="D67" s="118">
        <v>0</v>
      </c>
      <c r="E67" s="118">
        <v>0</v>
      </c>
    </row>
    <row r="68" spans="1:5" s="46" customFormat="1" ht="18" x14ac:dyDescent="0.25">
      <c r="A68" s="117"/>
      <c r="B68" s="118" t="s">
        <v>221</v>
      </c>
      <c r="C68" s="118">
        <v>0</v>
      </c>
      <c r="D68" s="118">
        <v>0</v>
      </c>
      <c r="E68" s="118">
        <v>0</v>
      </c>
    </row>
    <row r="69" spans="1:5" s="46" customFormat="1" x14ac:dyDescent="0.25">
      <c r="A69" s="117"/>
      <c r="B69" s="121" t="s">
        <v>212</v>
      </c>
      <c r="C69" s="118">
        <v>0</v>
      </c>
      <c r="D69" s="118">
        <v>0</v>
      </c>
      <c r="E69" s="118">
        <v>0</v>
      </c>
    </row>
    <row r="70" spans="1:5" s="46" customFormat="1" x14ac:dyDescent="0.25">
      <c r="A70" s="117"/>
      <c r="B70" s="121" t="s">
        <v>215</v>
      </c>
      <c r="C70" s="118">
        <v>0</v>
      </c>
      <c r="D70" s="118">
        <v>0</v>
      </c>
      <c r="E70" s="118">
        <v>0</v>
      </c>
    </row>
    <row r="71" spans="1:5" s="46" customFormat="1" x14ac:dyDescent="0.25">
      <c r="A71" s="117"/>
      <c r="B71" s="118"/>
      <c r="C71" s="118"/>
      <c r="D71" s="118"/>
      <c r="E71" s="118"/>
    </row>
    <row r="72" spans="1:5" s="46" customFormat="1" x14ac:dyDescent="0.25">
      <c r="A72" s="117"/>
      <c r="B72" s="118" t="s">
        <v>222</v>
      </c>
      <c r="C72" s="120">
        <v>0</v>
      </c>
      <c r="D72" s="120">
        <v>0</v>
      </c>
      <c r="E72" s="120">
        <v>0</v>
      </c>
    </row>
    <row r="73" spans="1:5" s="46" customFormat="1" x14ac:dyDescent="0.25">
      <c r="A73" s="117"/>
      <c r="B73" s="118"/>
      <c r="C73" s="118"/>
      <c r="D73" s="118"/>
      <c r="E73" s="118"/>
    </row>
    <row r="74" spans="1:5" s="46" customFormat="1" x14ac:dyDescent="0.25">
      <c r="A74" s="117"/>
      <c r="B74" s="118" t="s">
        <v>198</v>
      </c>
      <c r="C74" s="118">
        <v>0</v>
      </c>
      <c r="D74" s="118">
        <v>0</v>
      </c>
      <c r="E74" s="118">
        <v>0</v>
      </c>
    </row>
    <row r="75" spans="1:5" s="46" customFormat="1" x14ac:dyDescent="0.25">
      <c r="A75" s="117"/>
      <c r="B75" s="118"/>
      <c r="C75" s="118"/>
      <c r="D75" s="118"/>
      <c r="E75" s="118"/>
    </row>
    <row r="76" spans="1:5" s="46" customFormat="1" ht="18" x14ac:dyDescent="0.25">
      <c r="A76" s="122"/>
      <c r="B76" s="119" t="s">
        <v>223</v>
      </c>
      <c r="C76" s="119">
        <f>+C67+C68-C72+C74</f>
        <v>0</v>
      </c>
      <c r="D76" s="119">
        <f t="shared" ref="D76:E76" si="5">+D67+D68-D72+D74</f>
        <v>0</v>
      </c>
      <c r="E76" s="119">
        <f t="shared" si="5"/>
        <v>0</v>
      </c>
    </row>
    <row r="77" spans="1:5" s="46" customFormat="1" x14ac:dyDescent="0.25">
      <c r="A77" s="205"/>
      <c r="B77" s="207" t="s">
        <v>224</v>
      </c>
      <c r="C77" s="192">
        <f>+C76-C68</f>
        <v>0</v>
      </c>
      <c r="D77" s="192">
        <f t="shared" ref="D77:E77" si="6">+D76-D68</f>
        <v>0</v>
      </c>
      <c r="E77" s="192">
        <f t="shared" si="6"/>
        <v>0</v>
      </c>
    </row>
    <row r="78" spans="1:5" s="46" customFormat="1" ht="15.75" thickBot="1" x14ac:dyDescent="0.3">
      <c r="A78" s="206"/>
      <c r="B78" s="208"/>
      <c r="C78" s="193"/>
      <c r="D78" s="193"/>
      <c r="E78" s="193"/>
    </row>
    <row r="79" spans="1:5" x14ac:dyDescent="0.25">
      <c r="A79" s="114"/>
      <c r="B79" s="114"/>
      <c r="C79" s="114"/>
      <c r="D79" s="114"/>
      <c r="E79" s="114"/>
    </row>
    <row r="80" spans="1:5" x14ac:dyDescent="0.25">
      <c r="A80" s="114"/>
      <c r="B80" s="114"/>
      <c r="C80" s="114"/>
      <c r="D80" s="114"/>
      <c r="E80" s="114"/>
    </row>
    <row r="81" spans="1:5" x14ac:dyDescent="0.25">
      <c r="A81" s="114"/>
      <c r="B81" s="114"/>
      <c r="C81" s="114"/>
      <c r="D81" s="114"/>
      <c r="E81" s="114"/>
    </row>
    <row r="82" spans="1:5" x14ac:dyDescent="0.25">
      <c r="A82" s="114"/>
      <c r="B82" s="114"/>
      <c r="C82" s="114"/>
      <c r="D82" s="114"/>
      <c r="E82" s="114"/>
    </row>
    <row r="83" spans="1:5" x14ac:dyDescent="0.25">
      <c r="A83" s="114"/>
      <c r="B83" s="114"/>
      <c r="C83" s="114"/>
      <c r="D83" s="114"/>
      <c r="E83" s="114"/>
    </row>
    <row r="84" spans="1:5" x14ac:dyDescent="0.25">
      <c r="A84" s="114"/>
      <c r="B84" s="114"/>
      <c r="C84" s="114"/>
      <c r="D84" s="114"/>
      <c r="E84" s="114"/>
    </row>
    <row r="85" spans="1:5" x14ac:dyDescent="0.25">
      <c r="A85" s="114"/>
      <c r="B85" s="114"/>
      <c r="C85" s="114"/>
      <c r="D85" s="114"/>
      <c r="E85" s="114"/>
    </row>
    <row r="86" spans="1:5" x14ac:dyDescent="0.25">
      <c r="A86" s="114"/>
      <c r="B86" s="114"/>
      <c r="C86" s="114"/>
      <c r="D86" s="114"/>
      <c r="E86" s="114"/>
    </row>
  </sheetData>
  <mergeCells count="27">
    <mergeCell ref="E77:E78"/>
    <mergeCell ref="A1:E1"/>
    <mergeCell ref="A2:E2"/>
    <mergeCell ref="A3:E3"/>
    <mergeCell ref="A4:E4"/>
    <mergeCell ref="A50:B50"/>
    <mergeCell ref="A64:B65"/>
    <mergeCell ref="C64:C65"/>
    <mergeCell ref="D64:D65"/>
    <mergeCell ref="A66:B66"/>
    <mergeCell ref="A77:A78"/>
    <mergeCell ref="B77:B78"/>
    <mergeCell ref="C77:C78"/>
    <mergeCell ref="D77:D78"/>
    <mergeCell ref="A45:A46"/>
    <mergeCell ref="B45:B46"/>
    <mergeCell ref="C45:C46"/>
    <mergeCell ref="D45:D46"/>
    <mergeCell ref="E45:E46"/>
    <mergeCell ref="A48:B49"/>
    <mergeCell ref="D48:D49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19685039370078741" bottom="0.19685039370078741" header="0.31496062992125984" footer="0.31496062992125984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78"/>
  <sheetViews>
    <sheetView view="pageBreakPreview" zoomScale="110" zoomScaleNormal="100" zoomScaleSheetLayoutView="110" workbookViewId="0">
      <pane ySplit="7" topLeftCell="A47" activePane="bottomLeft" state="frozen"/>
      <selection pane="bottomLeft" activeCell="H65" sqref="H65"/>
    </sheetView>
  </sheetViews>
  <sheetFormatPr baseColWidth="10" defaultRowHeight="15" x14ac:dyDescent="0.25"/>
  <cols>
    <col min="1" max="1" width="4.42578125" customWidth="1"/>
    <col min="2" max="2" width="6.5703125" customWidth="1"/>
    <col min="3" max="3" width="41.140625" customWidth="1"/>
    <col min="11" max="11" width="13.140625" bestFit="1" customWidth="1"/>
    <col min="16" max="16" width="13.140625" bestFit="1" customWidth="1"/>
  </cols>
  <sheetData>
    <row r="1" spans="1:9" x14ac:dyDescent="0.25">
      <c r="A1" s="142" t="s">
        <v>432</v>
      </c>
      <c r="B1" s="143"/>
      <c r="C1" s="143"/>
      <c r="D1" s="143"/>
      <c r="E1" s="143"/>
      <c r="F1" s="143"/>
      <c r="G1" s="143"/>
      <c r="H1" s="143"/>
      <c r="I1" s="144"/>
    </row>
    <row r="2" spans="1:9" x14ac:dyDescent="0.25">
      <c r="A2" s="217" t="s">
        <v>225</v>
      </c>
      <c r="B2" s="218"/>
      <c r="C2" s="218"/>
      <c r="D2" s="218"/>
      <c r="E2" s="218"/>
      <c r="F2" s="218"/>
      <c r="G2" s="218"/>
      <c r="H2" s="218"/>
      <c r="I2" s="219"/>
    </row>
    <row r="3" spans="1:9" x14ac:dyDescent="0.25">
      <c r="A3" s="217" t="s">
        <v>453</v>
      </c>
      <c r="B3" s="218"/>
      <c r="C3" s="218"/>
      <c r="D3" s="218"/>
      <c r="E3" s="218"/>
      <c r="F3" s="218"/>
      <c r="G3" s="218"/>
      <c r="H3" s="218"/>
      <c r="I3" s="219"/>
    </row>
    <row r="4" spans="1:9" ht="15.75" thickBo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2"/>
    </row>
    <row r="5" spans="1:9" ht="15.75" thickBot="1" x14ac:dyDescent="0.3">
      <c r="A5" s="142" t="s">
        <v>202</v>
      </c>
      <c r="B5" s="143"/>
      <c r="C5" s="144"/>
      <c r="D5" s="223" t="s">
        <v>226</v>
      </c>
      <c r="E5" s="224"/>
      <c r="F5" s="224"/>
      <c r="G5" s="224"/>
      <c r="H5" s="225"/>
      <c r="I5" s="234" t="s">
        <v>227</v>
      </c>
    </row>
    <row r="6" spans="1:9" ht="24" customHeight="1" thickBot="1" x14ac:dyDescent="0.3">
      <c r="A6" s="220" t="s">
        <v>228</v>
      </c>
      <c r="B6" s="221"/>
      <c r="C6" s="222"/>
      <c r="D6" s="133" t="s">
        <v>229</v>
      </c>
      <c r="E6" s="131" t="s">
        <v>230</v>
      </c>
      <c r="F6" s="134" t="s">
        <v>231</v>
      </c>
      <c r="G6" s="134" t="s">
        <v>187</v>
      </c>
      <c r="H6" s="134" t="s">
        <v>232</v>
      </c>
      <c r="I6" s="235"/>
    </row>
    <row r="7" spans="1:9" x14ac:dyDescent="0.25">
      <c r="A7" s="211"/>
      <c r="B7" s="212"/>
      <c r="C7" s="213"/>
      <c r="D7" s="21"/>
      <c r="E7" s="21"/>
      <c r="F7" s="21"/>
      <c r="G7" s="21"/>
      <c r="H7" s="21"/>
      <c r="I7" s="21"/>
    </row>
    <row r="8" spans="1:9" s="43" customFormat="1" x14ac:dyDescent="0.25">
      <c r="A8" s="214" t="s">
        <v>233</v>
      </c>
      <c r="B8" s="215"/>
      <c r="C8" s="216"/>
      <c r="D8" s="21"/>
      <c r="E8" s="21"/>
      <c r="F8" s="21"/>
      <c r="G8" s="21"/>
      <c r="H8" s="21"/>
      <c r="I8" s="21"/>
    </row>
    <row r="9" spans="1:9" s="43" customFormat="1" ht="15" customHeight="1" x14ac:dyDescent="0.25">
      <c r="A9" s="22"/>
      <c r="B9" s="209" t="s">
        <v>234</v>
      </c>
      <c r="C9" s="210"/>
      <c r="D9" s="82">
        <v>0</v>
      </c>
      <c r="E9" s="82">
        <v>0</v>
      </c>
      <c r="F9" s="82">
        <f>+D9+E9</f>
        <v>0</v>
      </c>
      <c r="G9" s="82">
        <v>0</v>
      </c>
      <c r="H9" s="82">
        <v>0</v>
      </c>
      <c r="I9" s="82">
        <f>+H9-D9</f>
        <v>0</v>
      </c>
    </row>
    <row r="10" spans="1:9" s="43" customFormat="1" ht="15" customHeight="1" x14ac:dyDescent="0.25">
      <c r="A10" s="22"/>
      <c r="B10" s="209" t="s">
        <v>235</v>
      </c>
      <c r="C10" s="210"/>
      <c r="D10" s="82">
        <v>0</v>
      </c>
      <c r="E10" s="82">
        <v>0</v>
      </c>
      <c r="F10" s="82">
        <f t="shared" ref="F10:F40" si="0">+D10+E10</f>
        <v>0</v>
      </c>
      <c r="G10" s="82">
        <v>0</v>
      </c>
      <c r="H10" s="82">
        <v>0</v>
      </c>
      <c r="I10" s="82">
        <f t="shared" ref="I10:I15" si="1">+H10-D10</f>
        <v>0</v>
      </c>
    </row>
    <row r="11" spans="1:9" s="43" customFormat="1" ht="15" customHeight="1" x14ac:dyDescent="0.25">
      <c r="A11" s="22"/>
      <c r="B11" s="209" t="s">
        <v>236</v>
      </c>
      <c r="C11" s="210"/>
      <c r="D11" s="82">
        <v>0</v>
      </c>
      <c r="E11" s="82">
        <v>0</v>
      </c>
      <c r="F11" s="82">
        <f t="shared" si="0"/>
        <v>0</v>
      </c>
      <c r="G11" s="82">
        <v>0</v>
      </c>
      <c r="H11" s="82">
        <v>0</v>
      </c>
      <c r="I11" s="82">
        <f t="shared" si="1"/>
        <v>0</v>
      </c>
    </row>
    <row r="12" spans="1:9" s="43" customFormat="1" ht="15" customHeight="1" x14ac:dyDescent="0.25">
      <c r="A12" s="22"/>
      <c r="B12" s="209" t="s">
        <v>237</v>
      </c>
      <c r="C12" s="210"/>
      <c r="D12" s="82">
        <v>0</v>
      </c>
      <c r="E12" s="82">
        <v>0</v>
      </c>
      <c r="F12" s="82">
        <f t="shared" si="0"/>
        <v>0</v>
      </c>
      <c r="G12" s="82">
        <v>0</v>
      </c>
      <c r="H12" s="82">
        <v>0</v>
      </c>
      <c r="I12" s="82">
        <f t="shared" si="1"/>
        <v>0</v>
      </c>
    </row>
    <row r="13" spans="1:9" s="43" customFormat="1" ht="15" customHeight="1" x14ac:dyDescent="0.25">
      <c r="A13" s="22"/>
      <c r="B13" s="209" t="s">
        <v>238</v>
      </c>
      <c r="C13" s="210"/>
      <c r="D13" s="82">
        <v>0</v>
      </c>
      <c r="E13" s="82">
        <v>0</v>
      </c>
      <c r="F13" s="82">
        <f t="shared" si="0"/>
        <v>0</v>
      </c>
      <c r="G13" s="82">
        <v>696</v>
      </c>
      <c r="H13" s="82">
        <v>696</v>
      </c>
      <c r="I13" s="82">
        <f t="shared" si="1"/>
        <v>696</v>
      </c>
    </row>
    <row r="14" spans="1:9" s="43" customFormat="1" ht="15" customHeight="1" x14ac:dyDescent="0.25">
      <c r="A14" s="22"/>
      <c r="B14" s="209" t="s">
        <v>239</v>
      </c>
      <c r="C14" s="210"/>
      <c r="D14" s="82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9" s="43" customFormat="1" ht="15" customHeight="1" x14ac:dyDescent="0.25">
      <c r="A15" s="22"/>
      <c r="B15" s="209" t="s">
        <v>446</v>
      </c>
      <c r="C15" s="210"/>
      <c r="D15" s="82"/>
      <c r="E15" s="82">
        <v>0</v>
      </c>
      <c r="F15" s="82">
        <f t="shared" si="0"/>
        <v>0</v>
      </c>
      <c r="G15" s="82">
        <v>0</v>
      </c>
      <c r="H15" s="82">
        <v>0</v>
      </c>
      <c r="I15" s="82">
        <f t="shared" si="1"/>
        <v>0</v>
      </c>
    </row>
    <row r="16" spans="1:9" s="43" customFormat="1" ht="15" customHeight="1" x14ac:dyDescent="0.25">
      <c r="A16" s="236"/>
      <c r="B16" s="209" t="s">
        <v>240</v>
      </c>
      <c r="C16" s="210"/>
      <c r="D16" s="237">
        <v>0</v>
      </c>
      <c r="E16" s="237">
        <f t="shared" ref="E16" si="2">+E18+E19+E20+E21+E22+E23+E24+E25+E26+E27+E28</f>
        <v>0</v>
      </c>
      <c r="F16" s="237">
        <v>0</v>
      </c>
      <c r="G16" s="238">
        <v>2413893</v>
      </c>
      <c r="H16" s="238">
        <v>2413814</v>
      </c>
      <c r="I16" s="238">
        <v>0</v>
      </c>
    </row>
    <row r="17" spans="1:19" s="43" customFormat="1" ht="15" customHeight="1" x14ac:dyDescent="0.25">
      <c r="A17" s="236"/>
      <c r="B17" s="209" t="s">
        <v>241</v>
      </c>
      <c r="C17" s="210"/>
      <c r="D17" s="237"/>
      <c r="E17" s="237"/>
      <c r="F17" s="237"/>
      <c r="G17" s="238"/>
      <c r="H17" s="238"/>
      <c r="I17" s="238"/>
    </row>
    <row r="18" spans="1:19" s="43" customFormat="1" ht="15" customHeight="1" x14ac:dyDescent="0.25">
      <c r="A18" s="22"/>
      <c r="B18" s="136"/>
      <c r="C18" s="137" t="s">
        <v>242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f>-H18-D18</f>
        <v>0</v>
      </c>
    </row>
    <row r="19" spans="1:19" s="43" customFormat="1" x14ac:dyDescent="0.25">
      <c r="A19" s="22"/>
      <c r="B19" s="136"/>
      <c r="C19" s="137" t="s">
        <v>243</v>
      </c>
      <c r="D19" s="82">
        <v>0</v>
      </c>
      <c r="E19" s="82">
        <v>0</v>
      </c>
      <c r="F19" s="82">
        <f t="shared" ref="F19:F28" si="3">+D19+E19</f>
        <v>0</v>
      </c>
      <c r="G19" s="82">
        <v>0</v>
      </c>
      <c r="H19" s="82">
        <v>0</v>
      </c>
      <c r="I19" s="82">
        <f t="shared" ref="I19:I40" si="4">+H19-D19</f>
        <v>0</v>
      </c>
    </row>
    <row r="20" spans="1:19" s="43" customFormat="1" x14ac:dyDescent="0.25">
      <c r="A20" s="22"/>
      <c r="B20" s="136"/>
      <c r="C20" s="137" t="s">
        <v>244</v>
      </c>
      <c r="D20" s="82">
        <v>0</v>
      </c>
      <c r="E20" s="82">
        <v>0</v>
      </c>
      <c r="F20" s="82">
        <f t="shared" si="3"/>
        <v>0</v>
      </c>
      <c r="G20" s="82">
        <v>0</v>
      </c>
      <c r="H20" s="82">
        <v>0</v>
      </c>
      <c r="I20" s="82">
        <f t="shared" si="4"/>
        <v>0</v>
      </c>
    </row>
    <row r="21" spans="1:19" s="43" customFormat="1" x14ac:dyDescent="0.25">
      <c r="A21" s="22"/>
      <c r="B21" s="136"/>
      <c r="C21" s="137" t="s">
        <v>245</v>
      </c>
      <c r="D21" s="82">
        <v>0</v>
      </c>
      <c r="E21" s="82">
        <v>0</v>
      </c>
      <c r="F21" s="82">
        <f t="shared" si="3"/>
        <v>0</v>
      </c>
      <c r="G21" s="82">
        <v>0</v>
      </c>
      <c r="H21" s="82">
        <v>0</v>
      </c>
      <c r="I21" s="82">
        <f t="shared" si="4"/>
        <v>0</v>
      </c>
    </row>
    <row r="22" spans="1:19" s="43" customFormat="1" x14ac:dyDescent="0.25">
      <c r="A22" s="22"/>
      <c r="B22" s="136"/>
      <c r="C22" s="137" t="s">
        <v>246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4"/>
        <v>0</v>
      </c>
    </row>
    <row r="23" spans="1:19" s="43" customFormat="1" x14ac:dyDescent="0.25">
      <c r="A23" s="22"/>
      <c r="B23" s="136"/>
      <c r="C23" s="137" t="s">
        <v>247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4"/>
        <v>0</v>
      </c>
    </row>
    <row r="24" spans="1:19" s="43" customFormat="1" x14ac:dyDescent="0.25">
      <c r="A24" s="22"/>
      <c r="B24" s="136"/>
      <c r="C24" s="137" t="s">
        <v>248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4"/>
        <v>0</v>
      </c>
    </row>
    <row r="25" spans="1:19" s="43" customFormat="1" x14ac:dyDescent="0.25">
      <c r="A25" s="22"/>
      <c r="B25" s="136"/>
      <c r="C25" s="137" t="s">
        <v>249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4"/>
        <v>0</v>
      </c>
      <c r="L25" s="57">
        <v>6101499</v>
      </c>
      <c r="M25" s="57">
        <v>-223407.18</v>
      </c>
      <c r="N25" s="57">
        <f>+L25+M25</f>
        <v>5878091.8200000003</v>
      </c>
      <c r="O25" s="57">
        <v>5654684.6399999997</v>
      </c>
      <c r="P25" s="57"/>
      <c r="Q25" s="57"/>
      <c r="R25" s="57"/>
      <c r="S25" s="43" t="s">
        <v>431</v>
      </c>
    </row>
    <row r="26" spans="1:19" s="43" customFormat="1" x14ac:dyDescent="0.25">
      <c r="A26" s="22"/>
      <c r="B26" s="136"/>
      <c r="C26" s="137" t="s">
        <v>250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4"/>
        <v>0</v>
      </c>
      <c r="L26" s="57">
        <v>584868</v>
      </c>
      <c r="M26" s="57">
        <v>0</v>
      </c>
      <c r="N26" s="57">
        <f t="shared" ref="N26:N32" si="5">+L26+M26</f>
        <v>584868</v>
      </c>
      <c r="O26" s="57">
        <v>4245784.8899999997</v>
      </c>
      <c r="P26" s="57"/>
      <c r="Q26" s="57"/>
      <c r="R26" s="57"/>
    </row>
    <row r="27" spans="1:19" s="43" customFormat="1" x14ac:dyDescent="0.25">
      <c r="A27" s="22"/>
      <c r="B27" s="136"/>
      <c r="C27" s="137" t="s">
        <v>251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4"/>
        <v>0</v>
      </c>
      <c r="L27" s="57"/>
      <c r="M27" s="57">
        <v>1469500</v>
      </c>
      <c r="N27" s="57">
        <f t="shared" si="5"/>
        <v>1469500</v>
      </c>
      <c r="O27" s="57">
        <v>1102125</v>
      </c>
      <c r="P27" s="57"/>
      <c r="Q27" s="57"/>
      <c r="R27" s="57"/>
    </row>
    <row r="28" spans="1:19" s="43" customFormat="1" x14ac:dyDescent="0.25">
      <c r="A28" s="22"/>
      <c r="B28" s="136"/>
      <c r="C28" s="137" t="s">
        <v>252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4"/>
        <v>0</v>
      </c>
      <c r="L28" s="57"/>
      <c r="M28" s="57">
        <v>62000</v>
      </c>
      <c r="N28" s="57">
        <f t="shared" si="5"/>
        <v>62000</v>
      </c>
      <c r="O28" s="57">
        <v>62000</v>
      </c>
      <c r="P28" s="57"/>
      <c r="Q28" s="57"/>
      <c r="R28" s="57"/>
    </row>
    <row r="29" spans="1:19" s="43" customFormat="1" x14ac:dyDescent="0.25">
      <c r="A29" s="22"/>
      <c r="B29" s="209" t="s">
        <v>253</v>
      </c>
      <c r="C29" s="210"/>
      <c r="D29" s="82"/>
      <c r="E29" s="82"/>
      <c r="F29" s="82"/>
      <c r="G29" s="82"/>
      <c r="H29" s="82"/>
      <c r="I29" s="82"/>
      <c r="L29" s="57"/>
      <c r="M29" s="57">
        <v>269625</v>
      </c>
      <c r="N29" s="57">
        <f t="shared" si="5"/>
        <v>269625</v>
      </c>
      <c r="O29" s="57">
        <v>269600</v>
      </c>
      <c r="P29" s="57"/>
      <c r="Q29" s="57"/>
      <c r="R29" s="57"/>
    </row>
    <row r="30" spans="1:19" s="43" customFormat="1" ht="15" customHeight="1" x14ac:dyDescent="0.25">
      <c r="A30" s="22"/>
      <c r="B30" s="136"/>
      <c r="C30" s="137" t="s">
        <v>254</v>
      </c>
      <c r="D30" s="82"/>
      <c r="E30" s="82"/>
      <c r="F30" s="82"/>
      <c r="G30" s="82"/>
      <c r="H30" s="82"/>
      <c r="I30" s="82"/>
      <c r="L30" s="57"/>
      <c r="M30" s="57">
        <v>109875</v>
      </c>
      <c r="N30" s="57">
        <f t="shared" si="5"/>
        <v>109875</v>
      </c>
      <c r="O30" s="57">
        <v>109840</v>
      </c>
      <c r="P30" s="57">
        <f>SUM(L25:L30)</f>
        <v>6686367</v>
      </c>
      <c r="Q30" s="57">
        <f>SUM(M25:M30)</f>
        <v>1687592.82</v>
      </c>
      <c r="R30" s="57">
        <f>SUM(N25:N30)</f>
        <v>8373959.8200000003</v>
      </c>
      <c r="S30" s="57">
        <f>SUM(O25:O30)</f>
        <v>11444034.529999999</v>
      </c>
    </row>
    <row r="31" spans="1:19" s="43" customFormat="1" x14ac:dyDescent="0.25">
      <c r="A31" s="22"/>
      <c r="B31" s="136"/>
      <c r="C31" s="137" t="s">
        <v>255</v>
      </c>
      <c r="D31" s="82"/>
      <c r="E31" s="82"/>
      <c r="F31" s="82"/>
      <c r="G31" s="82"/>
      <c r="H31" s="82"/>
      <c r="I31" s="82"/>
      <c r="L31" s="57"/>
      <c r="M31" s="58">
        <v>192600</v>
      </c>
      <c r="N31" s="58">
        <f t="shared" si="5"/>
        <v>192600</v>
      </c>
      <c r="O31" s="58">
        <v>192600</v>
      </c>
      <c r="P31" s="57"/>
      <c r="Q31" s="57"/>
      <c r="R31" s="57"/>
    </row>
    <row r="32" spans="1:19" s="43" customFormat="1" x14ac:dyDescent="0.25">
      <c r="A32" s="22"/>
      <c r="B32" s="136"/>
      <c r="C32" s="137" t="s">
        <v>256</v>
      </c>
      <c r="D32" s="82"/>
      <c r="E32" s="82"/>
      <c r="F32" s="82"/>
      <c r="G32" s="82"/>
      <c r="H32" s="82"/>
      <c r="I32" s="82"/>
      <c r="L32" s="57"/>
      <c r="M32" s="58">
        <v>124627</v>
      </c>
      <c r="N32" s="58">
        <f t="shared" si="5"/>
        <v>124627</v>
      </c>
      <c r="O32" s="58">
        <v>124627</v>
      </c>
      <c r="P32" s="57">
        <f>SUM(L31:L32)</f>
        <v>0</v>
      </c>
      <c r="Q32" s="57">
        <f t="shared" ref="Q32:R32" si="6">SUM(M31:M32)</f>
        <v>317227</v>
      </c>
      <c r="R32" s="57">
        <f t="shared" si="6"/>
        <v>317227</v>
      </c>
      <c r="S32" s="57">
        <f>SUM(N31:N32)</f>
        <v>317227</v>
      </c>
    </row>
    <row r="33" spans="1:9" s="43" customFormat="1" x14ac:dyDescent="0.25">
      <c r="A33" s="22"/>
      <c r="B33" s="136"/>
      <c r="C33" s="137" t="s">
        <v>257</v>
      </c>
      <c r="D33" s="82"/>
      <c r="E33" s="82"/>
      <c r="F33" s="82"/>
      <c r="G33" s="82"/>
      <c r="H33" s="82"/>
      <c r="I33" s="82"/>
    </row>
    <row r="34" spans="1:9" s="43" customFormat="1" x14ac:dyDescent="0.25">
      <c r="A34" s="22"/>
      <c r="B34" s="136"/>
      <c r="C34" s="137" t="s">
        <v>258</v>
      </c>
      <c r="D34" s="82"/>
      <c r="E34" s="82"/>
      <c r="F34" s="82"/>
      <c r="G34" s="82"/>
      <c r="H34" s="82"/>
      <c r="I34" s="82"/>
    </row>
    <row r="35" spans="1:9" s="43" customFormat="1" x14ac:dyDescent="0.25">
      <c r="A35" s="22"/>
      <c r="B35" s="209" t="s">
        <v>447</v>
      </c>
      <c r="C35" s="210"/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</row>
    <row r="36" spans="1:9" s="43" customFormat="1" ht="15" customHeight="1" x14ac:dyDescent="0.25">
      <c r="A36" s="22"/>
      <c r="B36" s="209" t="s">
        <v>259</v>
      </c>
      <c r="C36" s="210"/>
      <c r="D36" s="82">
        <f>+D37</f>
        <v>0</v>
      </c>
      <c r="E36" s="82">
        <f t="shared" ref="E36:H36" si="7">+E37</f>
        <v>0</v>
      </c>
      <c r="F36" s="82">
        <v>0</v>
      </c>
      <c r="G36" s="82">
        <f t="shared" si="7"/>
        <v>0</v>
      </c>
      <c r="H36" s="82">
        <f t="shared" si="7"/>
        <v>0</v>
      </c>
      <c r="I36" s="82">
        <f t="shared" si="4"/>
        <v>0</v>
      </c>
    </row>
    <row r="37" spans="1:9" s="43" customFormat="1" ht="15" customHeight="1" x14ac:dyDescent="0.25">
      <c r="A37" s="22"/>
      <c r="B37" s="136"/>
      <c r="C37" s="137" t="s">
        <v>260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</row>
    <row r="38" spans="1:9" s="43" customFormat="1" x14ac:dyDescent="0.25">
      <c r="A38" s="22"/>
      <c r="B38" s="209" t="s">
        <v>261</v>
      </c>
      <c r="C38" s="210"/>
      <c r="D38" s="82">
        <f>+D39+D40</f>
        <v>0</v>
      </c>
      <c r="E38" s="82">
        <f t="shared" ref="E38:H38" si="8">+E39+E40</f>
        <v>0</v>
      </c>
      <c r="F38" s="82">
        <v>0</v>
      </c>
      <c r="G38" s="82">
        <f t="shared" si="8"/>
        <v>0</v>
      </c>
      <c r="H38" s="82">
        <f t="shared" si="8"/>
        <v>0</v>
      </c>
      <c r="I38" s="82">
        <f t="shared" si="4"/>
        <v>0</v>
      </c>
    </row>
    <row r="39" spans="1:9" s="43" customFormat="1" ht="15" customHeight="1" x14ac:dyDescent="0.25">
      <c r="A39" s="22"/>
      <c r="B39" s="136"/>
      <c r="C39" s="137" t="s">
        <v>262</v>
      </c>
      <c r="D39" s="82">
        <v>0</v>
      </c>
      <c r="E39" s="82">
        <v>0</v>
      </c>
      <c r="F39" s="82">
        <f t="shared" si="0"/>
        <v>0</v>
      </c>
      <c r="G39" s="82">
        <v>0</v>
      </c>
      <c r="H39" s="82">
        <v>0</v>
      </c>
      <c r="I39" s="82">
        <f t="shared" si="4"/>
        <v>0</v>
      </c>
    </row>
    <row r="40" spans="1:9" s="43" customFormat="1" x14ac:dyDescent="0.25">
      <c r="A40" s="22"/>
      <c r="B40" s="136"/>
      <c r="C40" s="137" t="s">
        <v>263</v>
      </c>
      <c r="D40" s="82">
        <v>0</v>
      </c>
      <c r="E40" s="82">
        <v>0</v>
      </c>
      <c r="F40" s="82">
        <f t="shared" si="0"/>
        <v>0</v>
      </c>
      <c r="G40" s="82">
        <v>0</v>
      </c>
      <c r="H40" s="82">
        <v>0</v>
      </c>
      <c r="I40" s="82">
        <f t="shared" si="4"/>
        <v>0</v>
      </c>
    </row>
    <row r="41" spans="1:9" s="43" customFormat="1" x14ac:dyDescent="0.25">
      <c r="A41" s="138"/>
      <c r="B41" s="135"/>
      <c r="C41" s="139"/>
      <c r="D41" s="83"/>
      <c r="E41" s="83"/>
      <c r="F41" s="83"/>
      <c r="G41" s="83"/>
      <c r="H41" s="83"/>
      <c r="I41" s="82"/>
    </row>
    <row r="42" spans="1:9" s="43" customFormat="1" x14ac:dyDescent="0.25">
      <c r="A42" s="214" t="s">
        <v>264</v>
      </c>
      <c r="B42" s="215"/>
      <c r="C42" s="226"/>
      <c r="D42" s="84">
        <v>0</v>
      </c>
      <c r="E42" s="84">
        <f t="shared" ref="E42" si="9">+E8+E9+E10+E11+E12+E13+E14+E15+E28+E34+E35+E37</f>
        <v>0</v>
      </c>
      <c r="F42" s="84">
        <v>0</v>
      </c>
      <c r="G42" s="84">
        <v>696</v>
      </c>
      <c r="H42" s="84">
        <v>696</v>
      </c>
      <c r="I42" s="81">
        <v>696</v>
      </c>
    </row>
    <row r="43" spans="1:9" s="43" customFormat="1" ht="15" customHeight="1" x14ac:dyDescent="0.25">
      <c r="A43" s="214" t="s">
        <v>265</v>
      </c>
      <c r="B43" s="215"/>
      <c r="C43" s="226"/>
      <c r="D43" s="84"/>
      <c r="E43" s="84"/>
      <c r="F43" s="84"/>
      <c r="G43" s="84"/>
      <c r="H43" s="84"/>
      <c r="I43" s="82"/>
    </row>
    <row r="44" spans="1:9" s="43" customFormat="1" ht="15" customHeight="1" x14ac:dyDescent="0.25">
      <c r="A44" s="214" t="s">
        <v>266</v>
      </c>
      <c r="B44" s="215"/>
      <c r="C44" s="226"/>
      <c r="D44" s="140"/>
      <c r="E44" s="140"/>
      <c r="F44" s="140"/>
      <c r="G44" s="140"/>
      <c r="H44" s="140"/>
      <c r="I44" s="83"/>
    </row>
    <row r="45" spans="1:9" s="43" customFormat="1" ht="15" customHeight="1" x14ac:dyDescent="0.25">
      <c r="A45" s="138"/>
      <c r="B45" s="135"/>
      <c r="C45" s="139"/>
      <c r="D45" s="83"/>
      <c r="E45" s="83"/>
      <c r="F45" s="83"/>
      <c r="G45" s="83"/>
      <c r="H45" s="83"/>
      <c r="I45" s="83"/>
    </row>
    <row r="46" spans="1:9" s="43" customFormat="1" x14ac:dyDescent="0.25">
      <c r="A46" s="214" t="s">
        <v>267</v>
      </c>
      <c r="B46" s="215"/>
      <c r="C46" s="226"/>
      <c r="D46" s="83"/>
      <c r="E46" s="83"/>
      <c r="F46" s="83"/>
      <c r="G46" s="83"/>
      <c r="H46" s="83"/>
      <c r="I46" s="83"/>
    </row>
    <row r="47" spans="1:9" s="43" customFormat="1" ht="15" customHeight="1" x14ac:dyDescent="0.25">
      <c r="A47" s="22"/>
      <c r="B47" s="209" t="s">
        <v>268</v>
      </c>
      <c r="C47" s="210"/>
      <c r="D47" s="82">
        <f>+D48+D49+D50+D51+D52+D53+D54+D55</f>
        <v>0</v>
      </c>
      <c r="E47" s="82">
        <f t="shared" ref="E47:H47" si="10">+E48+E49+E50+E51+E52+E53+E54+E55</f>
        <v>0</v>
      </c>
      <c r="F47" s="82">
        <f t="shared" si="10"/>
        <v>0</v>
      </c>
      <c r="G47" s="82">
        <f t="shared" si="10"/>
        <v>0</v>
      </c>
      <c r="H47" s="82">
        <f t="shared" si="10"/>
        <v>0</v>
      </c>
      <c r="I47" s="82">
        <f t="shared" ref="I47:I67" si="11">+H47-D47</f>
        <v>0</v>
      </c>
    </row>
    <row r="48" spans="1:9" s="43" customFormat="1" ht="15" customHeight="1" x14ac:dyDescent="0.25">
      <c r="A48" s="22"/>
      <c r="B48" s="136"/>
      <c r="C48" s="137" t="s">
        <v>269</v>
      </c>
      <c r="D48" s="82">
        <v>0</v>
      </c>
      <c r="E48" s="82">
        <v>0</v>
      </c>
      <c r="F48" s="82">
        <f t="shared" ref="F48:F65" si="12">+D48+E48</f>
        <v>0</v>
      </c>
      <c r="G48" s="82">
        <v>0</v>
      </c>
      <c r="H48" s="82">
        <v>0</v>
      </c>
      <c r="I48" s="82">
        <f t="shared" si="11"/>
        <v>0</v>
      </c>
    </row>
    <row r="49" spans="1:9" s="43" customFormat="1" x14ac:dyDescent="0.25">
      <c r="A49" s="22"/>
      <c r="B49" s="136"/>
      <c r="C49" s="137" t="s">
        <v>270</v>
      </c>
      <c r="D49" s="82">
        <v>0</v>
      </c>
      <c r="E49" s="82">
        <v>0</v>
      </c>
      <c r="F49" s="82">
        <f t="shared" si="12"/>
        <v>0</v>
      </c>
      <c r="G49" s="82">
        <v>0</v>
      </c>
      <c r="H49" s="82">
        <v>0</v>
      </c>
      <c r="I49" s="82">
        <f t="shared" si="11"/>
        <v>0</v>
      </c>
    </row>
    <row r="50" spans="1:9" s="43" customFormat="1" x14ac:dyDescent="0.25">
      <c r="A50" s="22"/>
      <c r="B50" s="136"/>
      <c r="C50" s="137" t="s">
        <v>271</v>
      </c>
      <c r="D50" s="82">
        <v>0</v>
      </c>
      <c r="E50" s="82">
        <v>0</v>
      </c>
      <c r="F50" s="82">
        <f t="shared" si="12"/>
        <v>0</v>
      </c>
      <c r="G50" s="82">
        <v>0</v>
      </c>
      <c r="H50" s="82">
        <v>0</v>
      </c>
      <c r="I50" s="82">
        <f t="shared" si="11"/>
        <v>0</v>
      </c>
    </row>
    <row r="51" spans="1:9" s="43" customFormat="1" ht="16.5" x14ac:dyDescent="0.25">
      <c r="A51" s="22"/>
      <c r="B51" s="136"/>
      <c r="C51" s="132" t="s">
        <v>272</v>
      </c>
      <c r="D51" s="82">
        <v>0</v>
      </c>
      <c r="E51" s="82">
        <v>0</v>
      </c>
      <c r="F51" s="82">
        <f t="shared" si="12"/>
        <v>0</v>
      </c>
      <c r="G51" s="82">
        <v>0</v>
      </c>
      <c r="H51" s="82">
        <v>0</v>
      </c>
      <c r="I51" s="82">
        <f t="shared" si="11"/>
        <v>0</v>
      </c>
    </row>
    <row r="52" spans="1:9" s="43" customFormat="1" x14ac:dyDescent="0.25">
      <c r="A52" s="22"/>
      <c r="B52" s="136"/>
      <c r="C52" s="137" t="s">
        <v>273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9" s="43" customFormat="1" x14ac:dyDescent="0.25">
      <c r="A53" s="22"/>
      <c r="B53" s="136"/>
      <c r="C53" s="137" t="s">
        <v>274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9" s="43" customFormat="1" ht="16.5" x14ac:dyDescent="0.25">
      <c r="A54" s="22"/>
      <c r="B54" s="136"/>
      <c r="C54" s="132" t="s">
        <v>275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9" s="43" customFormat="1" ht="16.5" x14ac:dyDescent="0.25">
      <c r="A55" s="22"/>
      <c r="B55" s="136"/>
      <c r="C55" s="53" t="s">
        <v>276</v>
      </c>
      <c r="D55" s="82">
        <v>0</v>
      </c>
      <c r="E55" s="82">
        <v>0</v>
      </c>
      <c r="F55" s="82">
        <f t="shared" si="12"/>
        <v>0</v>
      </c>
      <c r="G55" s="82">
        <v>0</v>
      </c>
      <c r="H55" s="82">
        <v>0</v>
      </c>
      <c r="I55" s="82">
        <f t="shared" si="11"/>
        <v>0</v>
      </c>
    </row>
    <row r="56" spans="1:9" s="43" customFormat="1" x14ac:dyDescent="0.25">
      <c r="A56" s="22"/>
      <c r="B56" s="209" t="s">
        <v>277</v>
      </c>
      <c r="C56" s="210"/>
      <c r="D56" s="82">
        <f>+D57+D58+D59+D60</f>
        <v>0</v>
      </c>
      <c r="E56" s="82">
        <f t="shared" ref="E56:H56" si="13">+E57+E58+E59+E60</f>
        <v>0</v>
      </c>
      <c r="F56" s="82">
        <v>0</v>
      </c>
      <c r="G56" s="82">
        <f t="shared" si="13"/>
        <v>0</v>
      </c>
      <c r="H56" s="82">
        <f t="shared" si="13"/>
        <v>0</v>
      </c>
      <c r="I56" s="82">
        <f t="shared" si="11"/>
        <v>0</v>
      </c>
    </row>
    <row r="57" spans="1:9" s="43" customFormat="1" ht="15" customHeight="1" x14ac:dyDescent="0.25">
      <c r="A57" s="22"/>
      <c r="B57" s="136"/>
      <c r="C57" s="137" t="s">
        <v>278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9" s="43" customFormat="1" x14ac:dyDescent="0.25">
      <c r="A58" s="22"/>
      <c r="B58" s="136"/>
      <c r="C58" s="137" t="s">
        <v>279</v>
      </c>
      <c r="D58" s="82">
        <v>0</v>
      </c>
      <c r="E58" s="82">
        <v>0</v>
      </c>
      <c r="F58" s="82">
        <f t="shared" si="12"/>
        <v>0</v>
      </c>
      <c r="G58" s="82">
        <v>0</v>
      </c>
      <c r="H58" s="82">
        <v>0</v>
      </c>
      <c r="I58" s="82">
        <f t="shared" si="11"/>
        <v>0</v>
      </c>
    </row>
    <row r="59" spans="1:9" s="43" customFormat="1" x14ac:dyDescent="0.25">
      <c r="A59" s="22"/>
      <c r="B59" s="136"/>
      <c r="C59" s="137" t="s">
        <v>280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si="11"/>
        <v>0</v>
      </c>
    </row>
    <row r="60" spans="1:9" s="43" customFormat="1" x14ac:dyDescent="0.25">
      <c r="A60" s="22"/>
      <c r="B60" s="136"/>
      <c r="C60" s="137" t="s">
        <v>281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</row>
    <row r="61" spans="1:9" s="43" customFormat="1" x14ac:dyDescent="0.25">
      <c r="A61" s="22"/>
      <c r="B61" s="209" t="s">
        <v>282</v>
      </c>
      <c r="C61" s="210"/>
      <c r="D61" s="82">
        <f>+D62+D63</f>
        <v>0</v>
      </c>
      <c r="E61" s="82">
        <f t="shared" ref="E61:H61" si="14">+E62+E63</f>
        <v>0</v>
      </c>
      <c r="F61" s="82">
        <v>0</v>
      </c>
      <c r="G61" s="82">
        <f t="shared" si="14"/>
        <v>0</v>
      </c>
      <c r="H61" s="82">
        <f t="shared" si="14"/>
        <v>0</v>
      </c>
      <c r="I61" s="82">
        <f t="shared" si="11"/>
        <v>0</v>
      </c>
    </row>
    <row r="62" spans="1:9" s="43" customFormat="1" ht="15" customHeight="1" x14ac:dyDescent="0.25">
      <c r="A62" s="22"/>
      <c r="B62" s="136"/>
      <c r="C62" s="132" t="s">
        <v>283</v>
      </c>
      <c r="D62" s="82">
        <v>0</v>
      </c>
      <c r="E62" s="82">
        <v>0</v>
      </c>
      <c r="F62" s="82">
        <f t="shared" si="12"/>
        <v>0</v>
      </c>
      <c r="G62" s="82">
        <v>0</v>
      </c>
      <c r="H62" s="82">
        <v>0</v>
      </c>
      <c r="I62" s="82">
        <f t="shared" si="11"/>
        <v>0</v>
      </c>
    </row>
    <row r="63" spans="1:9" s="43" customFormat="1" x14ac:dyDescent="0.25">
      <c r="A63" s="22"/>
      <c r="B63" s="136"/>
      <c r="C63" s="137" t="s">
        <v>284</v>
      </c>
      <c r="D63" s="82">
        <v>0</v>
      </c>
      <c r="E63" s="82">
        <v>0</v>
      </c>
      <c r="F63" s="82">
        <f t="shared" si="12"/>
        <v>0</v>
      </c>
      <c r="G63" s="82">
        <v>0</v>
      </c>
      <c r="H63" s="82">
        <v>0</v>
      </c>
      <c r="I63" s="82">
        <f t="shared" si="11"/>
        <v>0</v>
      </c>
    </row>
    <row r="64" spans="1:9" s="43" customFormat="1" x14ac:dyDescent="0.25">
      <c r="A64" s="22"/>
      <c r="B64" s="209" t="s">
        <v>448</v>
      </c>
      <c r="C64" s="210"/>
      <c r="D64" s="82">
        <v>0</v>
      </c>
      <c r="E64" s="82">
        <v>0</v>
      </c>
      <c r="F64" s="82">
        <f t="shared" si="12"/>
        <v>0</v>
      </c>
      <c r="G64" s="82">
        <v>2413983</v>
      </c>
      <c r="H64" s="82">
        <v>2413983</v>
      </c>
      <c r="I64" s="82">
        <f t="shared" si="11"/>
        <v>2413983</v>
      </c>
    </row>
    <row r="65" spans="1:16" s="43" customFormat="1" ht="15" customHeight="1" x14ac:dyDescent="0.25">
      <c r="A65" s="22"/>
      <c r="B65" s="209" t="s">
        <v>285</v>
      </c>
      <c r="C65" s="210"/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1"/>
        <v>0</v>
      </c>
    </row>
    <row r="66" spans="1:16" s="43" customFormat="1" ht="15" customHeight="1" x14ac:dyDescent="0.25">
      <c r="A66" s="138"/>
      <c r="B66" s="227"/>
      <c r="C66" s="228"/>
      <c r="D66" s="83"/>
      <c r="E66" s="83"/>
      <c r="F66" s="83"/>
      <c r="G66" s="83"/>
      <c r="H66" s="83"/>
      <c r="I66" s="83"/>
    </row>
    <row r="67" spans="1:16" s="43" customFormat="1" x14ac:dyDescent="0.25">
      <c r="A67" s="214" t="s">
        <v>286</v>
      </c>
      <c r="B67" s="215"/>
      <c r="C67" s="226"/>
      <c r="D67" s="82">
        <f>+D47+D56+D61+D64+D65</f>
        <v>0</v>
      </c>
      <c r="E67" s="82">
        <f t="shared" ref="E67:G67" si="15">+E47+E56+E61+E64+E65</f>
        <v>0</v>
      </c>
      <c r="F67" s="82">
        <v>0</v>
      </c>
      <c r="G67" s="82">
        <f t="shared" si="15"/>
        <v>2413983</v>
      </c>
      <c r="H67" s="82">
        <f>+H47+H56+H61+H64+H65</f>
        <v>2413983</v>
      </c>
      <c r="I67" s="82">
        <f t="shared" si="11"/>
        <v>2413983</v>
      </c>
    </row>
    <row r="68" spans="1:16" s="43" customFormat="1" ht="15" customHeight="1" x14ac:dyDescent="0.25">
      <c r="A68" s="138"/>
      <c r="B68" s="227"/>
      <c r="C68" s="228"/>
      <c r="D68" s="83"/>
      <c r="E68" s="83"/>
      <c r="F68" s="83"/>
      <c r="G68" s="83"/>
      <c r="H68" s="83"/>
      <c r="I68" s="83"/>
    </row>
    <row r="69" spans="1:16" s="43" customFormat="1" x14ac:dyDescent="0.25">
      <c r="A69" s="214" t="s">
        <v>287</v>
      </c>
      <c r="B69" s="215"/>
      <c r="C69" s="226"/>
      <c r="D69" s="82">
        <f>+D47</f>
        <v>0</v>
      </c>
      <c r="E69" s="82">
        <f>+E70</f>
        <v>0</v>
      </c>
      <c r="F69" s="82">
        <f>+D69+E69</f>
        <v>0</v>
      </c>
      <c r="G69" s="82">
        <f t="shared" ref="G69:I69" si="16">+E69+F69</f>
        <v>0</v>
      </c>
      <c r="H69" s="82">
        <f t="shared" si="16"/>
        <v>0</v>
      </c>
      <c r="I69" s="82">
        <f t="shared" si="16"/>
        <v>0</v>
      </c>
    </row>
    <row r="70" spans="1:16" s="43" customFormat="1" ht="15" customHeight="1" x14ac:dyDescent="0.25">
      <c r="A70" s="22"/>
      <c r="B70" s="209" t="s">
        <v>288</v>
      </c>
      <c r="C70" s="210"/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</row>
    <row r="71" spans="1:16" s="43" customFormat="1" ht="15" customHeight="1" x14ac:dyDescent="0.25">
      <c r="A71" s="138"/>
      <c r="B71" s="227"/>
      <c r="C71" s="228"/>
      <c r="D71" s="83"/>
      <c r="E71" s="83"/>
      <c r="F71" s="83"/>
      <c r="G71" s="83"/>
      <c r="H71" s="83"/>
      <c r="I71" s="83"/>
    </row>
    <row r="72" spans="1:16" s="43" customFormat="1" x14ac:dyDescent="0.25">
      <c r="A72" s="214" t="s">
        <v>289</v>
      </c>
      <c r="B72" s="215"/>
      <c r="C72" s="226"/>
      <c r="D72" s="81">
        <v>0</v>
      </c>
      <c r="E72" s="81">
        <f t="shared" ref="E72" si="17">+E42+E67+E69</f>
        <v>0</v>
      </c>
      <c r="F72" s="81">
        <v>0</v>
      </c>
      <c r="G72" s="81">
        <v>696</v>
      </c>
      <c r="H72" s="81">
        <v>696</v>
      </c>
      <c r="I72" s="81">
        <v>696</v>
      </c>
    </row>
    <row r="73" spans="1:16" s="43" customFormat="1" ht="15" customHeight="1" x14ac:dyDescent="0.25">
      <c r="A73" s="138"/>
      <c r="B73" s="227"/>
      <c r="C73" s="228"/>
      <c r="D73" s="83"/>
      <c r="E73" s="83"/>
      <c r="F73" s="83"/>
      <c r="G73" s="83"/>
      <c r="H73" s="83"/>
      <c r="I73" s="83"/>
      <c r="K73" s="56"/>
    </row>
    <row r="74" spans="1:16" s="43" customFormat="1" x14ac:dyDescent="0.25">
      <c r="A74" s="22"/>
      <c r="B74" s="229" t="s">
        <v>290</v>
      </c>
      <c r="C74" s="226"/>
      <c r="D74" s="83"/>
      <c r="E74" s="83"/>
      <c r="F74" s="83"/>
      <c r="G74" s="83"/>
      <c r="H74" s="83"/>
      <c r="I74" s="83"/>
      <c r="N74" s="59"/>
      <c r="O74" s="59"/>
      <c r="P74" s="59"/>
    </row>
    <row r="75" spans="1:16" s="43" customFormat="1" ht="18.75" customHeight="1" x14ac:dyDescent="0.25">
      <c r="A75" s="22"/>
      <c r="B75" s="230" t="s">
        <v>291</v>
      </c>
      <c r="C75" s="231"/>
      <c r="D75" s="82">
        <v>0</v>
      </c>
      <c r="E75" s="82">
        <v>0</v>
      </c>
      <c r="F75" s="82">
        <f t="shared" ref="F75:F76" si="18">+D75+E75</f>
        <v>0</v>
      </c>
      <c r="G75" s="82">
        <v>0</v>
      </c>
      <c r="H75" s="82">
        <v>0</v>
      </c>
      <c r="I75" s="82">
        <f t="shared" ref="I75:I77" si="19">+H75-D75</f>
        <v>0</v>
      </c>
      <c r="K75" s="56"/>
      <c r="L75" s="56"/>
      <c r="M75" s="56"/>
      <c r="N75" s="56"/>
      <c r="O75" s="56"/>
      <c r="P75" s="56"/>
    </row>
    <row r="76" spans="1:16" s="43" customFormat="1" ht="18.75" customHeight="1" x14ac:dyDescent="0.25">
      <c r="A76" s="22"/>
      <c r="B76" s="230" t="s">
        <v>292</v>
      </c>
      <c r="C76" s="231"/>
      <c r="D76" s="82">
        <v>0</v>
      </c>
      <c r="E76" s="82">
        <v>0</v>
      </c>
      <c r="F76" s="82">
        <f t="shared" si="18"/>
        <v>0</v>
      </c>
      <c r="G76" s="82">
        <v>0</v>
      </c>
      <c r="H76" s="82">
        <v>0</v>
      </c>
      <c r="I76" s="82">
        <f t="shared" si="19"/>
        <v>0</v>
      </c>
    </row>
    <row r="77" spans="1:16" s="43" customFormat="1" ht="15" customHeight="1" x14ac:dyDescent="0.25">
      <c r="A77" s="22"/>
      <c r="B77" s="229" t="s">
        <v>293</v>
      </c>
      <c r="C77" s="226"/>
      <c r="D77" s="82">
        <f>+D75+D76</f>
        <v>0</v>
      </c>
      <c r="E77" s="82">
        <f t="shared" ref="E77:H77" si="20">+E75+E76</f>
        <v>0</v>
      </c>
      <c r="F77" s="82">
        <v>0</v>
      </c>
      <c r="G77" s="82">
        <f t="shared" si="20"/>
        <v>0</v>
      </c>
      <c r="H77" s="82">
        <f t="shared" si="20"/>
        <v>0</v>
      </c>
      <c r="I77" s="82">
        <f t="shared" si="19"/>
        <v>0</v>
      </c>
    </row>
    <row r="78" spans="1:16" s="43" customFormat="1" ht="15" customHeight="1" thickBot="1" x14ac:dyDescent="0.3">
      <c r="A78" s="23"/>
      <c r="B78" s="232"/>
      <c r="C78" s="233"/>
      <c r="D78" s="24"/>
      <c r="E78" s="24"/>
      <c r="F78" s="24"/>
      <c r="G78" s="24"/>
      <c r="H78" s="24"/>
      <c r="I78" s="24"/>
    </row>
  </sheetData>
  <mergeCells count="52">
    <mergeCell ref="B73:C73"/>
    <mergeCell ref="I5:I6"/>
    <mergeCell ref="B9:C9"/>
    <mergeCell ref="A16:A17"/>
    <mergeCell ref="D16:D17"/>
    <mergeCell ref="E16:E17"/>
    <mergeCell ref="F16:F17"/>
    <mergeCell ref="G16:G17"/>
    <mergeCell ref="H16:H17"/>
    <mergeCell ref="I16:I17"/>
    <mergeCell ref="B71:C71"/>
    <mergeCell ref="B68:C68"/>
    <mergeCell ref="A69:C69"/>
    <mergeCell ref="B70:C70"/>
    <mergeCell ref="A72:C72"/>
    <mergeCell ref="B65:C65"/>
    <mergeCell ref="B74:C74"/>
    <mergeCell ref="B75:C75"/>
    <mergeCell ref="B76:C76"/>
    <mergeCell ref="B77:C77"/>
    <mergeCell ref="B78:C78"/>
    <mergeCell ref="B66:C66"/>
    <mergeCell ref="B56:C56"/>
    <mergeCell ref="B61:C61"/>
    <mergeCell ref="B64:C64"/>
    <mergeCell ref="A67:C67"/>
    <mergeCell ref="B47:C47"/>
    <mergeCell ref="B36:C36"/>
    <mergeCell ref="B29:C29"/>
    <mergeCell ref="B35:C35"/>
    <mergeCell ref="B16:C16"/>
    <mergeCell ref="B17:C17"/>
    <mergeCell ref="A43:C43"/>
    <mergeCell ref="A44:C44"/>
    <mergeCell ref="B38:C38"/>
    <mergeCell ref="A42:C42"/>
    <mergeCell ref="A46:C46"/>
    <mergeCell ref="B15:C15"/>
    <mergeCell ref="A7:C7"/>
    <mergeCell ref="A8:C8"/>
    <mergeCell ref="A1:I1"/>
    <mergeCell ref="A2:I2"/>
    <mergeCell ref="A3:I3"/>
    <mergeCell ref="A4:I4"/>
    <mergeCell ref="A5:C5"/>
    <mergeCell ref="D5:H5"/>
    <mergeCell ref="A6:C6"/>
    <mergeCell ref="B10:C10"/>
    <mergeCell ref="B11:C11"/>
    <mergeCell ref="B12:C12"/>
    <mergeCell ref="B13:C13"/>
    <mergeCell ref="B14:C14"/>
  </mergeCells>
  <printOptions horizontalCentered="1"/>
  <pageMargins left="0.70866141732283472" right="0" top="0.27559055118110237" bottom="0.15748031496062992" header="0.31496062992125984" footer="0.31496062992125984"/>
  <pageSetup scale="60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0"/>
  <sheetViews>
    <sheetView view="pageBreakPreview" topLeftCell="A25" zoomScale="120" zoomScaleNormal="100" zoomScaleSheetLayoutView="120" workbookViewId="0">
      <selection activeCell="K41" sqref="K41"/>
    </sheetView>
  </sheetViews>
  <sheetFormatPr baseColWidth="10" defaultRowHeight="15" x14ac:dyDescent="0.25"/>
  <cols>
    <col min="1" max="1" width="3.28515625" customWidth="1"/>
    <col min="2" max="2" width="43.28515625" customWidth="1"/>
  </cols>
  <sheetData>
    <row r="1" spans="1:8" x14ac:dyDescent="0.25">
      <c r="A1" s="241" t="s">
        <v>432</v>
      </c>
      <c r="B1" s="242"/>
      <c r="C1" s="242"/>
      <c r="D1" s="242"/>
      <c r="E1" s="242"/>
      <c r="F1" s="242"/>
      <c r="G1" s="242"/>
      <c r="H1" s="243"/>
    </row>
    <row r="2" spans="1:8" x14ac:dyDescent="0.25">
      <c r="A2" s="244" t="s">
        <v>294</v>
      </c>
      <c r="B2" s="245"/>
      <c r="C2" s="245"/>
      <c r="D2" s="245"/>
      <c r="E2" s="245"/>
      <c r="F2" s="245"/>
      <c r="G2" s="245"/>
      <c r="H2" s="246"/>
    </row>
    <row r="3" spans="1:8" x14ac:dyDescent="0.25">
      <c r="A3" s="244" t="s">
        <v>295</v>
      </c>
      <c r="B3" s="245"/>
      <c r="C3" s="245"/>
      <c r="D3" s="245"/>
      <c r="E3" s="245"/>
      <c r="F3" s="245"/>
      <c r="G3" s="245"/>
      <c r="H3" s="246"/>
    </row>
    <row r="4" spans="1:8" x14ac:dyDescent="0.25">
      <c r="A4" s="244" t="s">
        <v>453</v>
      </c>
      <c r="B4" s="245"/>
      <c r="C4" s="245"/>
      <c r="D4" s="245"/>
      <c r="E4" s="245"/>
      <c r="F4" s="245"/>
      <c r="G4" s="245"/>
      <c r="H4" s="246"/>
    </row>
    <row r="5" spans="1:8" ht="15.75" thickBot="1" x14ac:dyDescent="0.3">
      <c r="A5" s="247" t="s">
        <v>1</v>
      </c>
      <c r="B5" s="248"/>
      <c r="C5" s="248"/>
      <c r="D5" s="248"/>
      <c r="E5" s="248"/>
      <c r="F5" s="248"/>
      <c r="G5" s="248"/>
      <c r="H5" s="249"/>
    </row>
    <row r="6" spans="1:8" ht="15.75" thickBot="1" x14ac:dyDescent="0.3">
      <c r="A6" s="241" t="s">
        <v>2</v>
      </c>
      <c r="B6" s="250"/>
      <c r="C6" s="252" t="s">
        <v>296</v>
      </c>
      <c r="D6" s="253"/>
      <c r="E6" s="253"/>
      <c r="F6" s="253"/>
      <c r="G6" s="254"/>
      <c r="H6" s="255" t="s">
        <v>297</v>
      </c>
    </row>
    <row r="7" spans="1:8" ht="15.75" thickBot="1" x14ac:dyDescent="0.3">
      <c r="A7" s="247"/>
      <c r="B7" s="251"/>
      <c r="C7" s="25" t="s">
        <v>186</v>
      </c>
      <c r="D7" s="25" t="s">
        <v>298</v>
      </c>
      <c r="E7" s="25" t="s">
        <v>299</v>
      </c>
      <c r="F7" s="25" t="s">
        <v>187</v>
      </c>
      <c r="G7" s="25" t="s">
        <v>189</v>
      </c>
      <c r="H7" s="256"/>
    </row>
    <row r="8" spans="1:8" x14ac:dyDescent="0.25">
      <c r="A8" s="257" t="s">
        <v>300</v>
      </c>
      <c r="B8" s="258"/>
      <c r="C8" s="90">
        <v>3801467</v>
      </c>
      <c r="D8" s="90">
        <v>0</v>
      </c>
      <c r="E8" s="90">
        <v>3801467</v>
      </c>
      <c r="F8" s="90">
        <v>2205893</v>
      </c>
      <c r="G8" s="90">
        <v>2205893</v>
      </c>
      <c r="H8" s="92">
        <f>+E8-F8</f>
        <v>1595574</v>
      </c>
    </row>
    <row r="9" spans="1:8" x14ac:dyDescent="0.25">
      <c r="A9" s="239" t="s">
        <v>301</v>
      </c>
      <c r="B9" s="240"/>
      <c r="C9" s="90">
        <v>2688333</v>
      </c>
      <c r="D9" s="90">
        <v>0</v>
      </c>
      <c r="E9" s="90">
        <v>2688333</v>
      </c>
      <c r="F9" s="90">
        <f>SUM(F10:F16)</f>
        <v>1563582</v>
      </c>
      <c r="G9" s="90">
        <f>SUM(G10:G16)</f>
        <v>1563583</v>
      </c>
      <c r="H9" s="92">
        <f>+E9-F9</f>
        <v>1124751</v>
      </c>
    </row>
    <row r="10" spans="1:8" x14ac:dyDescent="0.25">
      <c r="A10" s="27"/>
      <c r="B10" s="26" t="s">
        <v>302</v>
      </c>
      <c r="C10" s="90">
        <v>1492800</v>
      </c>
      <c r="D10" s="91">
        <v>0</v>
      </c>
      <c r="E10" s="91">
        <v>1492800</v>
      </c>
      <c r="F10" s="91">
        <v>1082446</v>
      </c>
      <c r="G10" s="91">
        <v>1082446</v>
      </c>
      <c r="H10" s="92">
        <f>+E10-F10</f>
        <v>410354</v>
      </c>
    </row>
    <row r="11" spans="1:8" x14ac:dyDescent="0.25">
      <c r="A11" s="27"/>
      <c r="B11" s="26" t="s">
        <v>303</v>
      </c>
      <c r="C11" s="90">
        <v>249168</v>
      </c>
      <c r="D11" s="91">
        <v>0</v>
      </c>
      <c r="E11" s="91">
        <v>249168</v>
      </c>
      <c r="F11" s="91">
        <v>169990</v>
      </c>
      <c r="G11" s="91">
        <v>169991</v>
      </c>
      <c r="H11" s="92">
        <f t="shared" ref="H11:H31" si="0">+E11-F11</f>
        <v>79178</v>
      </c>
    </row>
    <row r="12" spans="1:8" x14ac:dyDescent="0.25">
      <c r="A12" s="27"/>
      <c r="B12" s="26" t="s">
        <v>304</v>
      </c>
      <c r="C12" s="90">
        <v>386981</v>
      </c>
      <c r="D12" s="91">
        <v>0</v>
      </c>
      <c r="E12" s="91">
        <v>386981</v>
      </c>
      <c r="F12" s="91">
        <v>85422</v>
      </c>
      <c r="G12" s="91">
        <v>85422</v>
      </c>
      <c r="H12" s="92">
        <f>+E12-F12</f>
        <v>301559</v>
      </c>
    </row>
    <row r="13" spans="1:8" x14ac:dyDescent="0.25">
      <c r="A13" s="27"/>
      <c r="B13" s="26" t="s">
        <v>305</v>
      </c>
      <c r="C13" s="90">
        <v>71900</v>
      </c>
      <c r="D13" s="91">
        <v>0</v>
      </c>
      <c r="E13" s="91">
        <v>71900</v>
      </c>
      <c r="F13" s="91">
        <v>8774</v>
      </c>
      <c r="G13" s="91">
        <v>8774</v>
      </c>
      <c r="H13" s="92">
        <f>+E13-F13</f>
        <v>63126</v>
      </c>
    </row>
    <row r="14" spans="1:8" x14ac:dyDescent="0.25">
      <c r="A14" s="27"/>
      <c r="B14" s="26" t="s">
        <v>306</v>
      </c>
      <c r="C14" s="90">
        <v>487484</v>
      </c>
      <c r="D14" s="91">
        <v>0</v>
      </c>
      <c r="E14" s="91">
        <f t="shared" ref="E14:E16" si="1">+C14+D14</f>
        <v>487484</v>
      </c>
      <c r="F14" s="91">
        <v>216950</v>
      </c>
      <c r="G14" s="91">
        <v>216950</v>
      </c>
      <c r="H14" s="92">
        <f>+E14-F14</f>
        <v>270534</v>
      </c>
    </row>
    <row r="15" spans="1:8" x14ac:dyDescent="0.25">
      <c r="A15" s="27"/>
      <c r="B15" s="26" t="s">
        <v>307</v>
      </c>
      <c r="C15" s="91">
        <v>0</v>
      </c>
      <c r="D15" s="91">
        <v>0</v>
      </c>
      <c r="E15" s="91">
        <f t="shared" si="1"/>
        <v>0</v>
      </c>
      <c r="F15" s="91">
        <v>0</v>
      </c>
      <c r="G15" s="91">
        <v>0</v>
      </c>
      <c r="H15" s="92">
        <f t="shared" si="0"/>
        <v>0</v>
      </c>
    </row>
    <row r="16" spans="1:8" x14ac:dyDescent="0.25">
      <c r="A16" s="27"/>
      <c r="B16" s="26" t="s">
        <v>308</v>
      </c>
      <c r="C16" s="91">
        <v>0</v>
      </c>
      <c r="D16" s="91">
        <v>0</v>
      </c>
      <c r="E16" s="91">
        <f t="shared" si="1"/>
        <v>0</v>
      </c>
      <c r="F16" s="91">
        <v>0</v>
      </c>
      <c r="G16" s="91">
        <v>0</v>
      </c>
      <c r="H16" s="92">
        <f t="shared" si="0"/>
        <v>0</v>
      </c>
    </row>
    <row r="17" spans="1:8" x14ac:dyDescent="0.25">
      <c r="A17" s="239" t="s">
        <v>309</v>
      </c>
      <c r="B17" s="240"/>
      <c r="C17" s="90">
        <f t="shared" ref="C17:H17" si="2">SUM(C18:C26)</f>
        <v>403276</v>
      </c>
      <c r="D17" s="90">
        <f t="shared" si="2"/>
        <v>3000</v>
      </c>
      <c r="E17" s="90">
        <f t="shared" si="2"/>
        <v>406276</v>
      </c>
      <c r="F17" s="90">
        <f t="shared" si="2"/>
        <v>264920</v>
      </c>
      <c r="G17" s="90">
        <f t="shared" si="2"/>
        <v>264920</v>
      </c>
      <c r="H17" s="90">
        <f t="shared" si="2"/>
        <v>141356</v>
      </c>
    </row>
    <row r="18" spans="1:8" x14ac:dyDescent="0.25">
      <c r="A18" s="27"/>
      <c r="B18" s="26" t="s">
        <v>310</v>
      </c>
      <c r="C18" s="91">
        <v>273000</v>
      </c>
      <c r="D18" s="91">
        <v>3000</v>
      </c>
      <c r="E18" s="91">
        <f>+C18+D18</f>
        <v>276000</v>
      </c>
      <c r="F18" s="91">
        <v>208963</v>
      </c>
      <c r="G18" s="91">
        <v>208963</v>
      </c>
      <c r="H18" s="92">
        <v>67037</v>
      </c>
    </row>
    <row r="19" spans="1:8" x14ac:dyDescent="0.25">
      <c r="A19" s="27"/>
      <c r="B19" s="26" t="s">
        <v>311</v>
      </c>
      <c r="C19" s="91">
        <v>0</v>
      </c>
      <c r="D19" s="91">
        <v>0</v>
      </c>
      <c r="E19" s="91">
        <f t="shared" ref="E19:E22" si="3">+C19+D19</f>
        <v>0</v>
      </c>
      <c r="F19" s="91">
        <v>0</v>
      </c>
      <c r="G19" s="91">
        <v>0</v>
      </c>
      <c r="H19" s="92">
        <f t="shared" si="0"/>
        <v>0</v>
      </c>
    </row>
    <row r="20" spans="1:8" x14ac:dyDescent="0.25">
      <c r="A20" s="27"/>
      <c r="B20" s="26" t="s">
        <v>312</v>
      </c>
      <c r="C20" s="91">
        <v>0</v>
      </c>
      <c r="D20" s="91">
        <v>0</v>
      </c>
      <c r="E20" s="91">
        <f t="shared" si="3"/>
        <v>0</v>
      </c>
      <c r="F20" s="91">
        <v>0</v>
      </c>
      <c r="G20" s="91">
        <v>0</v>
      </c>
      <c r="H20" s="92">
        <f t="shared" si="0"/>
        <v>0</v>
      </c>
    </row>
    <row r="21" spans="1:8" x14ac:dyDescent="0.25">
      <c r="A21" s="27"/>
      <c r="B21" s="26" t="s">
        <v>313</v>
      </c>
      <c r="C21" s="91">
        <v>0</v>
      </c>
      <c r="D21" s="91">
        <v>0</v>
      </c>
      <c r="E21" s="91">
        <f t="shared" si="3"/>
        <v>0</v>
      </c>
      <c r="F21" s="91">
        <v>0</v>
      </c>
      <c r="G21" s="91">
        <v>0</v>
      </c>
      <c r="H21" s="92">
        <f t="shared" si="0"/>
        <v>0</v>
      </c>
    </row>
    <row r="22" spans="1:8" x14ac:dyDescent="0.25">
      <c r="A22" s="27"/>
      <c r="B22" s="26" t="s">
        <v>314</v>
      </c>
      <c r="C22" s="91">
        <v>0</v>
      </c>
      <c r="D22" s="91">
        <v>0</v>
      </c>
      <c r="E22" s="91">
        <f t="shared" si="3"/>
        <v>0</v>
      </c>
      <c r="F22" s="91">
        <v>0</v>
      </c>
      <c r="G22" s="91">
        <v>0</v>
      </c>
      <c r="H22" s="92">
        <f t="shared" si="0"/>
        <v>0</v>
      </c>
    </row>
    <row r="23" spans="1:8" x14ac:dyDescent="0.25">
      <c r="A23" s="27"/>
      <c r="B23" s="26" t="s">
        <v>315</v>
      </c>
      <c r="C23" s="91">
        <v>130276</v>
      </c>
      <c r="D23" s="91">
        <v>0</v>
      </c>
      <c r="E23" s="91">
        <v>130276</v>
      </c>
      <c r="F23" s="91">
        <v>55957</v>
      </c>
      <c r="G23" s="91">
        <v>55957</v>
      </c>
      <c r="H23" s="92">
        <f t="shared" si="0"/>
        <v>74319</v>
      </c>
    </row>
    <row r="24" spans="1:8" x14ac:dyDescent="0.25">
      <c r="A24" s="27"/>
      <c r="B24" s="26" t="s">
        <v>316</v>
      </c>
      <c r="C24" s="91">
        <v>0</v>
      </c>
      <c r="D24" s="91">
        <v>0</v>
      </c>
      <c r="E24" s="91">
        <f t="shared" ref="E24:E26" si="4">+C24+D24</f>
        <v>0</v>
      </c>
      <c r="F24" s="91">
        <v>0</v>
      </c>
      <c r="G24" s="91">
        <v>0</v>
      </c>
      <c r="H24" s="92">
        <f t="shared" si="0"/>
        <v>0</v>
      </c>
    </row>
    <row r="25" spans="1:8" x14ac:dyDescent="0.25">
      <c r="A25" s="27"/>
      <c r="B25" s="26" t="s">
        <v>317</v>
      </c>
      <c r="C25" s="91">
        <v>0</v>
      </c>
      <c r="D25" s="91">
        <v>0</v>
      </c>
      <c r="E25" s="91">
        <f t="shared" si="4"/>
        <v>0</v>
      </c>
      <c r="F25" s="91">
        <v>0</v>
      </c>
      <c r="G25" s="91">
        <v>0</v>
      </c>
      <c r="H25" s="92">
        <f t="shared" si="0"/>
        <v>0</v>
      </c>
    </row>
    <row r="26" spans="1:8" x14ac:dyDescent="0.25">
      <c r="A26" s="27"/>
      <c r="B26" s="26" t="s">
        <v>318</v>
      </c>
      <c r="C26" s="91">
        <v>0</v>
      </c>
      <c r="D26" s="91">
        <v>0</v>
      </c>
      <c r="E26" s="91">
        <f t="shared" si="4"/>
        <v>0</v>
      </c>
      <c r="F26" s="91">
        <v>0</v>
      </c>
      <c r="G26" s="91">
        <v>0</v>
      </c>
      <c r="H26" s="92">
        <f t="shared" si="0"/>
        <v>0</v>
      </c>
    </row>
    <row r="27" spans="1:8" x14ac:dyDescent="0.25">
      <c r="A27" s="239" t="s">
        <v>319</v>
      </c>
      <c r="B27" s="240"/>
      <c r="C27" s="90">
        <v>684858</v>
      </c>
      <c r="D27" s="90">
        <v>-3000</v>
      </c>
      <c r="E27" s="90">
        <v>681858</v>
      </c>
      <c r="F27" s="90">
        <v>358391</v>
      </c>
      <c r="G27" s="90">
        <v>358391</v>
      </c>
      <c r="H27" s="92">
        <f t="shared" si="0"/>
        <v>323467</v>
      </c>
    </row>
    <row r="28" spans="1:8" x14ac:dyDescent="0.25">
      <c r="A28" s="27"/>
      <c r="B28" s="26" t="s">
        <v>320</v>
      </c>
      <c r="C28" s="91">
        <v>10000</v>
      </c>
      <c r="D28" s="91">
        <v>0</v>
      </c>
      <c r="E28" s="91">
        <v>10000</v>
      </c>
      <c r="F28" s="91">
        <v>8279</v>
      </c>
      <c r="G28" s="91">
        <v>8279</v>
      </c>
      <c r="H28" s="92">
        <f t="shared" si="0"/>
        <v>1721</v>
      </c>
    </row>
    <row r="29" spans="1:8" x14ac:dyDescent="0.25">
      <c r="A29" s="27"/>
      <c r="B29" s="26" t="s">
        <v>321</v>
      </c>
      <c r="C29" s="91">
        <v>108000</v>
      </c>
      <c r="D29" s="92">
        <v>-40000</v>
      </c>
      <c r="E29" s="91">
        <v>148000</v>
      </c>
      <c r="F29" s="92">
        <v>112559</v>
      </c>
      <c r="G29" s="92">
        <v>112559</v>
      </c>
      <c r="H29" s="92">
        <f t="shared" si="0"/>
        <v>35441</v>
      </c>
    </row>
    <row r="30" spans="1:8" x14ac:dyDescent="0.25">
      <c r="A30" s="27"/>
      <c r="B30" s="26" t="s">
        <v>322</v>
      </c>
      <c r="C30" s="91">
        <v>20000</v>
      </c>
      <c r="D30" s="92">
        <v>0</v>
      </c>
      <c r="E30" s="91">
        <v>20000</v>
      </c>
      <c r="F30" s="92">
        <v>4761</v>
      </c>
      <c r="G30" s="92">
        <v>4761</v>
      </c>
      <c r="H30" s="92">
        <f t="shared" si="0"/>
        <v>15239</v>
      </c>
    </row>
    <row r="31" spans="1:8" x14ac:dyDescent="0.25">
      <c r="A31" s="27"/>
      <c r="B31" s="26" t="s">
        <v>323</v>
      </c>
      <c r="C31" s="91">
        <v>23000</v>
      </c>
      <c r="D31" s="92">
        <v>0</v>
      </c>
      <c r="E31" s="91">
        <v>23000</v>
      </c>
      <c r="F31" s="92">
        <v>5638</v>
      </c>
      <c r="G31" s="92">
        <v>5638</v>
      </c>
      <c r="H31" s="92">
        <f t="shared" si="0"/>
        <v>17362</v>
      </c>
    </row>
    <row r="32" spans="1:8" x14ac:dyDescent="0.25">
      <c r="A32" s="27"/>
      <c r="B32" s="26" t="s">
        <v>324</v>
      </c>
      <c r="C32" s="91">
        <v>47000</v>
      </c>
      <c r="D32" s="92">
        <v>0</v>
      </c>
      <c r="E32" s="91">
        <v>47000</v>
      </c>
      <c r="F32" s="92">
        <v>11022</v>
      </c>
      <c r="G32" s="92">
        <v>11022</v>
      </c>
      <c r="H32" s="92">
        <v>35978</v>
      </c>
    </row>
    <row r="33" spans="1:8" x14ac:dyDescent="0.25">
      <c r="A33" s="27"/>
      <c r="B33" s="26" t="s">
        <v>325</v>
      </c>
      <c r="C33" s="91">
        <v>0</v>
      </c>
      <c r="D33" s="92">
        <v>0</v>
      </c>
      <c r="E33" s="91">
        <f t="shared" ref="E33" si="5">+C33+D33</f>
        <v>0</v>
      </c>
      <c r="F33" s="92">
        <v>0</v>
      </c>
      <c r="G33" s="92">
        <v>0</v>
      </c>
      <c r="H33" s="92">
        <f t="shared" ref="H33:H36" si="6">+E33-F33</f>
        <v>0</v>
      </c>
    </row>
    <row r="34" spans="1:8" x14ac:dyDescent="0.25">
      <c r="A34" s="27"/>
      <c r="B34" s="26" t="s">
        <v>326</v>
      </c>
      <c r="C34" s="91">
        <v>88050</v>
      </c>
      <c r="D34" s="92">
        <v>-38000</v>
      </c>
      <c r="E34" s="91">
        <v>50050</v>
      </c>
      <c r="F34" s="92">
        <v>16986</v>
      </c>
      <c r="G34" s="92">
        <v>16986</v>
      </c>
      <c r="H34" s="92">
        <f>+E34-F34</f>
        <v>33064</v>
      </c>
    </row>
    <row r="35" spans="1:8" x14ac:dyDescent="0.25">
      <c r="A35" s="27"/>
      <c r="B35" s="26" t="s">
        <v>327</v>
      </c>
      <c r="C35" s="91">
        <v>298408</v>
      </c>
      <c r="D35" s="92">
        <v>-5000</v>
      </c>
      <c r="E35" s="91">
        <v>293408</v>
      </c>
      <c r="F35" s="92">
        <v>156210</v>
      </c>
      <c r="G35" s="92">
        <v>156210</v>
      </c>
      <c r="H35" s="92">
        <f t="shared" si="6"/>
        <v>137198</v>
      </c>
    </row>
    <row r="36" spans="1:8" x14ac:dyDescent="0.25">
      <c r="A36" s="27"/>
      <c r="B36" s="26" t="s">
        <v>328</v>
      </c>
      <c r="C36" s="91">
        <v>90400</v>
      </c>
      <c r="D36" s="92">
        <v>0</v>
      </c>
      <c r="E36" s="91">
        <v>90400</v>
      </c>
      <c r="F36" s="92">
        <v>42937</v>
      </c>
      <c r="G36" s="92">
        <v>42937</v>
      </c>
      <c r="H36" s="92">
        <f t="shared" si="6"/>
        <v>47463</v>
      </c>
    </row>
    <row r="37" spans="1:8" x14ac:dyDescent="0.25">
      <c r="A37" s="239" t="s">
        <v>329</v>
      </c>
      <c r="B37" s="240"/>
      <c r="C37" s="91">
        <f>+C38+C39+C40+C41+C42+C43+C44+C45+C46</f>
        <v>0</v>
      </c>
      <c r="D37" s="91">
        <f t="shared" ref="D37:G37" si="7">+D38+D39+D40+D41+D42+D43+D44+D45+D46</f>
        <v>0</v>
      </c>
      <c r="E37" s="91">
        <f t="shared" si="7"/>
        <v>0</v>
      </c>
      <c r="F37" s="91">
        <f t="shared" si="7"/>
        <v>0</v>
      </c>
      <c r="G37" s="91">
        <f t="shared" si="7"/>
        <v>0</v>
      </c>
      <c r="H37" s="92"/>
    </row>
    <row r="38" spans="1:8" x14ac:dyDescent="0.25">
      <c r="A38" s="27"/>
      <c r="B38" s="26" t="s">
        <v>330</v>
      </c>
      <c r="C38" s="91">
        <v>0</v>
      </c>
      <c r="D38" s="92">
        <v>0</v>
      </c>
      <c r="E38" s="91">
        <f t="shared" ref="E38:E46" si="8">+C38+D38</f>
        <v>0</v>
      </c>
      <c r="F38" s="92">
        <v>0</v>
      </c>
      <c r="G38" s="92">
        <v>0</v>
      </c>
      <c r="H38" s="92">
        <f t="shared" ref="H38:H46" si="9">+E38-F38</f>
        <v>0</v>
      </c>
    </row>
    <row r="39" spans="1:8" x14ac:dyDescent="0.25">
      <c r="A39" s="27"/>
      <c r="B39" s="26" t="s">
        <v>331</v>
      </c>
      <c r="C39" s="91">
        <v>0</v>
      </c>
      <c r="D39" s="92">
        <v>0</v>
      </c>
      <c r="E39" s="91">
        <f t="shared" si="8"/>
        <v>0</v>
      </c>
      <c r="F39" s="92">
        <v>0</v>
      </c>
      <c r="G39" s="92">
        <v>0</v>
      </c>
      <c r="H39" s="92">
        <f t="shared" si="9"/>
        <v>0</v>
      </c>
    </row>
    <row r="40" spans="1:8" x14ac:dyDescent="0.25">
      <c r="A40" s="27"/>
      <c r="B40" s="26" t="s">
        <v>332</v>
      </c>
      <c r="C40" s="91">
        <v>0</v>
      </c>
      <c r="D40" s="92">
        <v>0</v>
      </c>
      <c r="E40" s="91">
        <f t="shared" si="8"/>
        <v>0</v>
      </c>
      <c r="F40" s="92">
        <v>0</v>
      </c>
      <c r="G40" s="92">
        <v>0</v>
      </c>
      <c r="H40" s="92">
        <f t="shared" si="9"/>
        <v>0</v>
      </c>
    </row>
    <row r="41" spans="1:8" x14ac:dyDescent="0.25">
      <c r="A41" s="27"/>
      <c r="B41" s="26" t="s">
        <v>333</v>
      </c>
      <c r="C41" s="91">
        <v>0</v>
      </c>
      <c r="D41" s="92">
        <v>0</v>
      </c>
      <c r="E41" s="91">
        <f t="shared" si="8"/>
        <v>0</v>
      </c>
      <c r="F41" s="92">
        <v>0</v>
      </c>
      <c r="G41" s="92">
        <v>0</v>
      </c>
      <c r="H41" s="92">
        <f t="shared" si="9"/>
        <v>0</v>
      </c>
    </row>
    <row r="42" spans="1:8" x14ac:dyDescent="0.25">
      <c r="A42" s="27"/>
      <c r="B42" s="26" t="s">
        <v>334</v>
      </c>
      <c r="C42" s="91">
        <v>0</v>
      </c>
      <c r="D42" s="92">
        <v>0</v>
      </c>
      <c r="E42" s="91">
        <f t="shared" si="8"/>
        <v>0</v>
      </c>
      <c r="F42" s="92">
        <v>0</v>
      </c>
      <c r="G42" s="92">
        <v>0</v>
      </c>
      <c r="H42" s="92">
        <f t="shared" si="9"/>
        <v>0</v>
      </c>
    </row>
    <row r="43" spans="1:8" x14ac:dyDescent="0.25">
      <c r="A43" s="27"/>
      <c r="B43" s="26" t="s">
        <v>335</v>
      </c>
      <c r="C43" s="91">
        <v>0</v>
      </c>
      <c r="D43" s="92">
        <v>0</v>
      </c>
      <c r="E43" s="91">
        <f t="shared" si="8"/>
        <v>0</v>
      </c>
      <c r="F43" s="92">
        <v>0</v>
      </c>
      <c r="G43" s="92">
        <v>0</v>
      </c>
      <c r="H43" s="92">
        <f t="shared" si="9"/>
        <v>0</v>
      </c>
    </row>
    <row r="44" spans="1:8" x14ac:dyDescent="0.25">
      <c r="A44" s="27"/>
      <c r="B44" s="26" t="s">
        <v>336</v>
      </c>
      <c r="C44" s="91">
        <v>0</v>
      </c>
      <c r="D44" s="92">
        <v>0</v>
      </c>
      <c r="E44" s="91">
        <f t="shared" si="8"/>
        <v>0</v>
      </c>
      <c r="F44" s="92">
        <v>0</v>
      </c>
      <c r="G44" s="92">
        <v>0</v>
      </c>
      <c r="H44" s="92">
        <f t="shared" si="9"/>
        <v>0</v>
      </c>
    </row>
    <row r="45" spans="1:8" x14ac:dyDescent="0.25">
      <c r="A45" s="27"/>
      <c r="B45" s="26" t="s">
        <v>337</v>
      </c>
      <c r="C45" s="91">
        <v>0</v>
      </c>
      <c r="D45" s="92">
        <v>0</v>
      </c>
      <c r="E45" s="91">
        <f t="shared" si="8"/>
        <v>0</v>
      </c>
      <c r="F45" s="92">
        <v>0</v>
      </c>
      <c r="G45" s="92">
        <v>0</v>
      </c>
      <c r="H45" s="92">
        <f t="shared" si="9"/>
        <v>0</v>
      </c>
    </row>
    <row r="46" spans="1:8" x14ac:dyDescent="0.25">
      <c r="A46" s="27"/>
      <c r="B46" s="26" t="s">
        <v>338</v>
      </c>
      <c r="C46" s="91">
        <v>0</v>
      </c>
      <c r="D46" s="92">
        <v>0</v>
      </c>
      <c r="E46" s="91">
        <f t="shared" si="8"/>
        <v>0</v>
      </c>
      <c r="F46" s="92">
        <v>0</v>
      </c>
      <c r="G46" s="92">
        <v>0</v>
      </c>
      <c r="H46" s="92">
        <f t="shared" si="9"/>
        <v>0</v>
      </c>
    </row>
    <row r="47" spans="1:8" x14ac:dyDescent="0.25">
      <c r="A47" s="239" t="s">
        <v>339</v>
      </c>
      <c r="B47" s="240"/>
      <c r="C47" s="90">
        <v>25000</v>
      </c>
      <c r="D47" s="90">
        <v>0</v>
      </c>
      <c r="E47" s="90">
        <v>25000</v>
      </c>
      <c r="F47" s="90">
        <v>19000</v>
      </c>
      <c r="G47" s="90">
        <v>19000</v>
      </c>
      <c r="H47" s="141">
        <f t="shared" ref="H47:H56" si="10">+E47-F47</f>
        <v>6000</v>
      </c>
    </row>
    <row r="48" spans="1:8" x14ac:dyDescent="0.25">
      <c r="A48" s="27"/>
      <c r="B48" s="26" t="s">
        <v>340</v>
      </c>
      <c r="C48" s="91">
        <v>25000</v>
      </c>
      <c r="D48" s="92">
        <v>0</v>
      </c>
      <c r="E48" s="91">
        <v>25000</v>
      </c>
      <c r="F48" s="92">
        <v>19000</v>
      </c>
      <c r="G48" s="92">
        <v>19000</v>
      </c>
      <c r="H48" s="92">
        <f t="shared" si="10"/>
        <v>6000</v>
      </c>
    </row>
    <row r="49" spans="1:8" x14ac:dyDescent="0.25">
      <c r="A49" s="27"/>
      <c r="B49" s="26" t="s">
        <v>341</v>
      </c>
      <c r="C49" s="91">
        <v>0</v>
      </c>
      <c r="D49" s="92">
        <v>0</v>
      </c>
      <c r="E49" s="91">
        <f t="shared" ref="E49:E56" si="11">+C49+D49</f>
        <v>0</v>
      </c>
      <c r="F49" s="92">
        <v>0</v>
      </c>
      <c r="G49" s="92">
        <v>0</v>
      </c>
      <c r="H49" s="92">
        <f t="shared" si="10"/>
        <v>0</v>
      </c>
    </row>
    <row r="50" spans="1:8" x14ac:dyDescent="0.25">
      <c r="A50" s="27"/>
      <c r="B50" s="26" t="s">
        <v>342</v>
      </c>
      <c r="C50" s="91">
        <v>0</v>
      </c>
      <c r="D50" s="92">
        <v>0</v>
      </c>
      <c r="E50" s="91">
        <f t="shared" si="11"/>
        <v>0</v>
      </c>
      <c r="F50" s="92">
        <v>0</v>
      </c>
      <c r="G50" s="92">
        <v>0</v>
      </c>
      <c r="H50" s="92">
        <f t="shared" si="10"/>
        <v>0</v>
      </c>
    </row>
    <row r="51" spans="1:8" x14ac:dyDescent="0.25">
      <c r="A51" s="27"/>
      <c r="B51" s="26" t="s">
        <v>343</v>
      </c>
      <c r="C51" s="91">
        <v>0</v>
      </c>
      <c r="D51" s="92">
        <v>0</v>
      </c>
      <c r="E51" s="91">
        <f t="shared" si="11"/>
        <v>0</v>
      </c>
      <c r="F51" s="92">
        <v>0</v>
      </c>
      <c r="G51" s="92">
        <v>0</v>
      </c>
      <c r="H51" s="92">
        <f t="shared" si="10"/>
        <v>0</v>
      </c>
    </row>
    <row r="52" spans="1:8" x14ac:dyDescent="0.25">
      <c r="A52" s="27"/>
      <c r="B52" s="26" t="s">
        <v>344</v>
      </c>
      <c r="C52" s="91">
        <v>0</v>
      </c>
      <c r="D52" s="92">
        <v>0</v>
      </c>
      <c r="E52" s="91">
        <f t="shared" si="11"/>
        <v>0</v>
      </c>
      <c r="F52" s="92">
        <v>0</v>
      </c>
      <c r="G52" s="92">
        <v>0</v>
      </c>
      <c r="H52" s="92">
        <f t="shared" si="10"/>
        <v>0</v>
      </c>
    </row>
    <row r="53" spans="1:8" x14ac:dyDescent="0.25">
      <c r="A53" s="27"/>
      <c r="B53" s="26" t="s">
        <v>345</v>
      </c>
      <c r="C53" s="91">
        <v>0</v>
      </c>
      <c r="D53" s="92">
        <v>0</v>
      </c>
      <c r="E53" s="91">
        <f t="shared" si="11"/>
        <v>0</v>
      </c>
      <c r="F53" s="92">
        <v>0</v>
      </c>
      <c r="G53" s="92">
        <v>0</v>
      </c>
      <c r="H53" s="92">
        <f t="shared" si="10"/>
        <v>0</v>
      </c>
    </row>
    <row r="54" spans="1:8" x14ac:dyDescent="0.25">
      <c r="A54" s="27"/>
      <c r="B54" s="26" t="s">
        <v>346</v>
      </c>
      <c r="C54" s="91">
        <v>0</v>
      </c>
      <c r="D54" s="92">
        <v>0</v>
      </c>
      <c r="E54" s="91">
        <f t="shared" si="11"/>
        <v>0</v>
      </c>
      <c r="F54" s="92">
        <v>0</v>
      </c>
      <c r="G54" s="92">
        <v>0</v>
      </c>
      <c r="H54" s="92">
        <f t="shared" si="10"/>
        <v>0</v>
      </c>
    </row>
    <row r="55" spans="1:8" x14ac:dyDescent="0.25">
      <c r="A55" s="27"/>
      <c r="B55" s="26" t="s">
        <v>347</v>
      </c>
      <c r="C55" s="91">
        <v>0</v>
      </c>
      <c r="D55" s="92">
        <v>0</v>
      </c>
      <c r="E55" s="91">
        <f t="shared" si="11"/>
        <v>0</v>
      </c>
      <c r="F55" s="92">
        <v>0</v>
      </c>
      <c r="G55" s="92">
        <v>0</v>
      </c>
      <c r="H55" s="92">
        <f t="shared" si="10"/>
        <v>0</v>
      </c>
    </row>
    <row r="56" spans="1:8" x14ac:dyDescent="0.25">
      <c r="A56" s="27"/>
      <c r="B56" s="26" t="s">
        <v>348</v>
      </c>
      <c r="C56" s="91">
        <v>0</v>
      </c>
      <c r="D56" s="92">
        <v>0</v>
      </c>
      <c r="E56" s="91">
        <f t="shared" si="11"/>
        <v>0</v>
      </c>
      <c r="F56" s="92">
        <v>0</v>
      </c>
      <c r="G56" s="92">
        <v>0</v>
      </c>
      <c r="H56" s="92">
        <f t="shared" si="10"/>
        <v>0</v>
      </c>
    </row>
    <row r="57" spans="1:8" x14ac:dyDescent="0.25">
      <c r="A57" s="239" t="s">
        <v>349</v>
      </c>
      <c r="B57" s="240"/>
      <c r="C57" s="91">
        <f>+C58+C59+C60</f>
        <v>0</v>
      </c>
      <c r="D57" s="91">
        <f t="shared" ref="D57:G57" si="12">+D58+D59+D60</f>
        <v>0</v>
      </c>
      <c r="E57" s="91">
        <f t="shared" si="12"/>
        <v>0</v>
      </c>
      <c r="F57" s="91">
        <f t="shared" si="12"/>
        <v>0</v>
      </c>
      <c r="G57" s="91">
        <f t="shared" si="12"/>
        <v>0</v>
      </c>
      <c r="H57" s="92">
        <v>0</v>
      </c>
    </row>
    <row r="58" spans="1:8" x14ac:dyDescent="0.25">
      <c r="A58" s="27"/>
      <c r="B58" s="26" t="s">
        <v>350</v>
      </c>
      <c r="C58" s="91">
        <v>0</v>
      </c>
      <c r="D58" s="92">
        <v>0</v>
      </c>
      <c r="E58" s="91">
        <f t="shared" ref="E58:E60" si="13">+C58+D58</f>
        <v>0</v>
      </c>
      <c r="F58" s="92">
        <v>0</v>
      </c>
      <c r="G58" s="92">
        <v>0</v>
      </c>
      <c r="H58" s="92">
        <f t="shared" ref="H58:H60" si="14">+E58-F58</f>
        <v>0</v>
      </c>
    </row>
    <row r="59" spans="1:8" x14ac:dyDescent="0.25">
      <c r="A59" s="27"/>
      <c r="B59" s="26" t="s">
        <v>351</v>
      </c>
      <c r="C59" s="91">
        <v>0</v>
      </c>
      <c r="D59" s="92">
        <v>0</v>
      </c>
      <c r="E59" s="91">
        <f t="shared" si="13"/>
        <v>0</v>
      </c>
      <c r="F59" s="92">
        <v>0</v>
      </c>
      <c r="G59" s="92">
        <v>0</v>
      </c>
      <c r="H59" s="92">
        <f t="shared" si="14"/>
        <v>0</v>
      </c>
    </row>
    <row r="60" spans="1:8" x14ac:dyDescent="0.25">
      <c r="A60" s="27"/>
      <c r="B60" s="26" t="s">
        <v>352</v>
      </c>
      <c r="C60" s="91">
        <v>0</v>
      </c>
      <c r="D60" s="92">
        <v>0</v>
      </c>
      <c r="E60" s="91">
        <f t="shared" si="13"/>
        <v>0</v>
      </c>
      <c r="F60" s="92">
        <v>0</v>
      </c>
      <c r="G60" s="92">
        <v>0</v>
      </c>
      <c r="H60" s="92">
        <f t="shared" si="14"/>
        <v>0</v>
      </c>
    </row>
    <row r="61" spans="1:8" x14ac:dyDescent="0.25">
      <c r="A61" s="239" t="s">
        <v>353</v>
      </c>
      <c r="B61" s="240"/>
      <c r="C61" s="91">
        <f>+C62+C63+C64+C65+C66+C68+C69</f>
        <v>0</v>
      </c>
      <c r="D61" s="91">
        <f t="shared" ref="D61:G61" si="15">+D62+D63+D64+D65+D66+D68+D69</f>
        <v>0</v>
      </c>
      <c r="E61" s="91">
        <f t="shared" si="15"/>
        <v>0</v>
      </c>
      <c r="F61" s="91">
        <f t="shared" si="15"/>
        <v>0</v>
      </c>
      <c r="G61" s="91">
        <f t="shared" si="15"/>
        <v>0</v>
      </c>
      <c r="H61" s="92">
        <v>0</v>
      </c>
    </row>
    <row r="62" spans="1:8" x14ac:dyDescent="0.25">
      <c r="A62" s="27"/>
      <c r="B62" s="26" t="s">
        <v>354</v>
      </c>
      <c r="C62" s="91">
        <v>0</v>
      </c>
      <c r="D62" s="92">
        <v>0</v>
      </c>
      <c r="E62" s="91">
        <f t="shared" ref="E62:E69" si="16">+C62+D62</f>
        <v>0</v>
      </c>
      <c r="F62" s="92">
        <v>0</v>
      </c>
      <c r="G62" s="92">
        <v>0</v>
      </c>
      <c r="H62" s="92">
        <f t="shared" ref="H62:H69" si="17">+E62-F62</f>
        <v>0</v>
      </c>
    </row>
    <row r="63" spans="1:8" x14ac:dyDescent="0.25">
      <c r="A63" s="27"/>
      <c r="B63" s="26" t="s">
        <v>355</v>
      </c>
      <c r="C63" s="91">
        <v>0</v>
      </c>
      <c r="D63" s="92">
        <v>0</v>
      </c>
      <c r="E63" s="91">
        <f t="shared" si="16"/>
        <v>0</v>
      </c>
      <c r="F63" s="92">
        <v>0</v>
      </c>
      <c r="G63" s="92">
        <v>0</v>
      </c>
      <c r="H63" s="92">
        <f t="shared" si="17"/>
        <v>0</v>
      </c>
    </row>
    <row r="64" spans="1:8" x14ac:dyDescent="0.25">
      <c r="A64" s="27"/>
      <c r="B64" s="26" t="s">
        <v>356</v>
      </c>
      <c r="C64" s="91">
        <v>0</v>
      </c>
      <c r="D64" s="92">
        <v>0</v>
      </c>
      <c r="E64" s="91">
        <f t="shared" si="16"/>
        <v>0</v>
      </c>
      <c r="F64" s="92">
        <v>0</v>
      </c>
      <c r="G64" s="92">
        <v>0</v>
      </c>
      <c r="H64" s="92">
        <f t="shared" si="17"/>
        <v>0</v>
      </c>
    </row>
    <row r="65" spans="1:8" x14ac:dyDescent="0.25">
      <c r="A65" s="27"/>
      <c r="B65" s="26" t="s">
        <v>357</v>
      </c>
      <c r="C65" s="91">
        <v>0</v>
      </c>
      <c r="D65" s="92">
        <v>0</v>
      </c>
      <c r="E65" s="91">
        <f t="shared" si="16"/>
        <v>0</v>
      </c>
      <c r="F65" s="92">
        <v>0</v>
      </c>
      <c r="G65" s="92">
        <v>0</v>
      </c>
      <c r="H65" s="92">
        <f t="shared" si="17"/>
        <v>0</v>
      </c>
    </row>
    <row r="66" spans="1:8" x14ac:dyDescent="0.25">
      <c r="A66" s="27"/>
      <c r="B66" s="26" t="s">
        <v>358</v>
      </c>
      <c r="C66" s="91">
        <v>0</v>
      </c>
      <c r="D66" s="92">
        <v>0</v>
      </c>
      <c r="E66" s="91">
        <f t="shared" si="16"/>
        <v>0</v>
      </c>
      <c r="F66" s="92">
        <v>0</v>
      </c>
      <c r="G66" s="92">
        <v>0</v>
      </c>
      <c r="H66" s="92">
        <f t="shared" si="17"/>
        <v>0</v>
      </c>
    </row>
    <row r="67" spans="1:8" x14ac:dyDescent="0.25">
      <c r="A67" s="27"/>
      <c r="B67" s="26" t="s">
        <v>359</v>
      </c>
      <c r="C67" s="91">
        <v>0</v>
      </c>
      <c r="D67" s="92">
        <v>0</v>
      </c>
      <c r="E67" s="91">
        <f t="shared" si="16"/>
        <v>0</v>
      </c>
      <c r="F67" s="92">
        <v>0</v>
      </c>
      <c r="G67" s="92">
        <v>0</v>
      </c>
      <c r="H67" s="92">
        <f t="shared" si="17"/>
        <v>0</v>
      </c>
    </row>
    <row r="68" spans="1:8" x14ac:dyDescent="0.25">
      <c r="A68" s="27"/>
      <c r="B68" s="26" t="s">
        <v>360</v>
      </c>
      <c r="C68" s="91">
        <v>0</v>
      </c>
      <c r="D68" s="92">
        <v>0</v>
      </c>
      <c r="E68" s="91">
        <f t="shared" si="16"/>
        <v>0</v>
      </c>
      <c r="F68" s="92">
        <v>0</v>
      </c>
      <c r="G68" s="92">
        <v>0</v>
      </c>
      <c r="H68" s="92">
        <f t="shared" si="17"/>
        <v>0</v>
      </c>
    </row>
    <row r="69" spans="1:8" x14ac:dyDescent="0.25">
      <c r="A69" s="27"/>
      <c r="B69" s="26" t="s">
        <v>361</v>
      </c>
      <c r="C69" s="91">
        <v>0</v>
      </c>
      <c r="D69" s="92">
        <v>0</v>
      </c>
      <c r="E69" s="91">
        <f t="shared" si="16"/>
        <v>0</v>
      </c>
      <c r="F69" s="92">
        <v>0</v>
      </c>
      <c r="G69" s="92">
        <v>0</v>
      </c>
      <c r="H69" s="92">
        <f t="shared" si="17"/>
        <v>0</v>
      </c>
    </row>
    <row r="70" spans="1:8" x14ac:dyDescent="0.25">
      <c r="A70" s="239" t="s">
        <v>362</v>
      </c>
      <c r="B70" s="240"/>
      <c r="C70" s="91">
        <f>+C71+C72+C73</f>
        <v>0</v>
      </c>
      <c r="D70" s="91">
        <f t="shared" ref="D70:G70" si="18">+D71+D72+D73</f>
        <v>0</v>
      </c>
      <c r="E70" s="91">
        <f t="shared" si="18"/>
        <v>0</v>
      </c>
      <c r="F70" s="91">
        <f t="shared" si="18"/>
        <v>0</v>
      </c>
      <c r="G70" s="91">
        <f t="shared" si="18"/>
        <v>0</v>
      </c>
      <c r="H70" s="92">
        <v>0</v>
      </c>
    </row>
    <row r="71" spans="1:8" x14ac:dyDescent="0.25">
      <c r="A71" s="27"/>
      <c r="B71" s="26" t="s">
        <v>363</v>
      </c>
      <c r="C71" s="91">
        <v>0</v>
      </c>
      <c r="D71" s="92">
        <v>0</v>
      </c>
      <c r="E71" s="91">
        <f t="shared" ref="E71:E74" si="19">+C71+D71</f>
        <v>0</v>
      </c>
      <c r="F71" s="92">
        <v>0</v>
      </c>
      <c r="G71" s="92">
        <v>0</v>
      </c>
      <c r="H71" s="92">
        <f t="shared" ref="H71:H74" si="20">+E71-F71</f>
        <v>0</v>
      </c>
    </row>
    <row r="72" spans="1:8" x14ac:dyDescent="0.25">
      <c r="A72" s="27"/>
      <c r="B72" s="26" t="s">
        <v>364</v>
      </c>
      <c r="C72" s="91">
        <v>0</v>
      </c>
      <c r="D72" s="92">
        <v>0</v>
      </c>
      <c r="E72" s="91">
        <f t="shared" si="19"/>
        <v>0</v>
      </c>
      <c r="F72" s="92">
        <v>0</v>
      </c>
      <c r="G72" s="92">
        <v>0</v>
      </c>
      <c r="H72" s="92">
        <f t="shared" si="20"/>
        <v>0</v>
      </c>
    </row>
    <row r="73" spans="1:8" x14ac:dyDescent="0.25">
      <c r="A73" s="27"/>
      <c r="B73" s="26" t="s">
        <v>365</v>
      </c>
      <c r="C73" s="91">
        <v>0</v>
      </c>
      <c r="D73" s="92">
        <v>0</v>
      </c>
      <c r="E73" s="91">
        <f t="shared" si="19"/>
        <v>0</v>
      </c>
      <c r="F73" s="92">
        <v>0</v>
      </c>
      <c r="G73" s="92">
        <v>0</v>
      </c>
      <c r="H73" s="92">
        <f t="shared" si="20"/>
        <v>0</v>
      </c>
    </row>
    <row r="74" spans="1:8" x14ac:dyDescent="0.25">
      <c r="A74" s="239" t="s">
        <v>366</v>
      </c>
      <c r="B74" s="240"/>
      <c r="C74" s="91">
        <v>0</v>
      </c>
      <c r="D74" s="92">
        <v>0</v>
      </c>
      <c r="E74" s="91">
        <f t="shared" si="19"/>
        <v>0</v>
      </c>
      <c r="F74" s="92">
        <v>0</v>
      </c>
      <c r="G74" s="92">
        <v>0</v>
      </c>
      <c r="H74" s="92">
        <f t="shared" si="20"/>
        <v>0</v>
      </c>
    </row>
    <row r="75" spans="1:8" x14ac:dyDescent="0.25">
      <c r="A75" s="27"/>
      <c r="B75" s="26" t="s">
        <v>367</v>
      </c>
      <c r="C75" s="91">
        <f>+C76+C77+C78+C79+C80+C81</f>
        <v>0</v>
      </c>
      <c r="D75" s="91">
        <f t="shared" ref="D75:G75" si="21">+D76+D77+D78+D79+D80+D81</f>
        <v>0</v>
      </c>
      <c r="E75" s="91">
        <f t="shared" si="21"/>
        <v>0</v>
      </c>
      <c r="F75" s="91">
        <f t="shared" si="21"/>
        <v>0</v>
      </c>
      <c r="G75" s="91">
        <f t="shared" si="21"/>
        <v>0</v>
      </c>
      <c r="H75" s="92">
        <v>0</v>
      </c>
    </row>
    <row r="76" spans="1:8" x14ac:dyDescent="0.25">
      <c r="A76" s="27"/>
      <c r="B76" s="26" t="s">
        <v>368</v>
      </c>
      <c r="C76" s="91">
        <v>0</v>
      </c>
      <c r="D76" s="92">
        <v>0</v>
      </c>
      <c r="E76" s="91">
        <f t="shared" ref="E76:E81" si="22">+C76+D76</f>
        <v>0</v>
      </c>
      <c r="F76" s="92">
        <v>0</v>
      </c>
      <c r="G76" s="92">
        <v>0</v>
      </c>
      <c r="H76" s="92">
        <f t="shared" ref="H76:H81" si="23">+E76-F76</f>
        <v>0</v>
      </c>
    </row>
    <row r="77" spans="1:8" x14ac:dyDescent="0.25">
      <c r="A77" s="27"/>
      <c r="B77" s="26" t="s">
        <v>369</v>
      </c>
      <c r="C77" s="91">
        <v>0</v>
      </c>
      <c r="D77" s="92">
        <v>0</v>
      </c>
      <c r="E77" s="91">
        <f t="shared" si="22"/>
        <v>0</v>
      </c>
      <c r="F77" s="92">
        <v>0</v>
      </c>
      <c r="G77" s="92">
        <v>0</v>
      </c>
      <c r="H77" s="92">
        <f t="shared" si="23"/>
        <v>0</v>
      </c>
    </row>
    <row r="78" spans="1:8" x14ac:dyDescent="0.25">
      <c r="A78" s="27"/>
      <c r="B78" s="26" t="s">
        <v>370</v>
      </c>
      <c r="C78" s="91">
        <v>0</v>
      </c>
      <c r="D78" s="92">
        <v>0</v>
      </c>
      <c r="E78" s="91">
        <f t="shared" si="22"/>
        <v>0</v>
      </c>
      <c r="F78" s="92">
        <v>0</v>
      </c>
      <c r="G78" s="92">
        <v>0</v>
      </c>
      <c r="H78" s="92">
        <f t="shared" si="23"/>
        <v>0</v>
      </c>
    </row>
    <row r="79" spans="1:8" x14ac:dyDescent="0.25">
      <c r="A79" s="27"/>
      <c r="B79" s="26" t="s">
        <v>371</v>
      </c>
      <c r="C79" s="91">
        <v>0</v>
      </c>
      <c r="D79" s="92">
        <v>0</v>
      </c>
      <c r="E79" s="91">
        <f t="shared" si="22"/>
        <v>0</v>
      </c>
      <c r="F79" s="92">
        <v>0</v>
      </c>
      <c r="G79" s="92">
        <v>0</v>
      </c>
      <c r="H79" s="92">
        <f t="shared" si="23"/>
        <v>0</v>
      </c>
    </row>
    <row r="80" spans="1:8" x14ac:dyDescent="0.25">
      <c r="A80" s="27"/>
      <c r="B80" s="26" t="s">
        <v>372</v>
      </c>
      <c r="C80" s="91">
        <v>0</v>
      </c>
      <c r="D80" s="92">
        <v>0</v>
      </c>
      <c r="E80" s="91">
        <f t="shared" si="22"/>
        <v>0</v>
      </c>
      <c r="F80" s="92">
        <v>0</v>
      </c>
      <c r="G80" s="92">
        <v>0</v>
      </c>
      <c r="H80" s="92">
        <f t="shared" si="23"/>
        <v>0</v>
      </c>
    </row>
    <row r="81" spans="1:10" x14ac:dyDescent="0.25">
      <c r="A81" s="27"/>
      <c r="B81" s="26" t="s">
        <v>373</v>
      </c>
      <c r="C81" s="91">
        <v>0</v>
      </c>
      <c r="D81" s="92">
        <v>0</v>
      </c>
      <c r="E81" s="91">
        <f t="shared" si="22"/>
        <v>0</v>
      </c>
      <c r="F81" s="92">
        <v>0</v>
      </c>
      <c r="G81" s="92">
        <v>0</v>
      </c>
      <c r="H81" s="92">
        <f t="shared" si="23"/>
        <v>0</v>
      </c>
    </row>
    <row r="82" spans="1:10" ht="15.75" thickBot="1" x14ac:dyDescent="0.3">
      <c r="A82" s="259"/>
      <c r="B82" s="260"/>
      <c r="C82" s="93"/>
      <c r="D82" s="94"/>
      <c r="E82" s="94"/>
      <c r="F82" s="94"/>
      <c r="G82" s="94"/>
      <c r="H82" s="94"/>
      <c r="I82" s="107"/>
      <c r="J82" s="106"/>
    </row>
    <row r="83" spans="1:10" ht="15.75" thickBot="1" x14ac:dyDescent="0.3">
      <c r="A83" s="111"/>
      <c r="B83" s="111"/>
      <c r="C83" s="112"/>
      <c r="D83" s="112"/>
      <c r="E83" s="112"/>
      <c r="F83" s="112"/>
      <c r="G83" s="112"/>
      <c r="H83" s="112"/>
    </row>
    <row r="84" spans="1:10" x14ac:dyDescent="0.25">
      <c r="A84" s="109" t="s">
        <v>374</v>
      </c>
      <c r="B84" s="110"/>
      <c r="C84" s="108">
        <f>+C86+C94+C104+C114+C124+C134+C138+C147+C151</f>
        <v>0</v>
      </c>
      <c r="D84" s="108">
        <f t="shared" ref="D84:G84" si="24">+D86+D94+D104+D114+D124+D134+D138+D147+D151</f>
        <v>0</v>
      </c>
      <c r="E84" s="108">
        <f t="shared" si="24"/>
        <v>0</v>
      </c>
      <c r="F84" s="108">
        <f t="shared" si="24"/>
        <v>0</v>
      </c>
      <c r="G84" s="108">
        <f t="shared" si="24"/>
        <v>0</v>
      </c>
      <c r="H84" s="108">
        <v>0</v>
      </c>
    </row>
    <row r="85" spans="1:10" x14ac:dyDescent="0.25">
      <c r="A85" s="239" t="s">
        <v>301</v>
      </c>
      <c r="B85" s="240"/>
      <c r="C85" s="91">
        <f>+C86+C87+C88+C89+C90+C91+C92</f>
        <v>0</v>
      </c>
      <c r="D85" s="91">
        <f t="shared" ref="D85:G85" si="25">+D86+D87+D88+D89+D90+D91+D92</f>
        <v>0</v>
      </c>
      <c r="E85" s="91">
        <f t="shared" si="25"/>
        <v>0</v>
      </c>
      <c r="F85" s="91">
        <f t="shared" si="25"/>
        <v>0</v>
      </c>
      <c r="G85" s="91">
        <f t="shared" si="25"/>
        <v>0</v>
      </c>
      <c r="H85" s="92">
        <v>0</v>
      </c>
    </row>
    <row r="86" spans="1:10" x14ac:dyDescent="0.25">
      <c r="A86" s="27"/>
      <c r="B86" s="26" t="s">
        <v>302</v>
      </c>
      <c r="C86" s="91">
        <f t="shared" ref="C86:G86" si="26">+C87+C88+C89+C90+C91+C92+C93</f>
        <v>0</v>
      </c>
      <c r="D86" s="91">
        <f t="shared" si="26"/>
        <v>0</v>
      </c>
      <c r="E86" s="91">
        <f t="shared" si="26"/>
        <v>0</v>
      </c>
      <c r="F86" s="91">
        <f t="shared" si="26"/>
        <v>0</v>
      </c>
      <c r="G86" s="91">
        <f t="shared" si="26"/>
        <v>0</v>
      </c>
      <c r="H86" s="92">
        <v>0</v>
      </c>
    </row>
    <row r="87" spans="1:10" x14ac:dyDescent="0.25">
      <c r="A87" s="27"/>
      <c r="B87" s="26" t="s">
        <v>303</v>
      </c>
      <c r="C87" s="91">
        <f t="shared" ref="C87:G87" si="27">+C88+C89+C90+C91+C92+C93+C94</f>
        <v>0</v>
      </c>
      <c r="D87" s="91">
        <f t="shared" si="27"/>
        <v>0</v>
      </c>
      <c r="E87" s="91">
        <f t="shared" si="27"/>
        <v>0</v>
      </c>
      <c r="F87" s="91">
        <f t="shared" si="27"/>
        <v>0</v>
      </c>
      <c r="G87" s="91">
        <f t="shared" si="27"/>
        <v>0</v>
      </c>
      <c r="H87" s="92">
        <v>0</v>
      </c>
    </row>
    <row r="88" spans="1:10" x14ac:dyDescent="0.25">
      <c r="A88" s="27"/>
      <c r="B88" s="26" t="s">
        <v>304</v>
      </c>
      <c r="C88" s="91">
        <f t="shared" ref="C88:G88" si="28">+C89+C90+C91+C92+C93+C94+C95</f>
        <v>0</v>
      </c>
      <c r="D88" s="91">
        <f t="shared" si="28"/>
        <v>0</v>
      </c>
      <c r="E88" s="91">
        <f t="shared" si="28"/>
        <v>0</v>
      </c>
      <c r="F88" s="91">
        <f t="shared" si="28"/>
        <v>0</v>
      </c>
      <c r="G88" s="91">
        <f t="shared" si="28"/>
        <v>0</v>
      </c>
      <c r="H88" s="92">
        <v>0</v>
      </c>
    </row>
    <row r="89" spans="1:10" x14ac:dyDescent="0.25">
      <c r="A89" s="27"/>
      <c r="B89" s="26" t="s">
        <v>305</v>
      </c>
      <c r="C89" s="91">
        <f t="shared" ref="C89:G89" si="29">+C90+C91+C92+C93+C94+C95+C96</f>
        <v>0</v>
      </c>
      <c r="D89" s="91">
        <f t="shared" si="29"/>
        <v>0</v>
      </c>
      <c r="E89" s="91">
        <f t="shared" si="29"/>
        <v>0</v>
      </c>
      <c r="F89" s="91">
        <f t="shared" si="29"/>
        <v>0</v>
      </c>
      <c r="G89" s="91">
        <f t="shared" si="29"/>
        <v>0</v>
      </c>
      <c r="H89" s="92">
        <v>0</v>
      </c>
    </row>
    <row r="90" spans="1:10" x14ac:dyDescent="0.25">
      <c r="A90" s="27"/>
      <c r="B90" s="26" t="s">
        <v>306</v>
      </c>
      <c r="C90" s="91">
        <f t="shared" ref="C90:G90" si="30">+C91+C92+C93+C94+C95+C96+C97</f>
        <v>0</v>
      </c>
      <c r="D90" s="91">
        <f t="shared" si="30"/>
        <v>0</v>
      </c>
      <c r="E90" s="91">
        <f t="shared" si="30"/>
        <v>0</v>
      </c>
      <c r="F90" s="91">
        <f t="shared" si="30"/>
        <v>0</v>
      </c>
      <c r="G90" s="91">
        <f t="shared" si="30"/>
        <v>0</v>
      </c>
      <c r="H90" s="92">
        <v>0</v>
      </c>
    </row>
    <row r="91" spans="1:10" x14ac:dyDescent="0.25">
      <c r="A91" s="27"/>
      <c r="B91" s="26" t="s">
        <v>307</v>
      </c>
      <c r="C91" s="91">
        <f t="shared" ref="C91:G91" si="31">+C92+C93+C94+C95+C96+C97+C98</f>
        <v>0</v>
      </c>
      <c r="D91" s="91">
        <f t="shared" si="31"/>
        <v>0</v>
      </c>
      <c r="E91" s="91">
        <f t="shared" si="31"/>
        <v>0</v>
      </c>
      <c r="F91" s="91">
        <f t="shared" si="31"/>
        <v>0</v>
      </c>
      <c r="G91" s="91">
        <f t="shared" si="31"/>
        <v>0</v>
      </c>
      <c r="H91" s="92">
        <v>0</v>
      </c>
    </row>
    <row r="92" spans="1:10" x14ac:dyDescent="0.25">
      <c r="A92" s="27"/>
      <c r="B92" s="26" t="s">
        <v>308</v>
      </c>
      <c r="C92" s="91">
        <f t="shared" ref="C92:G92" si="32">+C93+C94+C95+C96+C97+C98+C99</f>
        <v>0</v>
      </c>
      <c r="D92" s="91">
        <f t="shared" si="32"/>
        <v>0</v>
      </c>
      <c r="E92" s="91">
        <f t="shared" si="32"/>
        <v>0</v>
      </c>
      <c r="F92" s="91">
        <f t="shared" si="32"/>
        <v>0</v>
      </c>
      <c r="G92" s="91">
        <f t="shared" si="32"/>
        <v>0</v>
      </c>
      <c r="H92" s="92">
        <v>0</v>
      </c>
    </row>
    <row r="93" spans="1:10" x14ac:dyDescent="0.25">
      <c r="A93" s="239" t="s">
        <v>309</v>
      </c>
      <c r="B93" s="240"/>
      <c r="C93" s="91">
        <f>+C94+C95+C96+C97+C98+C99+C100+C101+C102</f>
        <v>0</v>
      </c>
      <c r="D93" s="91">
        <f t="shared" ref="D93:G93" si="33">+D94+D95+D96+D97+D98+D99+D100+D101+D102</f>
        <v>0</v>
      </c>
      <c r="E93" s="91">
        <f t="shared" si="33"/>
        <v>0</v>
      </c>
      <c r="F93" s="91">
        <f t="shared" si="33"/>
        <v>0</v>
      </c>
      <c r="G93" s="91">
        <f t="shared" si="33"/>
        <v>0</v>
      </c>
      <c r="H93" s="92">
        <v>0</v>
      </c>
    </row>
    <row r="94" spans="1:10" x14ac:dyDescent="0.25">
      <c r="A94" s="27"/>
      <c r="B94" s="26" t="s">
        <v>310</v>
      </c>
      <c r="C94" s="91">
        <f t="shared" ref="C94:G94" si="34">+C95+C96+C97+C98+C99+C100+C101</f>
        <v>0</v>
      </c>
      <c r="D94" s="91">
        <f t="shared" si="34"/>
        <v>0</v>
      </c>
      <c r="E94" s="91">
        <f t="shared" si="34"/>
        <v>0</v>
      </c>
      <c r="F94" s="91">
        <f t="shared" si="34"/>
        <v>0</v>
      </c>
      <c r="G94" s="91">
        <f t="shared" si="34"/>
        <v>0</v>
      </c>
      <c r="H94" s="92">
        <v>0</v>
      </c>
    </row>
    <row r="95" spans="1:10" x14ac:dyDescent="0.25">
      <c r="A95" s="27"/>
      <c r="B95" s="26" t="s">
        <v>311</v>
      </c>
      <c r="C95" s="91">
        <f t="shared" ref="C95:G95" si="35">+C96+C97+C98+C99+C100+C101+C102</f>
        <v>0</v>
      </c>
      <c r="D95" s="91">
        <f t="shared" si="35"/>
        <v>0</v>
      </c>
      <c r="E95" s="91">
        <f t="shared" si="35"/>
        <v>0</v>
      </c>
      <c r="F95" s="91">
        <f t="shared" si="35"/>
        <v>0</v>
      </c>
      <c r="G95" s="91">
        <f t="shared" si="35"/>
        <v>0</v>
      </c>
      <c r="H95" s="92">
        <v>0</v>
      </c>
    </row>
    <row r="96" spans="1:10" x14ac:dyDescent="0.25">
      <c r="A96" s="27"/>
      <c r="B96" s="26" t="s">
        <v>312</v>
      </c>
      <c r="C96" s="91">
        <f t="shared" ref="C96:G96" si="36">+C97+C98+C99+C100+C101+C102+C103</f>
        <v>0</v>
      </c>
      <c r="D96" s="91">
        <f t="shared" si="36"/>
        <v>0</v>
      </c>
      <c r="E96" s="91">
        <f t="shared" si="36"/>
        <v>0</v>
      </c>
      <c r="F96" s="91">
        <f t="shared" si="36"/>
        <v>0</v>
      </c>
      <c r="G96" s="91">
        <f t="shared" si="36"/>
        <v>0</v>
      </c>
      <c r="H96" s="92">
        <v>0</v>
      </c>
    </row>
    <row r="97" spans="1:8" x14ac:dyDescent="0.25">
      <c r="A97" s="27"/>
      <c r="B97" s="26" t="s">
        <v>313</v>
      </c>
      <c r="C97" s="91">
        <f t="shared" ref="C97:G97" si="37">+C98+C99+C100+C101+C102+C103+C104</f>
        <v>0</v>
      </c>
      <c r="D97" s="91">
        <f t="shared" si="37"/>
        <v>0</v>
      </c>
      <c r="E97" s="91">
        <f t="shared" si="37"/>
        <v>0</v>
      </c>
      <c r="F97" s="91">
        <f t="shared" si="37"/>
        <v>0</v>
      </c>
      <c r="G97" s="91">
        <f t="shared" si="37"/>
        <v>0</v>
      </c>
      <c r="H97" s="92">
        <v>0</v>
      </c>
    </row>
    <row r="98" spans="1:8" x14ac:dyDescent="0.25">
      <c r="A98" s="27"/>
      <c r="B98" s="26" t="s">
        <v>314</v>
      </c>
      <c r="C98" s="91">
        <f t="shared" ref="C98:G98" si="38">+C99+C100+C101+C102+C103+C104+C105</f>
        <v>0</v>
      </c>
      <c r="D98" s="91">
        <f t="shared" si="38"/>
        <v>0</v>
      </c>
      <c r="E98" s="91">
        <f t="shared" si="38"/>
        <v>0</v>
      </c>
      <c r="F98" s="91">
        <f t="shared" si="38"/>
        <v>0</v>
      </c>
      <c r="G98" s="91">
        <f t="shared" si="38"/>
        <v>0</v>
      </c>
      <c r="H98" s="92">
        <v>0</v>
      </c>
    </row>
    <row r="99" spans="1:8" x14ac:dyDescent="0.25">
      <c r="A99" s="27"/>
      <c r="B99" s="26" t="s">
        <v>315</v>
      </c>
      <c r="C99" s="91">
        <f t="shared" ref="C99:G99" si="39">+C100+C101+C102+C103+C104+C105+C106</f>
        <v>0</v>
      </c>
      <c r="D99" s="91">
        <f t="shared" si="39"/>
        <v>0</v>
      </c>
      <c r="E99" s="91">
        <f t="shared" si="39"/>
        <v>0</v>
      </c>
      <c r="F99" s="91">
        <f t="shared" si="39"/>
        <v>0</v>
      </c>
      <c r="G99" s="91">
        <f t="shared" si="39"/>
        <v>0</v>
      </c>
      <c r="H99" s="92">
        <v>0</v>
      </c>
    </row>
    <row r="100" spans="1:8" x14ac:dyDescent="0.25">
      <c r="A100" s="27"/>
      <c r="B100" s="26" t="s">
        <v>316</v>
      </c>
      <c r="C100" s="91">
        <f t="shared" ref="C100:G100" si="40">+C101+C102+C103+C104+C105+C106+C107</f>
        <v>0</v>
      </c>
      <c r="D100" s="91">
        <f t="shared" si="40"/>
        <v>0</v>
      </c>
      <c r="E100" s="91">
        <f t="shared" si="40"/>
        <v>0</v>
      </c>
      <c r="F100" s="91">
        <f t="shared" si="40"/>
        <v>0</v>
      </c>
      <c r="G100" s="91">
        <f t="shared" si="40"/>
        <v>0</v>
      </c>
      <c r="H100" s="92">
        <v>0</v>
      </c>
    </row>
    <row r="101" spans="1:8" x14ac:dyDescent="0.25">
      <c r="A101" s="27"/>
      <c r="B101" s="26" t="s">
        <v>317</v>
      </c>
      <c r="C101" s="91">
        <f t="shared" ref="C101:G101" si="41">+C102+C103+C104+C105+C106+C107+C108</f>
        <v>0</v>
      </c>
      <c r="D101" s="91">
        <f t="shared" si="41"/>
        <v>0</v>
      </c>
      <c r="E101" s="91">
        <f t="shared" si="41"/>
        <v>0</v>
      </c>
      <c r="F101" s="91">
        <f t="shared" si="41"/>
        <v>0</v>
      </c>
      <c r="G101" s="91">
        <f t="shared" si="41"/>
        <v>0</v>
      </c>
      <c r="H101" s="92">
        <v>0</v>
      </c>
    </row>
    <row r="102" spans="1:8" x14ac:dyDescent="0.25">
      <c r="A102" s="27"/>
      <c r="B102" s="26" t="s">
        <v>318</v>
      </c>
      <c r="C102" s="91">
        <f t="shared" ref="C102:G102" si="42">+C103+C104+C105+C106+C107+C108+C109</f>
        <v>0</v>
      </c>
      <c r="D102" s="91">
        <f t="shared" si="42"/>
        <v>0</v>
      </c>
      <c r="E102" s="91">
        <f t="shared" si="42"/>
        <v>0</v>
      </c>
      <c r="F102" s="91">
        <f t="shared" si="42"/>
        <v>0</v>
      </c>
      <c r="G102" s="91">
        <f t="shared" si="42"/>
        <v>0</v>
      </c>
      <c r="H102" s="92">
        <v>0</v>
      </c>
    </row>
    <row r="103" spans="1:8" x14ac:dyDescent="0.25">
      <c r="A103" s="239" t="s">
        <v>319</v>
      </c>
      <c r="B103" s="240"/>
      <c r="C103" s="91">
        <f>+C104+C105+C106+C107+C108+C109+C110+C111+C112</f>
        <v>0</v>
      </c>
      <c r="D103" s="91">
        <f t="shared" ref="D103:G103" si="43">+D104+D105+D106+D107+D108+D109+D110+D111+D112</f>
        <v>0</v>
      </c>
      <c r="E103" s="91">
        <f t="shared" si="43"/>
        <v>0</v>
      </c>
      <c r="F103" s="91">
        <f t="shared" si="43"/>
        <v>0</v>
      </c>
      <c r="G103" s="91">
        <f t="shared" si="43"/>
        <v>0</v>
      </c>
      <c r="H103" s="92">
        <v>0</v>
      </c>
    </row>
    <row r="104" spans="1:8" x14ac:dyDescent="0.25">
      <c r="A104" s="27"/>
      <c r="B104" s="26" t="s">
        <v>320</v>
      </c>
      <c r="C104" s="91">
        <f t="shared" ref="C104:C112" si="44">+C105+C106+C107+C108+C109+C110+C111</f>
        <v>0</v>
      </c>
      <c r="D104" s="91">
        <f t="shared" ref="D104:D112" si="45">+D105+D106+D107+D108+D109+D110+D111</f>
        <v>0</v>
      </c>
      <c r="E104" s="91">
        <f t="shared" ref="E104:E112" si="46">+E105+E106+E107+E108+E109+E110+E111</f>
        <v>0</v>
      </c>
      <c r="F104" s="91">
        <f t="shared" ref="F104:F112" si="47">+F105+F106+F107+F108+F109+F110+F111</f>
        <v>0</v>
      </c>
      <c r="G104" s="91">
        <f t="shared" ref="G104:G112" si="48">+G105+G106+G107+G108+G109+G110+G111</f>
        <v>0</v>
      </c>
      <c r="H104" s="92">
        <v>0</v>
      </c>
    </row>
    <row r="105" spans="1:8" x14ac:dyDescent="0.25">
      <c r="A105" s="27"/>
      <c r="B105" s="26" t="s">
        <v>321</v>
      </c>
      <c r="C105" s="91">
        <f t="shared" si="44"/>
        <v>0</v>
      </c>
      <c r="D105" s="91">
        <f t="shared" si="45"/>
        <v>0</v>
      </c>
      <c r="E105" s="91">
        <f t="shared" si="46"/>
        <v>0</v>
      </c>
      <c r="F105" s="91">
        <f t="shared" si="47"/>
        <v>0</v>
      </c>
      <c r="G105" s="91">
        <f t="shared" si="48"/>
        <v>0</v>
      </c>
      <c r="H105" s="92">
        <v>0</v>
      </c>
    </row>
    <row r="106" spans="1:8" x14ac:dyDescent="0.25">
      <c r="A106" s="27"/>
      <c r="B106" s="26" t="s">
        <v>322</v>
      </c>
      <c r="C106" s="91">
        <f t="shared" si="44"/>
        <v>0</v>
      </c>
      <c r="D106" s="91">
        <f t="shared" si="45"/>
        <v>0</v>
      </c>
      <c r="E106" s="91">
        <f t="shared" si="46"/>
        <v>0</v>
      </c>
      <c r="F106" s="91">
        <f t="shared" si="47"/>
        <v>0</v>
      </c>
      <c r="G106" s="91">
        <f t="shared" si="48"/>
        <v>0</v>
      </c>
      <c r="H106" s="92">
        <v>0</v>
      </c>
    </row>
    <row r="107" spans="1:8" x14ac:dyDescent="0.25">
      <c r="A107" s="27"/>
      <c r="B107" s="26" t="s">
        <v>323</v>
      </c>
      <c r="C107" s="91">
        <f t="shared" si="44"/>
        <v>0</v>
      </c>
      <c r="D107" s="91">
        <f t="shared" si="45"/>
        <v>0</v>
      </c>
      <c r="E107" s="91">
        <f t="shared" si="46"/>
        <v>0</v>
      </c>
      <c r="F107" s="91">
        <f t="shared" si="47"/>
        <v>0</v>
      </c>
      <c r="G107" s="91">
        <f t="shared" si="48"/>
        <v>0</v>
      </c>
      <c r="H107" s="92">
        <v>0</v>
      </c>
    </row>
    <row r="108" spans="1:8" x14ac:dyDescent="0.25">
      <c r="A108" s="27"/>
      <c r="B108" s="26" t="s">
        <v>324</v>
      </c>
      <c r="C108" s="91">
        <f t="shared" si="44"/>
        <v>0</v>
      </c>
      <c r="D108" s="91">
        <f t="shared" si="45"/>
        <v>0</v>
      </c>
      <c r="E108" s="91">
        <f t="shared" si="46"/>
        <v>0</v>
      </c>
      <c r="F108" s="91">
        <f t="shared" si="47"/>
        <v>0</v>
      </c>
      <c r="G108" s="91">
        <f t="shared" si="48"/>
        <v>0</v>
      </c>
      <c r="H108" s="92">
        <v>0</v>
      </c>
    </row>
    <row r="109" spans="1:8" x14ac:dyDescent="0.25">
      <c r="A109" s="27"/>
      <c r="B109" s="26" t="s">
        <v>325</v>
      </c>
      <c r="C109" s="91">
        <f t="shared" si="44"/>
        <v>0</v>
      </c>
      <c r="D109" s="91">
        <f t="shared" si="45"/>
        <v>0</v>
      </c>
      <c r="E109" s="91">
        <f t="shared" si="46"/>
        <v>0</v>
      </c>
      <c r="F109" s="91">
        <f t="shared" si="47"/>
        <v>0</v>
      </c>
      <c r="G109" s="91">
        <f t="shared" si="48"/>
        <v>0</v>
      </c>
      <c r="H109" s="92">
        <v>0</v>
      </c>
    </row>
    <row r="110" spans="1:8" x14ac:dyDescent="0.25">
      <c r="A110" s="27"/>
      <c r="B110" s="26" t="s">
        <v>326</v>
      </c>
      <c r="C110" s="91">
        <f t="shared" si="44"/>
        <v>0</v>
      </c>
      <c r="D110" s="91">
        <f t="shared" si="45"/>
        <v>0</v>
      </c>
      <c r="E110" s="91">
        <f t="shared" si="46"/>
        <v>0</v>
      </c>
      <c r="F110" s="91">
        <f t="shared" si="47"/>
        <v>0</v>
      </c>
      <c r="G110" s="91">
        <f t="shared" si="48"/>
        <v>0</v>
      </c>
      <c r="H110" s="92">
        <v>0</v>
      </c>
    </row>
    <row r="111" spans="1:8" x14ac:dyDescent="0.25">
      <c r="A111" s="27"/>
      <c r="B111" s="26" t="s">
        <v>327</v>
      </c>
      <c r="C111" s="91">
        <f t="shared" si="44"/>
        <v>0</v>
      </c>
      <c r="D111" s="91">
        <f t="shared" si="45"/>
        <v>0</v>
      </c>
      <c r="E111" s="91">
        <f t="shared" si="46"/>
        <v>0</v>
      </c>
      <c r="F111" s="91">
        <f t="shared" si="47"/>
        <v>0</v>
      </c>
      <c r="G111" s="91">
        <f t="shared" si="48"/>
        <v>0</v>
      </c>
      <c r="H111" s="92">
        <v>0</v>
      </c>
    </row>
    <row r="112" spans="1:8" x14ac:dyDescent="0.25">
      <c r="A112" s="27"/>
      <c r="B112" s="26" t="s">
        <v>328</v>
      </c>
      <c r="C112" s="91">
        <f t="shared" si="44"/>
        <v>0</v>
      </c>
      <c r="D112" s="91">
        <f t="shared" si="45"/>
        <v>0</v>
      </c>
      <c r="E112" s="91">
        <f t="shared" si="46"/>
        <v>0</v>
      </c>
      <c r="F112" s="91">
        <f t="shared" si="47"/>
        <v>0</v>
      </c>
      <c r="G112" s="91">
        <f t="shared" si="48"/>
        <v>0</v>
      </c>
      <c r="H112" s="92">
        <v>0</v>
      </c>
    </row>
    <row r="113" spans="1:8" x14ac:dyDescent="0.25">
      <c r="A113" s="239" t="s">
        <v>329</v>
      </c>
      <c r="B113" s="240"/>
      <c r="C113" s="91">
        <f>+C114+C115+C116+C117+C118+C119+C120+C121+C122</f>
        <v>0</v>
      </c>
      <c r="D113" s="91">
        <f t="shared" ref="D113:G113" si="49">+D114+D115+D116+D117+D118+D119+D120+D121+D122</f>
        <v>0</v>
      </c>
      <c r="E113" s="91">
        <f t="shared" si="49"/>
        <v>0</v>
      </c>
      <c r="F113" s="91">
        <f t="shared" si="49"/>
        <v>0</v>
      </c>
      <c r="G113" s="91">
        <f t="shared" si="49"/>
        <v>0</v>
      </c>
      <c r="H113" s="92">
        <v>0</v>
      </c>
    </row>
    <row r="114" spans="1:8" x14ac:dyDescent="0.25">
      <c r="A114" s="27"/>
      <c r="B114" s="26" t="s">
        <v>330</v>
      </c>
      <c r="C114" s="91">
        <f t="shared" ref="C114:C122" si="50">+C115+C116+C117+C118+C119+C120+C121</f>
        <v>0</v>
      </c>
      <c r="D114" s="91">
        <f t="shared" ref="D114:D122" si="51">+D115+D116+D117+D118+D119+D120+D121</f>
        <v>0</v>
      </c>
      <c r="E114" s="91">
        <f t="shared" ref="E114:E122" si="52">+E115+E116+E117+E118+E119+E120+E121</f>
        <v>0</v>
      </c>
      <c r="F114" s="91">
        <f t="shared" ref="F114:F122" si="53">+F115+F116+F117+F118+F119+F120+F121</f>
        <v>0</v>
      </c>
      <c r="G114" s="91">
        <f t="shared" ref="G114:G122" si="54">+G115+G116+G117+G118+G119+G120+G121</f>
        <v>0</v>
      </c>
      <c r="H114" s="92">
        <v>0</v>
      </c>
    </row>
    <row r="115" spans="1:8" x14ac:dyDescent="0.25">
      <c r="A115" s="27"/>
      <c r="B115" s="26" t="s">
        <v>331</v>
      </c>
      <c r="C115" s="91">
        <f t="shared" si="50"/>
        <v>0</v>
      </c>
      <c r="D115" s="91">
        <f t="shared" si="51"/>
        <v>0</v>
      </c>
      <c r="E115" s="91">
        <f t="shared" si="52"/>
        <v>0</v>
      </c>
      <c r="F115" s="91">
        <f t="shared" si="53"/>
        <v>0</v>
      </c>
      <c r="G115" s="91">
        <f t="shared" si="54"/>
        <v>0</v>
      </c>
      <c r="H115" s="92">
        <v>0</v>
      </c>
    </row>
    <row r="116" spans="1:8" x14ac:dyDescent="0.25">
      <c r="A116" s="27"/>
      <c r="B116" s="26" t="s">
        <v>332</v>
      </c>
      <c r="C116" s="91">
        <f t="shared" si="50"/>
        <v>0</v>
      </c>
      <c r="D116" s="91">
        <f t="shared" si="51"/>
        <v>0</v>
      </c>
      <c r="E116" s="91">
        <f t="shared" si="52"/>
        <v>0</v>
      </c>
      <c r="F116" s="91">
        <f t="shared" si="53"/>
        <v>0</v>
      </c>
      <c r="G116" s="91">
        <f t="shared" si="54"/>
        <v>0</v>
      </c>
      <c r="H116" s="92">
        <v>0</v>
      </c>
    </row>
    <row r="117" spans="1:8" x14ac:dyDescent="0.25">
      <c r="A117" s="27"/>
      <c r="B117" s="26" t="s">
        <v>333</v>
      </c>
      <c r="C117" s="91">
        <f t="shared" si="50"/>
        <v>0</v>
      </c>
      <c r="D117" s="91">
        <f t="shared" si="51"/>
        <v>0</v>
      </c>
      <c r="E117" s="91">
        <f t="shared" si="52"/>
        <v>0</v>
      </c>
      <c r="F117" s="91">
        <f t="shared" si="53"/>
        <v>0</v>
      </c>
      <c r="G117" s="91">
        <f t="shared" si="54"/>
        <v>0</v>
      </c>
      <c r="H117" s="92">
        <v>0</v>
      </c>
    </row>
    <row r="118" spans="1:8" x14ac:dyDescent="0.25">
      <c r="A118" s="27"/>
      <c r="B118" s="26" t="s">
        <v>334</v>
      </c>
      <c r="C118" s="91">
        <f t="shared" si="50"/>
        <v>0</v>
      </c>
      <c r="D118" s="91">
        <f t="shared" si="51"/>
        <v>0</v>
      </c>
      <c r="E118" s="91">
        <f t="shared" si="52"/>
        <v>0</v>
      </c>
      <c r="F118" s="91">
        <f t="shared" si="53"/>
        <v>0</v>
      </c>
      <c r="G118" s="91">
        <f t="shared" si="54"/>
        <v>0</v>
      </c>
      <c r="H118" s="92">
        <v>0</v>
      </c>
    </row>
    <row r="119" spans="1:8" x14ac:dyDescent="0.25">
      <c r="A119" s="27"/>
      <c r="B119" s="26" t="s">
        <v>335</v>
      </c>
      <c r="C119" s="91">
        <f t="shared" si="50"/>
        <v>0</v>
      </c>
      <c r="D119" s="91">
        <f t="shared" si="51"/>
        <v>0</v>
      </c>
      <c r="E119" s="91">
        <f t="shared" si="52"/>
        <v>0</v>
      </c>
      <c r="F119" s="91">
        <f t="shared" si="53"/>
        <v>0</v>
      </c>
      <c r="G119" s="91">
        <f t="shared" si="54"/>
        <v>0</v>
      </c>
      <c r="H119" s="92">
        <v>0</v>
      </c>
    </row>
    <row r="120" spans="1:8" x14ac:dyDescent="0.25">
      <c r="A120" s="27"/>
      <c r="B120" s="26" t="s">
        <v>336</v>
      </c>
      <c r="C120" s="91">
        <f t="shared" si="50"/>
        <v>0</v>
      </c>
      <c r="D120" s="91">
        <f t="shared" si="51"/>
        <v>0</v>
      </c>
      <c r="E120" s="91">
        <f t="shared" si="52"/>
        <v>0</v>
      </c>
      <c r="F120" s="91">
        <f t="shared" si="53"/>
        <v>0</v>
      </c>
      <c r="G120" s="91">
        <f t="shared" si="54"/>
        <v>0</v>
      </c>
      <c r="H120" s="92">
        <v>0</v>
      </c>
    </row>
    <row r="121" spans="1:8" x14ac:dyDescent="0.25">
      <c r="A121" s="27"/>
      <c r="B121" s="26" t="s">
        <v>337</v>
      </c>
      <c r="C121" s="91">
        <f t="shared" si="50"/>
        <v>0</v>
      </c>
      <c r="D121" s="91">
        <f t="shared" si="51"/>
        <v>0</v>
      </c>
      <c r="E121" s="91">
        <f t="shared" si="52"/>
        <v>0</v>
      </c>
      <c r="F121" s="91">
        <f t="shared" si="53"/>
        <v>0</v>
      </c>
      <c r="G121" s="91">
        <f t="shared" si="54"/>
        <v>0</v>
      </c>
      <c r="H121" s="92">
        <v>0</v>
      </c>
    </row>
    <row r="122" spans="1:8" x14ac:dyDescent="0.25">
      <c r="A122" s="27"/>
      <c r="B122" s="26" t="s">
        <v>338</v>
      </c>
      <c r="C122" s="91">
        <f t="shared" si="50"/>
        <v>0</v>
      </c>
      <c r="D122" s="91">
        <f t="shared" si="51"/>
        <v>0</v>
      </c>
      <c r="E122" s="91">
        <f t="shared" si="52"/>
        <v>0</v>
      </c>
      <c r="F122" s="91">
        <f t="shared" si="53"/>
        <v>0</v>
      </c>
      <c r="G122" s="91">
        <f t="shared" si="54"/>
        <v>0</v>
      </c>
      <c r="H122" s="92">
        <v>0</v>
      </c>
    </row>
    <row r="123" spans="1:8" x14ac:dyDescent="0.25">
      <c r="A123" s="239" t="s">
        <v>339</v>
      </c>
      <c r="B123" s="240"/>
      <c r="C123" s="91">
        <f>+C124+C125+C126+C127+C128+C129+C130+C131+C132</f>
        <v>0</v>
      </c>
      <c r="D123" s="91">
        <f t="shared" ref="D123:G123" si="55">+D124+D125+D126+D127+D128+D129+D130+D131+D132</f>
        <v>0</v>
      </c>
      <c r="E123" s="91">
        <f t="shared" si="55"/>
        <v>0</v>
      </c>
      <c r="F123" s="91">
        <f t="shared" si="55"/>
        <v>0</v>
      </c>
      <c r="G123" s="91">
        <f t="shared" si="55"/>
        <v>0</v>
      </c>
      <c r="H123" s="92">
        <v>0</v>
      </c>
    </row>
    <row r="124" spans="1:8" x14ac:dyDescent="0.25">
      <c r="A124" s="27"/>
      <c r="B124" s="26" t="s">
        <v>340</v>
      </c>
      <c r="C124" s="91">
        <f t="shared" ref="C124:C132" si="56">+C125+C126+C127+C128+C129+C130+C131</f>
        <v>0</v>
      </c>
      <c r="D124" s="91">
        <f t="shared" ref="D124:D132" si="57">+D125+D126+D127+D128+D129+D130+D131</f>
        <v>0</v>
      </c>
      <c r="E124" s="91">
        <f t="shared" ref="E124:E132" si="58">+E125+E126+E127+E128+E129+E130+E131</f>
        <v>0</v>
      </c>
      <c r="F124" s="91">
        <f t="shared" ref="F124:F132" si="59">+F125+F126+F127+F128+F129+F130+F131</f>
        <v>0</v>
      </c>
      <c r="G124" s="91">
        <f t="shared" ref="G124:G132" si="60">+G125+G126+G127+G128+G129+G130+G131</f>
        <v>0</v>
      </c>
      <c r="H124" s="92">
        <v>0</v>
      </c>
    </row>
    <row r="125" spans="1:8" x14ac:dyDescent="0.25">
      <c r="A125" s="27"/>
      <c r="B125" s="26" t="s">
        <v>341</v>
      </c>
      <c r="C125" s="91">
        <f t="shared" si="56"/>
        <v>0</v>
      </c>
      <c r="D125" s="91">
        <f t="shared" si="57"/>
        <v>0</v>
      </c>
      <c r="E125" s="91">
        <f t="shared" si="58"/>
        <v>0</v>
      </c>
      <c r="F125" s="91">
        <f t="shared" si="59"/>
        <v>0</v>
      </c>
      <c r="G125" s="91">
        <f t="shared" si="60"/>
        <v>0</v>
      </c>
      <c r="H125" s="92">
        <v>0</v>
      </c>
    </row>
    <row r="126" spans="1:8" x14ac:dyDescent="0.25">
      <c r="A126" s="27"/>
      <c r="B126" s="26" t="s">
        <v>342</v>
      </c>
      <c r="C126" s="91">
        <f t="shared" si="56"/>
        <v>0</v>
      </c>
      <c r="D126" s="91">
        <f t="shared" si="57"/>
        <v>0</v>
      </c>
      <c r="E126" s="91">
        <f t="shared" si="58"/>
        <v>0</v>
      </c>
      <c r="F126" s="91">
        <f t="shared" si="59"/>
        <v>0</v>
      </c>
      <c r="G126" s="91">
        <f t="shared" si="60"/>
        <v>0</v>
      </c>
      <c r="H126" s="92">
        <v>0</v>
      </c>
    </row>
    <row r="127" spans="1:8" x14ac:dyDescent="0.25">
      <c r="A127" s="27"/>
      <c r="B127" s="26" t="s">
        <v>343</v>
      </c>
      <c r="C127" s="91">
        <f t="shared" si="56"/>
        <v>0</v>
      </c>
      <c r="D127" s="91">
        <f t="shared" si="57"/>
        <v>0</v>
      </c>
      <c r="E127" s="91">
        <f t="shared" si="58"/>
        <v>0</v>
      </c>
      <c r="F127" s="91">
        <f t="shared" si="59"/>
        <v>0</v>
      </c>
      <c r="G127" s="91">
        <f t="shared" si="60"/>
        <v>0</v>
      </c>
      <c r="H127" s="92">
        <v>0</v>
      </c>
    </row>
    <row r="128" spans="1:8" x14ac:dyDescent="0.25">
      <c r="A128" s="27"/>
      <c r="B128" s="26" t="s">
        <v>344</v>
      </c>
      <c r="C128" s="91">
        <f t="shared" si="56"/>
        <v>0</v>
      </c>
      <c r="D128" s="91">
        <f t="shared" si="57"/>
        <v>0</v>
      </c>
      <c r="E128" s="91">
        <f t="shared" si="58"/>
        <v>0</v>
      </c>
      <c r="F128" s="91">
        <f t="shared" si="59"/>
        <v>0</v>
      </c>
      <c r="G128" s="91">
        <f t="shared" si="60"/>
        <v>0</v>
      </c>
      <c r="H128" s="92">
        <v>0</v>
      </c>
    </row>
    <row r="129" spans="1:8" x14ac:dyDescent="0.25">
      <c r="A129" s="27"/>
      <c r="B129" s="26" t="s">
        <v>345</v>
      </c>
      <c r="C129" s="91">
        <f t="shared" si="56"/>
        <v>0</v>
      </c>
      <c r="D129" s="91">
        <f t="shared" si="57"/>
        <v>0</v>
      </c>
      <c r="E129" s="91">
        <f t="shared" si="58"/>
        <v>0</v>
      </c>
      <c r="F129" s="91">
        <f t="shared" si="59"/>
        <v>0</v>
      </c>
      <c r="G129" s="91">
        <f t="shared" si="60"/>
        <v>0</v>
      </c>
      <c r="H129" s="92">
        <v>0</v>
      </c>
    </row>
    <row r="130" spans="1:8" x14ac:dyDescent="0.25">
      <c r="A130" s="27"/>
      <c r="B130" s="26" t="s">
        <v>346</v>
      </c>
      <c r="C130" s="91">
        <f t="shared" si="56"/>
        <v>0</v>
      </c>
      <c r="D130" s="91">
        <f t="shared" si="57"/>
        <v>0</v>
      </c>
      <c r="E130" s="91">
        <f t="shared" si="58"/>
        <v>0</v>
      </c>
      <c r="F130" s="91">
        <f t="shared" si="59"/>
        <v>0</v>
      </c>
      <c r="G130" s="91">
        <f t="shared" si="60"/>
        <v>0</v>
      </c>
      <c r="H130" s="92">
        <v>0</v>
      </c>
    </row>
    <row r="131" spans="1:8" x14ac:dyDescent="0.25">
      <c r="A131" s="27"/>
      <c r="B131" s="26" t="s">
        <v>347</v>
      </c>
      <c r="C131" s="91">
        <f t="shared" si="56"/>
        <v>0</v>
      </c>
      <c r="D131" s="91">
        <f t="shared" si="57"/>
        <v>0</v>
      </c>
      <c r="E131" s="91">
        <f t="shared" si="58"/>
        <v>0</v>
      </c>
      <c r="F131" s="91">
        <f t="shared" si="59"/>
        <v>0</v>
      </c>
      <c r="G131" s="91">
        <f t="shared" si="60"/>
        <v>0</v>
      </c>
      <c r="H131" s="92">
        <v>0</v>
      </c>
    </row>
    <row r="132" spans="1:8" x14ac:dyDescent="0.25">
      <c r="A132" s="27"/>
      <c r="B132" s="26" t="s">
        <v>348</v>
      </c>
      <c r="C132" s="91">
        <f t="shared" si="56"/>
        <v>0</v>
      </c>
      <c r="D132" s="91">
        <f t="shared" si="57"/>
        <v>0</v>
      </c>
      <c r="E132" s="91">
        <f t="shared" si="58"/>
        <v>0</v>
      </c>
      <c r="F132" s="91">
        <f t="shared" si="59"/>
        <v>0</v>
      </c>
      <c r="G132" s="91">
        <f t="shared" si="60"/>
        <v>0</v>
      </c>
      <c r="H132" s="92">
        <v>0</v>
      </c>
    </row>
    <row r="133" spans="1:8" x14ac:dyDescent="0.25">
      <c r="A133" s="239" t="s">
        <v>349</v>
      </c>
      <c r="B133" s="240"/>
      <c r="C133" s="91">
        <f>+C134+C135+C136</f>
        <v>0</v>
      </c>
      <c r="D133" s="91">
        <f t="shared" ref="D133:G133" si="61">+D134+D135+D136</f>
        <v>0</v>
      </c>
      <c r="E133" s="91">
        <f t="shared" si="61"/>
        <v>0</v>
      </c>
      <c r="F133" s="91">
        <f t="shared" si="61"/>
        <v>0</v>
      </c>
      <c r="G133" s="91">
        <f t="shared" si="61"/>
        <v>0</v>
      </c>
      <c r="H133" s="92">
        <v>0</v>
      </c>
    </row>
    <row r="134" spans="1:8" x14ac:dyDescent="0.25">
      <c r="A134" s="27"/>
      <c r="B134" s="26" t="s">
        <v>350</v>
      </c>
      <c r="C134" s="91">
        <f t="shared" ref="C134:C136" si="62">+C135+C136+C137+C138+C139+C140+C141</f>
        <v>0</v>
      </c>
      <c r="D134" s="91">
        <f t="shared" ref="D134:D136" si="63">+D135+D136+D137+D138+D139+D140+D141</f>
        <v>0</v>
      </c>
      <c r="E134" s="91">
        <f t="shared" ref="E134:E136" si="64">+E135+E136+E137+E138+E139+E140+E141</f>
        <v>0</v>
      </c>
      <c r="F134" s="91">
        <f t="shared" ref="F134:F136" si="65">+F135+F136+F137+F138+F139+F140+F141</f>
        <v>0</v>
      </c>
      <c r="G134" s="91">
        <f t="shared" ref="G134:G136" si="66">+G135+G136+G137+G138+G139+G140+G141</f>
        <v>0</v>
      </c>
      <c r="H134" s="92">
        <v>0</v>
      </c>
    </row>
    <row r="135" spans="1:8" x14ac:dyDescent="0.25">
      <c r="A135" s="27"/>
      <c r="B135" s="26" t="s">
        <v>351</v>
      </c>
      <c r="C135" s="91">
        <f t="shared" si="62"/>
        <v>0</v>
      </c>
      <c r="D135" s="91">
        <f t="shared" si="63"/>
        <v>0</v>
      </c>
      <c r="E135" s="91">
        <f t="shared" si="64"/>
        <v>0</v>
      </c>
      <c r="F135" s="91">
        <f t="shared" si="65"/>
        <v>0</v>
      </c>
      <c r="G135" s="91">
        <f t="shared" si="66"/>
        <v>0</v>
      </c>
      <c r="H135" s="92">
        <v>0</v>
      </c>
    </row>
    <row r="136" spans="1:8" x14ac:dyDescent="0.25">
      <c r="A136" s="27"/>
      <c r="B136" s="26" t="s">
        <v>352</v>
      </c>
      <c r="C136" s="91">
        <f t="shared" si="62"/>
        <v>0</v>
      </c>
      <c r="D136" s="91">
        <f t="shared" si="63"/>
        <v>0</v>
      </c>
      <c r="E136" s="91">
        <f t="shared" si="64"/>
        <v>0</v>
      </c>
      <c r="F136" s="91">
        <f t="shared" si="65"/>
        <v>0</v>
      </c>
      <c r="G136" s="91">
        <f t="shared" si="66"/>
        <v>0</v>
      </c>
      <c r="H136" s="92">
        <v>0</v>
      </c>
    </row>
    <row r="137" spans="1:8" x14ac:dyDescent="0.25">
      <c r="A137" s="239" t="s">
        <v>353</v>
      </c>
      <c r="B137" s="240"/>
      <c r="C137" s="91">
        <f>+C138+C139+C140+C141+C142+C143+C144+C145</f>
        <v>0</v>
      </c>
      <c r="D137" s="91">
        <f t="shared" ref="D137:G137" si="67">+D138+D139+D140+D141+D142+D143+D144+D145</f>
        <v>0</v>
      </c>
      <c r="E137" s="91">
        <f t="shared" si="67"/>
        <v>0</v>
      </c>
      <c r="F137" s="91">
        <f t="shared" si="67"/>
        <v>0</v>
      </c>
      <c r="G137" s="91">
        <f t="shared" si="67"/>
        <v>0</v>
      </c>
      <c r="H137" s="92">
        <v>0</v>
      </c>
    </row>
    <row r="138" spans="1:8" x14ac:dyDescent="0.25">
      <c r="A138" s="27"/>
      <c r="B138" s="26" t="s">
        <v>354</v>
      </c>
      <c r="C138" s="91">
        <f t="shared" ref="C138:C145" si="68">+C139+C140+C141+C142+C143+C144+C145</f>
        <v>0</v>
      </c>
      <c r="D138" s="91">
        <f t="shared" ref="D138:D145" si="69">+D139+D140+D141+D142+D143+D144+D145</f>
        <v>0</v>
      </c>
      <c r="E138" s="91">
        <f t="shared" ref="E138:E145" si="70">+E139+E140+E141+E142+E143+E144+E145</f>
        <v>0</v>
      </c>
      <c r="F138" s="91">
        <f t="shared" ref="F138:F145" si="71">+F139+F140+F141+F142+F143+F144+F145</f>
        <v>0</v>
      </c>
      <c r="G138" s="91">
        <f t="shared" ref="G138:G145" si="72">+G139+G140+G141+G142+G143+G144+G145</f>
        <v>0</v>
      </c>
      <c r="H138" s="92">
        <v>0</v>
      </c>
    </row>
    <row r="139" spans="1:8" x14ac:dyDescent="0.25">
      <c r="A139" s="27"/>
      <c r="B139" s="26" t="s">
        <v>355</v>
      </c>
      <c r="C139" s="91">
        <f t="shared" si="68"/>
        <v>0</v>
      </c>
      <c r="D139" s="91">
        <f t="shared" si="69"/>
        <v>0</v>
      </c>
      <c r="E139" s="91">
        <f t="shared" si="70"/>
        <v>0</v>
      </c>
      <c r="F139" s="91">
        <f t="shared" si="71"/>
        <v>0</v>
      </c>
      <c r="G139" s="91">
        <f t="shared" si="72"/>
        <v>0</v>
      </c>
      <c r="H139" s="92">
        <v>0</v>
      </c>
    </row>
    <row r="140" spans="1:8" x14ac:dyDescent="0.25">
      <c r="A140" s="27"/>
      <c r="B140" s="26" t="s">
        <v>356</v>
      </c>
      <c r="C140" s="91">
        <f t="shared" si="68"/>
        <v>0</v>
      </c>
      <c r="D140" s="91">
        <f t="shared" si="69"/>
        <v>0</v>
      </c>
      <c r="E140" s="91">
        <f t="shared" si="70"/>
        <v>0</v>
      </c>
      <c r="F140" s="91">
        <f t="shared" si="71"/>
        <v>0</v>
      </c>
      <c r="G140" s="91">
        <f t="shared" si="72"/>
        <v>0</v>
      </c>
      <c r="H140" s="92">
        <v>0</v>
      </c>
    </row>
    <row r="141" spans="1:8" x14ac:dyDescent="0.25">
      <c r="A141" s="27"/>
      <c r="B141" s="26" t="s">
        <v>357</v>
      </c>
      <c r="C141" s="91">
        <f t="shared" si="68"/>
        <v>0</v>
      </c>
      <c r="D141" s="91">
        <f t="shared" si="69"/>
        <v>0</v>
      </c>
      <c r="E141" s="91">
        <f t="shared" si="70"/>
        <v>0</v>
      </c>
      <c r="F141" s="91">
        <f t="shared" si="71"/>
        <v>0</v>
      </c>
      <c r="G141" s="91">
        <f t="shared" si="72"/>
        <v>0</v>
      </c>
      <c r="H141" s="92">
        <v>0</v>
      </c>
    </row>
    <row r="142" spans="1:8" x14ac:dyDescent="0.25">
      <c r="A142" s="27"/>
      <c r="B142" s="26" t="s">
        <v>358</v>
      </c>
      <c r="C142" s="91">
        <f t="shared" si="68"/>
        <v>0</v>
      </c>
      <c r="D142" s="91">
        <f t="shared" si="69"/>
        <v>0</v>
      </c>
      <c r="E142" s="91">
        <f t="shared" si="70"/>
        <v>0</v>
      </c>
      <c r="F142" s="91">
        <f t="shared" si="71"/>
        <v>0</v>
      </c>
      <c r="G142" s="91">
        <f t="shared" si="72"/>
        <v>0</v>
      </c>
      <c r="H142" s="92">
        <v>0</v>
      </c>
    </row>
    <row r="143" spans="1:8" x14ac:dyDescent="0.25">
      <c r="A143" s="27"/>
      <c r="B143" s="26" t="s">
        <v>359</v>
      </c>
      <c r="C143" s="91">
        <f t="shared" si="68"/>
        <v>0</v>
      </c>
      <c r="D143" s="91">
        <f t="shared" si="69"/>
        <v>0</v>
      </c>
      <c r="E143" s="91">
        <f t="shared" si="70"/>
        <v>0</v>
      </c>
      <c r="F143" s="91">
        <f t="shared" si="71"/>
        <v>0</v>
      </c>
      <c r="G143" s="91">
        <f t="shared" si="72"/>
        <v>0</v>
      </c>
      <c r="H143" s="92">
        <v>0</v>
      </c>
    </row>
    <row r="144" spans="1:8" x14ac:dyDescent="0.25">
      <c r="A144" s="27"/>
      <c r="B144" s="26" t="s">
        <v>360</v>
      </c>
      <c r="C144" s="91">
        <f t="shared" si="68"/>
        <v>0</v>
      </c>
      <c r="D144" s="91">
        <f t="shared" si="69"/>
        <v>0</v>
      </c>
      <c r="E144" s="91">
        <f t="shared" si="70"/>
        <v>0</v>
      </c>
      <c r="F144" s="91">
        <f t="shared" si="71"/>
        <v>0</v>
      </c>
      <c r="G144" s="91">
        <f t="shared" si="72"/>
        <v>0</v>
      </c>
      <c r="H144" s="92">
        <v>0</v>
      </c>
    </row>
    <row r="145" spans="1:8" x14ac:dyDescent="0.25">
      <c r="A145" s="27"/>
      <c r="B145" s="26" t="s">
        <v>361</v>
      </c>
      <c r="C145" s="91">
        <f t="shared" si="68"/>
        <v>0</v>
      </c>
      <c r="D145" s="91">
        <f t="shared" si="69"/>
        <v>0</v>
      </c>
      <c r="E145" s="91">
        <f t="shared" si="70"/>
        <v>0</v>
      </c>
      <c r="F145" s="91">
        <f t="shared" si="71"/>
        <v>0</v>
      </c>
      <c r="G145" s="91">
        <f t="shared" si="72"/>
        <v>0</v>
      </c>
      <c r="H145" s="92">
        <v>0</v>
      </c>
    </row>
    <row r="146" spans="1:8" x14ac:dyDescent="0.25">
      <c r="A146" s="239" t="s">
        <v>362</v>
      </c>
      <c r="B146" s="240"/>
      <c r="C146" s="91">
        <f>+C147+C148+C149</f>
        <v>0</v>
      </c>
      <c r="D146" s="91">
        <f t="shared" ref="D146:G146" si="73">+D147+D148+D149</f>
        <v>0</v>
      </c>
      <c r="E146" s="91">
        <f t="shared" si="73"/>
        <v>0</v>
      </c>
      <c r="F146" s="91">
        <f t="shared" si="73"/>
        <v>0</v>
      </c>
      <c r="G146" s="91">
        <f t="shared" si="73"/>
        <v>0</v>
      </c>
      <c r="H146" s="92">
        <v>0</v>
      </c>
    </row>
    <row r="147" spans="1:8" x14ac:dyDescent="0.25">
      <c r="A147" s="27"/>
      <c r="B147" s="26" t="s">
        <v>363</v>
      </c>
      <c r="C147" s="91">
        <f t="shared" ref="C147:C149" si="74">+C148+C149+C150+C151+C152+C153+C154</f>
        <v>0</v>
      </c>
      <c r="D147" s="91">
        <f t="shared" ref="D147:D149" si="75">+D148+D149+D150+D151+D152+D153+D154</f>
        <v>0</v>
      </c>
      <c r="E147" s="91">
        <f t="shared" ref="E147:E149" si="76">+E148+E149+E150+E151+E152+E153+E154</f>
        <v>0</v>
      </c>
      <c r="F147" s="91">
        <f t="shared" ref="F147:F149" si="77">+F148+F149+F150+F151+F152+F153+F154</f>
        <v>0</v>
      </c>
      <c r="G147" s="91">
        <f t="shared" ref="G147:G149" si="78">+G148+G149+G150+G151+G152+G153+G154</f>
        <v>0</v>
      </c>
      <c r="H147" s="92">
        <v>0</v>
      </c>
    </row>
    <row r="148" spans="1:8" x14ac:dyDescent="0.25">
      <c r="A148" s="27"/>
      <c r="B148" s="26" t="s">
        <v>364</v>
      </c>
      <c r="C148" s="91">
        <f t="shared" si="74"/>
        <v>0</v>
      </c>
      <c r="D148" s="91">
        <f t="shared" si="75"/>
        <v>0</v>
      </c>
      <c r="E148" s="91">
        <f t="shared" si="76"/>
        <v>0</v>
      </c>
      <c r="F148" s="91">
        <f t="shared" si="77"/>
        <v>0</v>
      </c>
      <c r="G148" s="91">
        <f t="shared" si="78"/>
        <v>0</v>
      </c>
      <c r="H148" s="92">
        <v>0</v>
      </c>
    </row>
    <row r="149" spans="1:8" x14ac:dyDescent="0.25">
      <c r="A149" s="27"/>
      <c r="B149" s="26" t="s">
        <v>365</v>
      </c>
      <c r="C149" s="91">
        <f t="shared" si="74"/>
        <v>0</v>
      </c>
      <c r="D149" s="91">
        <f t="shared" si="75"/>
        <v>0</v>
      </c>
      <c r="E149" s="91">
        <f t="shared" si="76"/>
        <v>0</v>
      </c>
      <c r="F149" s="91">
        <f t="shared" si="77"/>
        <v>0</v>
      </c>
      <c r="G149" s="91">
        <f t="shared" si="78"/>
        <v>0</v>
      </c>
      <c r="H149" s="92">
        <v>0</v>
      </c>
    </row>
    <row r="150" spans="1:8" x14ac:dyDescent="0.25">
      <c r="A150" s="239" t="s">
        <v>366</v>
      </c>
      <c r="B150" s="240"/>
      <c r="C150" s="91">
        <f>+C151+C152+C153+C154+C155+C156+C157</f>
        <v>0</v>
      </c>
      <c r="D150" s="91">
        <f t="shared" ref="D150:G150" si="79">+D151+D152+D153+D154+D155+D156+D157</f>
        <v>0</v>
      </c>
      <c r="E150" s="91">
        <f t="shared" si="79"/>
        <v>0</v>
      </c>
      <c r="F150" s="91">
        <f t="shared" si="79"/>
        <v>0</v>
      </c>
      <c r="G150" s="91">
        <f t="shared" si="79"/>
        <v>0</v>
      </c>
      <c r="H150" s="92">
        <v>0</v>
      </c>
    </row>
    <row r="151" spans="1:8" x14ac:dyDescent="0.25">
      <c r="A151" s="27"/>
      <c r="B151" s="26" t="s">
        <v>367</v>
      </c>
      <c r="C151" s="91">
        <v>0</v>
      </c>
      <c r="D151" s="91">
        <v>0</v>
      </c>
      <c r="E151" s="91">
        <v>0</v>
      </c>
      <c r="F151" s="91">
        <v>0</v>
      </c>
      <c r="G151" s="91">
        <v>0</v>
      </c>
      <c r="H151" s="92">
        <v>0</v>
      </c>
    </row>
    <row r="152" spans="1:8" x14ac:dyDescent="0.25">
      <c r="A152" s="27"/>
      <c r="B152" s="26" t="s">
        <v>368</v>
      </c>
      <c r="C152" s="91">
        <v>0</v>
      </c>
      <c r="D152" s="92">
        <v>0</v>
      </c>
      <c r="E152" s="92">
        <v>0</v>
      </c>
      <c r="F152" s="92">
        <v>0</v>
      </c>
      <c r="G152" s="92">
        <v>0</v>
      </c>
      <c r="H152" s="92">
        <v>0</v>
      </c>
    </row>
    <row r="153" spans="1:8" x14ac:dyDescent="0.25">
      <c r="A153" s="27"/>
      <c r="B153" s="26" t="s">
        <v>369</v>
      </c>
      <c r="C153" s="91">
        <v>0</v>
      </c>
      <c r="D153" s="92">
        <v>0</v>
      </c>
      <c r="E153" s="92">
        <v>0</v>
      </c>
      <c r="F153" s="92">
        <v>0</v>
      </c>
      <c r="G153" s="92">
        <v>0</v>
      </c>
      <c r="H153" s="92">
        <v>0</v>
      </c>
    </row>
    <row r="154" spans="1:8" x14ac:dyDescent="0.25">
      <c r="A154" s="27"/>
      <c r="B154" s="26" t="s">
        <v>370</v>
      </c>
      <c r="C154" s="91">
        <v>0</v>
      </c>
      <c r="D154" s="92">
        <v>0</v>
      </c>
      <c r="E154" s="92">
        <v>0</v>
      </c>
      <c r="F154" s="92">
        <v>0</v>
      </c>
      <c r="G154" s="92">
        <v>0</v>
      </c>
      <c r="H154" s="92">
        <v>0</v>
      </c>
    </row>
    <row r="155" spans="1:8" x14ac:dyDescent="0.25">
      <c r="A155" s="27"/>
      <c r="B155" s="26" t="s">
        <v>371</v>
      </c>
      <c r="C155" s="91">
        <v>0</v>
      </c>
      <c r="D155" s="92">
        <v>0</v>
      </c>
      <c r="E155" s="92">
        <v>0</v>
      </c>
      <c r="F155" s="92">
        <v>0</v>
      </c>
      <c r="G155" s="92">
        <v>0</v>
      </c>
      <c r="H155" s="92">
        <v>0</v>
      </c>
    </row>
    <row r="156" spans="1:8" x14ac:dyDescent="0.25">
      <c r="A156" s="27"/>
      <c r="B156" s="26" t="s">
        <v>372</v>
      </c>
      <c r="C156" s="91">
        <v>0</v>
      </c>
      <c r="D156" s="92">
        <v>0</v>
      </c>
      <c r="E156" s="92">
        <v>0</v>
      </c>
      <c r="F156" s="92">
        <v>0</v>
      </c>
      <c r="G156" s="92">
        <v>0</v>
      </c>
      <c r="H156" s="92">
        <v>0</v>
      </c>
    </row>
    <row r="157" spans="1:8" x14ac:dyDescent="0.25">
      <c r="A157" s="27"/>
      <c r="B157" s="26" t="s">
        <v>373</v>
      </c>
      <c r="C157" s="91">
        <v>0</v>
      </c>
      <c r="D157" s="92">
        <v>0</v>
      </c>
      <c r="E157" s="92">
        <v>0</v>
      </c>
      <c r="F157" s="92">
        <v>0</v>
      </c>
      <c r="G157" s="92">
        <v>0</v>
      </c>
      <c r="H157" s="92">
        <v>0</v>
      </c>
    </row>
    <row r="158" spans="1:8" x14ac:dyDescent="0.25">
      <c r="A158" s="27"/>
      <c r="B158" s="26"/>
      <c r="C158" s="91"/>
      <c r="D158" s="92"/>
      <c r="E158" s="92"/>
      <c r="F158" s="92"/>
      <c r="G158" s="92"/>
      <c r="H158" s="92"/>
    </row>
    <row r="159" spans="1:8" x14ac:dyDescent="0.25">
      <c r="A159" s="261" t="s">
        <v>375</v>
      </c>
      <c r="B159" s="262"/>
      <c r="C159" s="90">
        <v>3801467</v>
      </c>
      <c r="D159" s="90">
        <f t="shared" ref="D159" si="80">+D8+D83</f>
        <v>0</v>
      </c>
      <c r="E159" s="90">
        <v>3801467</v>
      </c>
      <c r="F159" s="90">
        <v>2205893</v>
      </c>
      <c r="G159" s="90">
        <v>2205893</v>
      </c>
      <c r="H159" s="90">
        <v>1595574</v>
      </c>
    </row>
    <row r="160" spans="1:8" ht="15.75" thickBot="1" x14ac:dyDescent="0.3">
      <c r="A160" s="28"/>
      <c r="B160" s="29"/>
      <c r="C160" s="30"/>
      <c r="D160" s="31"/>
      <c r="E160" s="31"/>
      <c r="F160" s="31"/>
      <c r="G160" s="31"/>
      <c r="H160" s="31"/>
    </row>
  </sheetData>
  <mergeCells count="29">
    <mergeCell ref="A133:B133"/>
    <mergeCell ref="A137:B137"/>
    <mergeCell ref="A146:B146"/>
    <mergeCell ref="A150:B150"/>
    <mergeCell ref="A159:B159"/>
    <mergeCell ref="A85:B85"/>
    <mergeCell ref="A93:B93"/>
    <mergeCell ref="A103:B103"/>
    <mergeCell ref="A113:B113"/>
    <mergeCell ref="A123:B123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11811023622047245" bottom="0" header="0.31496062992125984" footer="0.31496062992125984"/>
  <pageSetup scale="60" orientation="portrait" r:id="rId1"/>
  <rowBreaks count="1" manualBreakCount="1">
    <brk id="82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view="pageBreakPreview" zoomScale="120" zoomScaleNormal="100" zoomScaleSheetLayoutView="120" workbookViewId="0">
      <selection activeCell="D11" sqref="D11"/>
    </sheetView>
  </sheetViews>
  <sheetFormatPr baseColWidth="10" defaultRowHeight="15" x14ac:dyDescent="0.25"/>
  <cols>
    <col min="1" max="1" width="23.5703125" customWidth="1"/>
  </cols>
  <sheetData>
    <row r="1" spans="1:7" x14ac:dyDescent="0.25">
      <c r="A1" s="177" t="s">
        <v>432</v>
      </c>
      <c r="B1" s="178"/>
      <c r="C1" s="178"/>
      <c r="D1" s="178"/>
      <c r="E1" s="178"/>
      <c r="F1" s="178"/>
      <c r="G1" s="179"/>
    </row>
    <row r="2" spans="1:7" x14ac:dyDescent="0.25">
      <c r="A2" s="145" t="s">
        <v>294</v>
      </c>
      <c r="B2" s="146"/>
      <c r="C2" s="146"/>
      <c r="D2" s="146"/>
      <c r="E2" s="146"/>
      <c r="F2" s="146"/>
      <c r="G2" s="147"/>
    </row>
    <row r="3" spans="1:7" x14ac:dyDescent="0.25">
      <c r="A3" s="145" t="s">
        <v>376</v>
      </c>
      <c r="B3" s="146"/>
      <c r="C3" s="146"/>
      <c r="D3" s="146"/>
      <c r="E3" s="146"/>
      <c r="F3" s="146"/>
      <c r="G3" s="147"/>
    </row>
    <row r="4" spans="1:7" x14ac:dyDescent="0.25">
      <c r="A4" s="145" t="s">
        <v>451</v>
      </c>
      <c r="B4" s="146"/>
      <c r="C4" s="146"/>
      <c r="D4" s="146"/>
      <c r="E4" s="146"/>
      <c r="F4" s="146"/>
      <c r="G4" s="147"/>
    </row>
    <row r="5" spans="1:7" ht="15.75" thickBot="1" x14ac:dyDescent="0.3">
      <c r="A5" s="148" t="s">
        <v>1</v>
      </c>
      <c r="B5" s="149"/>
      <c r="C5" s="149"/>
      <c r="D5" s="149"/>
      <c r="E5" s="149"/>
      <c r="F5" s="149"/>
      <c r="G5" s="150"/>
    </row>
    <row r="6" spans="1:7" ht="15.75" thickBot="1" x14ac:dyDescent="0.3">
      <c r="A6" s="263" t="s">
        <v>2</v>
      </c>
      <c r="B6" s="265" t="s">
        <v>296</v>
      </c>
      <c r="C6" s="266"/>
      <c r="D6" s="266"/>
      <c r="E6" s="266"/>
      <c r="F6" s="267"/>
      <c r="G6" s="263" t="s">
        <v>297</v>
      </c>
    </row>
    <row r="7" spans="1:7" ht="17.25" thickBot="1" x14ac:dyDescent="0.3">
      <c r="A7" s="264"/>
      <c r="B7" s="10" t="s">
        <v>186</v>
      </c>
      <c r="C7" s="10" t="s">
        <v>230</v>
      </c>
      <c r="D7" s="10" t="s">
        <v>231</v>
      </c>
      <c r="E7" s="10" t="s">
        <v>187</v>
      </c>
      <c r="F7" s="10" t="s">
        <v>204</v>
      </c>
      <c r="G7" s="264"/>
    </row>
    <row r="8" spans="1:7" s="43" customFormat="1" x14ac:dyDescent="0.25">
      <c r="A8" s="49" t="s">
        <v>377</v>
      </c>
      <c r="B8" s="269">
        <f>+B10+B11+B12+B13+B14+B15+B16+B17</f>
        <v>3801467</v>
      </c>
      <c r="C8" s="269">
        <f t="shared" ref="C8:D8" si="0">+C10+C11+C12+C13+C14+C15+C16+C17</f>
        <v>0</v>
      </c>
      <c r="D8" s="269">
        <f t="shared" si="0"/>
        <v>3801467</v>
      </c>
      <c r="E8" s="269">
        <f>SUM(E10:E17)</f>
        <v>2205893</v>
      </c>
      <c r="F8" s="269">
        <f>SUM(F10:F17)</f>
        <v>2205893</v>
      </c>
      <c r="G8" s="269">
        <f>SUM(G10:G17)</f>
        <v>1595574</v>
      </c>
    </row>
    <row r="9" spans="1:7" s="43" customFormat="1" x14ac:dyDescent="0.25">
      <c r="A9" s="49" t="s">
        <v>378</v>
      </c>
      <c r="B9" s="270"/>
      <c r="C9" s="270"/>
      <c r="D9" s="270"/>
      <c r="E9" s="270"/>
      <c r="F9" s="270"/>
      <c r="G9" s="270"/>
    </row>
    <row r="10" spans="1:7" s="43" customFormat="1" x14ac:dyDescent="0.25">
      <c r="A10" s="51" t="s">
        <v>443</v>
      </c>
      <c r="B10" s="83">
        <v>3801467</v>
      </c>
      <c r="C10" s="83">
        <v>0</v>
      </c>
      <c r="D10" s="83">
        <v>3801467</v>
      </c>
      <c r="E10" s="83">
        <v>2205893</v>
      </c>
      <c r="F10" s="83">
        <v>2205893</v>
      </c>
      <c r="G10" s="83">
        <f>D10-F10</f>
        <v>1595574</v>
      </c>
    </row>
    <row r="11" spans="1:7" s="43" customFormat="1" x14ac:dyDescent="0.25">
      <c r="A11" s="51" t="s">
        <v>436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</row>
    <row r="12" spans="1:7" s="43" customFormat="1" x14ac:dyDescent="0.25">
      <c r="A12" s="51" t="s">
        <v>437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</row>
    <row r="13" spans="1:7" s="43" customFormat="1" x14ac:dyDescent="0.25">
      <c r="A13" s="51" t="s">
        <v>438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</row>
    <row r="14" spans="1:7" s="43" customFormat="1" x14ac:dyDescent="0.25">
      <c r="A14" s="51" t="s">
        <v>439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</row>
    <row r="15" spans="1:7" s="43" customFormat="1" x14ac:dyDescent="0.25">
      <c r="A15" s="51" t="s">
        <v>440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</row>
    <row r="16" spans="1:7" s="43" customFormat="1" x14ac:dyDescent="0.25">
      <c r="A16" s="51" t="s">
        <v>441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</row>
    <row r="17" spans="1:7" s="43" customFormat="1" x14ac:dyDescent="0.25">
      <c r="A17" s="51" t="s">
        <v>442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</row>
    <row r="18" spans="1:7" s="43" customFormat="1" x14ac:dyDescent="0.25">
      <c r="A18" s="50" t="s">
        <v>379</v>
      </c>
      <c r="B18" s="268">
        <f>+B20+B21+B22+B23+B24+B25+B26+B27</f>
        <v>0</v>
      </c>
      <c r="C18" s="268">
        <f t="shared" ref="C18:F18" si="1">+C20+C21+C22+C23+C24+C25+C26+C27</f>
        <v>0</v>
      </c>
      <c r="D18" s="268">
        <f t="shared" si="1"/>
        <v>0</v>
      </c>
      <c r="E18" s="268">
        <f t="shared" si="1"/>
        <v>0</v>
      </c>
      <c r="F18" s="268">
        <f t="shared" si="1"/>
        <v>0</v>
      </c>
      <c r="G18" s="268"/>
    </row>
    <row r="19" spans="1:7" s="43" customFormat="1" x14ac:dyDescent="0.25">
      <c r="A19" s="50" t="s">
        <v>380</v>
      </c>
      <c r="B19" s="268"/>
      <c r="C19" s="268"/>
      <c r="D19" s="268"/>
      <c r="E19" s="268"/>
      <c r="F19" s="268"/>
      <c r="G19" s="268"/>
    </row>
    <row r="20" spans="1:7" s="43" customFormat="1" x14ac:dyDescent="0.25">
      <c r="A20" s="51" t="s">
        <v>443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</row>
    <row r="21" spans="1:7" s="43" customFormat="1" x14ac:dyDescent="0.25">
      <c r="A21" s="51" t="s">
        <v>436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</row>
    <row r="22" spans="1:7" s="43" customFormat="1" x14ac:dyDescent="0.25">
      <c r="A22" s="51" t="s">
        <v>437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</row>
    <row r="23" spans="1:7" s="43" customFormat="1" x14ac:dyDescent="0.25">
      <c r="A23" s="51" t="s">
        <v>438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</row>
    <row r="24" spans="1:7" s="43" customFormat="1" x14ac:dyDescent="0.25">
      <c r="A24" s="51" t="s">
        <v>439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</row>
    <row r="25" spans="1:7" s="43" customFormat="1" x14ac:dyDescent="0.25">
      <c r="A25" s="51" t="s">
        <v>440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</row>
    <row r="26" spans="1:7" s="43" customFormat="1" x14ac:dyDescent="0.25">
      <c r="A26" s="51" t="s">
        <v>441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</row>
    <row r="27" spans="1:7" s="43" customFormat="1" x14ac:dyDescent="0.25">
      <c r="A27" s="51" t="s">
        <v>442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</row>
    <row r="28" spans="1:7" s="43" customFormat="1" x14ac:dyDescent="0.25">
      <c r="A28" s="49" t="s">
        <v>375</v>
      </c>
      <c r="B28" s="86">
        <f>+B8+B18</f>
        <v>3801467</v>
      </c>
      <c r="C28" s="86">
        <f>+C8+C18</f>
        <v>0</v>
      </c>
      <c r="D28" s="86">
        <f>+D8+D18</f>
        <v>3801467</v>
      </c>
      <c r="E28" s="86">
        <f>+E8+E18</f>
        <v>2205893</v>
      </c>
      <c r="F28" s="86">
        <f>+F8+F18</f>
        <v>2205893</v>
      </c>
      <c r="G28" s="86">
        <f>+G8</f>
        <v>1595574</v>
      </c>
    </row>
    <row r="29" spans="1:7" s="43" customFormat="1" ht="15.75" thickBot="1" x14ac:dyDescent="0.3">
      <c r="A29" s="52"/>
      <c r="B29" s="24"/>
      <c r="C29" s="24"/>
      <c r="D29" s="24"/>
      <c r="E29" s="24"/>
      <c r="F29" s="24"/>
      <c r="G29" s="24"/>
    </row>
  </sheetData>
  <mergeCells count="20">
    <mergeCell ref="G18:G19"/>
    <mergeCell ref="B8:B9"/>
    <mergeCell ref="C8:C9"/>
    <mergeCell ref="D8:D9"/>
    <mergeCell ref="E8:E9"/>
    <mergeCell ref="F8:F9"/>
    <mergeCell ref="G8:G9"/>
    <mergeCell ref="B18:B19"/>
    <mergeCell ref="C18:C19"/>
    <mergeCell ref="D18:D19"/>
    <mergeCell ref="E18:E19"/>
    <mergeCell ref="F18:F1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view="pageBreakPreview" topLeftCell="A55" zoomScale="140" zoomScaleNormal="100" zoomScaleSheetLayoutView="140" workbookViewId="0">
      <selection activeCell="H83" sqref="H83"/>
    </sheetView>
  </sheetViews>
  <sheetFormatPr baseColWidth="10" defaultRowHeight="15" x14ac:dyDescent="0.25"/>
  <cols>
    <col min="1" max="1" width="4.28515625" customWidth="1"/>
    <col min="2" max="2" width="39.5703125" customWidth="1"/>
  </cols>
  <sheetData>
    <row r="1" spans="1:8" x14ac:dyDescent="0.25">
      <c r="A1" s="142" t="s">
        <v>432</v>
      </c>
      <c r="B1" s="143"/>
      <c r="C1" s="143"/>
      <c r="D1" s="143"/>
      <c r="E1" s="143"/>
      <c r="F1" s="143"/>
      <c r="G1" s="143"/>
      <c r="H1" s="271"/>
    </row>
    <row r="2" spans="1:8" x14ac:dyDescent="0.25">
      <c r="A2" s="217" t="s">
        <v>294</v>
      </c>
      <c r="B2" s="218"/>
      <c r="C2" s="218"/>
      <c r="D2" s="218"/>
      <c r="E2" s="218"/>
      <c r="F2" s="218"/>
      <c r="G2" s="218"/>
      <c r="H2" s="272"/>
    </row>
    <row r="3" spans="1:8" x14ac:dyDescent="0.25">
      <c r="A3" s="217" t="s">
        <v>381</v>
      </c>
      <c r="B3" s="218"/>
      <c r="C3" s="218"/>
      <c r="D3" s="218"/>
      <c r="E3" s="218"/>
      <c r="F3" s="218"/>
      <c r="G3" s="218"/>
      <c r="H3" s="272"/>
    </row>
    <row r="4" spans="1:8" x14ac:dyDescent="0.25">
      <c r="A4" s="217" t="s">
        <v>454</v>
      </c>
      <c r="B4" s="218"/>
      <c r="C4" s="218"/>
      <c r="D4" s="218"/>
      <c r="E4" s="218"/>
      <c r="F4" s="218"/>
      <c r="G4" s="218"/>
      <c r="H4" s="272"/>
    </row>
    <row r="5" spans="1:8" ht="15.75" thickBot="1" x14ac:dyDescent="0.3">
      <c r="A5" s="220" t="s">
        <v>1</v>
      </c>
      <c r="B5" s="221"/>
      <c r="C5" s="221"/>
      <c r="D5" s="221"/>
      <c r="E5" s="221"/>
      <c r="F5" s="221"/>
      <c r="G5" s="221"/>
      <c r="H5" s="273"/>
    </row>
    <row r="6" spans="1:8" ht="15.75" thickBot="1" x14ac:dyDescent="0.3">
      <c r="A6" s="142" t="s">
        <v>2</v>
      </c>
      <c r="B6" s="144"/>
      <c r="C6" s="265" t="s">
        <v>296</v>
      </c>
      <c r="D6" s="266"/>
      <c r="E6" s="266"/>
      <c r="F6" s="266"/>
      <c r="G6" s="267"/>
      <c r="H6" s="263" t="s">
        <v>297</v>
      </c>
    </row>
    <row r="7" spans="1:8" ht="17.25" thickBot="1" x14ac:dyDescent="0.3">
      <c r="A7" s="220"/>
      <c r="B7" s="222"/>
      <c r="C7" s="10" t="s">
        <v>186</v>
      </c>
      <c r="D7" s="10" t="s">
        <v>298</v>
      </c>
      <c r="E7" s="10" t="s">
        <v>299</v>
      </c>
      <c r="F7" s="10" t="s">
        <v>187</v>
      </c>
      <c r="G7" s="10" t="s">
        <v>204</v>
      </c>
      <c r="H7" s="264"/>
    </row>
    <row r="8" spans="1:8" s="43" customFormat="1" x14ac:dyDescent="0.25">
      <c r="A8" s="274"/>
      <c r="B8" s="275"/>
      <c r="C8" s="21"/>
      <c r="D8" s="21"/>
      <c r="E8" s="21"/>
      <c r="F8" s="21"/>
      <c r="G8" s="21"/>
      <c r="H8" s="21"/>
    </row>
    <row r="9" spans="1:8" s="43" customFormat="1" ht="16.5" customHeight="1" x14ac:dyDescent="0.25">
      <c r="A9" s="214" t="s">
        <v>382</v>
      </c>
      <c r="B9" s="226"/>
      <c r="C9" s="86">
        <f>+C10+C20+C29</f>
        <v>3801467</v>
      </c>
      <c r="D9" s="86">
        <f t="shared" ref="D9:G9" si="0">+D10+D20+D29</f>
        <v>0</v>
      </c>
      <c r="E9" s="86">
        <f t="shared" si="0"/>
        <v>3801467</v>
      </c>
      <c r="F9" s="86">
        <f t="shared" si="0"/>
        <v>2205893</v>
      </c>
      <c r="G9" s="86">
        <f t="shared" si="0"/>
        <v>2205893</v>
      </c>
      <c r="H9" s="86">
        <f>+H11</f>
        <v>1595574</v>
      </c>
    </row>
    <row r="10" spans="1:8" s="43" customFormat="1" x14ac:dyDescent="0.25">
      <c r="A10" s="214" t="s">
        <v>383</v>
      </c>
      <c r="B10" s="216"/>
      <c r="C10" s="86">
        <f>+C11+C12+C13+C14+C15+C16+C17+C18</f>
        <v>3801467</v>
      </c>
      <c r="D10" s="86">
        <f t="shared" ref="D10:G10" si="1">+D11+D12+D13+D14+D15+D16+D17+D18</f>
        <v>0</v>
      </c>
      <c r="E10" s="86">
        <f t="shared" si="1"/>
        <v>3801467</v>
      </c>
      <c r="F10" s="86">
        <f t="shared" si="1"/>
        <v>2205893</v>
      </c>
      <c r="G10" s="86">
        <f t="shared" si="1"/>
        <v>2205893</v>
      </c>
      <c r="H10" s="86">
        <f>+H11</f>
        <v>1595574</v>
      </c>
    </row>
    <row r="11" spans="1:8" s="43" customFormat="1" x14ac:dyDescent="0.25">
      <c r="A11" s="22"/>
      <c r="B11" s="53" t="s">
        <v>384</v>
      </c>
      <c r="C11" s="83">
        <v>3801467</v>
      </c>
      <c r="D11" s="85">
        <v>0</v>
      </c>
      <c r="E11" s="83">
        <v>3801467</v>
      </c>
      <c r="F11" s="83">
        <v>2205893</v>
      </c>
      <c r="G11" s="83">
        <v>2205893</v>
      </c>
      <c r="H11" s="83">
        <v>1595574</v>
      </c>
    </row>
    <row r="12" spans="1:8" s="43" customFormat="1" x14ac:dyDescent="0.25">
      <c r="A12" s="22"/>
      <c r="B12" s="53" t="s">
        <v>385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</row>
    <row r="13" spans="1:8" s="43" customFormat="1" x14ac:dyDescent="0.25">
      <c r="A13" s="22"/>
      <c r="B13" s="53" t="s">
        <v>386</v>
      </c>
      <c r="C13" s="83">
        <v>0</v>
      </c>
      <c r="D13" s="83">
        <f>+'FORMATO 6B'!C10</f>
        <v>0</v>
      </c>
      <c r="E13" s="83">
        <v>0</v>
      </c>
      <c r="F13" s="83">
        <v>0</v>
      </c>
      <c r="G13" s="83">
        <v>0</v>
      </c>
      <c r="H13" s="83">
        <v>0</v>
      </c>
    </row>
    <row r="14" spans="1:8" s="43" customFormat="1" x14ac:dyDescent="0.25">
      <c r="A14" s="22"/>
      <c r="B14" s="53" t="s">
        <v>387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</row>
    <row r="15" spans="1:8" s="43" customFormat="1" x14ac:dyDescent="0.25">
      <c r="A15" s="22"/>
      <c r="B15" s="53" t="s">
        <v>388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</row>
    <row r="16" spans="1:8" s="43" customFormat="1" x14ac:dyDescent="0.25">
      <c r="A16" s="22"/>
      <c r="B16" s="53" t="s">
        <v>389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</row>
    <row r="17" spans="1:8" s="43" customFormat="1" x14ac:dyDescent="0.25">
      <c r="A17" s="22"/>
      <c r="B17" s="53" t="s">
        <v>390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</row>
    <row r="18" spans="1:8" s="43" customFormat="1" x14ac:dyDescent="0.25">
      <c r="A18" s="22"/>
      <c r="B18" s="53" t="s">
        <v>391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</row>
    <row r="19" spans="1:8" s="43" customFormat="1" x14ac:dyDescent="0.25">
      <c r="A19" s="33"/>
      <c r="B19" s="34"/>
      <c r="C19" s="35"/>
      <c r="D19" s="35"/>
      <c r="E19" s="35"/>
      <c r="F19" s="35"/>
      <c r="G19" s="35"/>
      <c r="H19" s="35"/>
    </row>
    <row r="20" spans="1:8" s="43" customFormat="1" x14ac:dyDescent="0.25">
      <c r="A20" s="214" t="s">
        <v>392</v>
      </c>
      <c r="B20" s="216"/>
      <c r="C20" s="85">
        <f>+C21+C22+C23+C24+C25+C26+C27</f>
        <v>0</v>
      </c>
      <c r="D20" s="85">
        <f t="shared" ref="D20:G20" si="2">+D21+D22+D23+D24+D25+D26+D27</f>
        <v>0</v>
      </c>
      <c r="E20" s="85">
        <f t="shared" si="2"/>
        <v>0</v>
      </c>
      <c r="F20" s="85">
        <f t="shared" si="2"/>
        <v>0</v>
      </c>
      <c r="G20" s="85">
        <f t="shared" si="2"/>
        <v>0</v>
      </c>
      <c r="H20" s="85">
        <v>0</v>
      </c>
    </row>
    <row r="21" spans="1:8" s="43" customFormat="1" x14ac:dyDescent="0.25">
      <c r="A21" s="22"/>
      <c r="B21" s="53" t="s">
        <v>393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</row>
    <row r="22" spans="1:8" s="43" customFormat="1" x14ac:dyDescent="0.25">
      <c r="A22" s="22"/>
      <c r="B22" s="53" t="s">
        <v>394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</row>
    <row r="23" spans="1:8" s="43" customFormat="1" x14ac:dyDescent="0.25">
      <c r="A23" s="22"/>
      <c r="B23" s="53" t="s">
        <v>395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</row>
    <row r="24" spans="1:8" s="43" customFormat="1" x14ac:dyDescent="0.25">
      <c r="A24" s="22"/>
      <c r="B24" s="53" t="s">
        <v>396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</row>
    <row r="25" spans="1:8" s="43" customFormat="1" x14ac:dyDescent="0.25">
      <c r="A25" s="22"/>
      <c r="B25" s="53" t="s">
        <v>397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</row>
    <row r="26" spans="1:8" s="43" customFormat="1" x14ac:dyDescent="0.25">
      <c r="A26" s="22"/>
      <c r="B26" s="53" t="s">
        <v>398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</row>
    <row r="27" spans="1:8" s="43" customFormat="1" x14ac:dyDescent="0.25">
      <c r="A27" s="22"/>
      <c r="B27" s="53" t="s">
        <v>399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</row>
    <row r="28" spans="1:8" s="43" customFormat="1" x14ac:dyDescent="0.25">
      <c r="A28" s="33"/>
      <c r="B28" s="34"/>
      <c r="C28" s="35"/>
      <c r="D28" s="35"/>
      <c r="E28" s="35"/>
      <c r="F28" s="35"/>
      <c r="G28" s="35"/>
      <c r="H28" s="35"/>
    </row>
    <row r="29" spans="1:8" s="43" customFormat="1" x14ac:dyDescent="0.25">
      <c r="A29" s="214" t="s">
        <v>400</v>
      </c>
      <c r="B29" s="216"/>
      <c r="C29" s="85">
        <f>+C30+C31+C32+C33+C34+C35+C36+C37+C38</f>
        <v>0</v>
      </c>
      <c r="D29" s="85">
        <f t="shared" ref="D29:G29" si="3">+D30+D31+D32+D33+D34+D35+D36+D37+D38</f>
        <v>0</v>
      </c>
      <c r="E29" s="85">
        <f t="shared" si="3"/>
        <v>0</v>
      </c>
      <c r="F29" s="85">
        <f t="shared" si="3"/>
        <v>0</v>
      </c>
      <c r="G29" s="85">
        <f t="shared" si="3"/>
        <v>0</v>
      </c>
      <c r="H29" s="85">
        <v>0</v>
      </c>
    </row>
    <row r="30" spans="1:8" s="43" customFormat="1" x14ac:dyDescent="0.25">
      <c r="A30" s="22"/>
      <c r="B30" s="53" t="s">
        <v>401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</row>
    <row r="31" spans="1:8" s="43" customFormat="1" x14ac:dyDescent="0.25">
      <c r="A31" s="22"/>
      <c r="B31" s="53" t="s">
        <v>402</v>
      </c>
      <c r="C31" s="85">
        <v>0</v>
      </c>
      <c r="D31" s="85">
        <v>0</v>
      </c>
      <c r="E31" s="85">
        <v>0</v>
      </c>
      <c r="F31" s="85">
        <v>0</v>
      </c>
      <c r="G31" s="85">
        <v>0</v>
      </c>
      <c r="H31" s="85">
        <v>0</v>
      </c>
    </row>
    <row r="32" spans="1:8" s="43" customFormat="1" x14ac:dyDescent="0.25">
      <c r="A32" s="22"/>
      <c r="B32" s="53" t="s">
        <v>403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</row>
    <row r="33" spans="1:8" s="43" customFormat="1" x14ac:dyDescent="0.25">
      <c r="A33" s="22"/>
      <c r="B33" s="53" t="s">
        <v>404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</row>
    <row r="34" spans="1:8" s="43" customFormat="1" x14ac:dyDescent="0.25">
      <c r="A34" s="22"/>
      <c r="B34" s="53" t="s">
        <v>405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</row>
    <row r="35" spans="1:8" s="43" customFormat="1" x14ac:dyDescent="0.25">
      <c r="A35" s="22"/>
      <c r="B35" s="53" t="s">
        <v>406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</row>
    <row r="36" spans="1:8" s="43" customFormat="1" x14ac:dyDescent="0.25">
      <c r="A36" s="22"/>
      <c r="B36" s="53" t="s">
        <v>407</v>
      </c>
      <c r="C36" s="85">
        <v>0</v>
      </c>
      <c r="D36" s="85">
        <v>0</v>
      </c>
      <c r="E36" s="85">
        <v>0</v>
      </c>
      <c r="F36" s="85">
        <v>0</v>
      </c>
      <c r="G36" s="85">
        <v>0</v>
      </c>
      <c r="H36" s="85">
        <v>0</v>
      </c>
    </row>
    <row r="37" spans="1:8" s="43" customFormat="1" x14ac:dyDescent="0.25">
      <c r="A37" s="22"/>
      <c r="B37" s="53" t="s">
        <v>408</v>
      </c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85">
        <v>0</v>
      </c>
    </row>
    <row r="38" spans="1:8" s="43" customFormat="1" x14ac:dyDescent="0.25">
      <c r="A38" s="22"/>
      <c r="B38" s="53" t="s">
        <v>409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5">
        <v>0</v>
      </c>
    </row>
    <row r="39" spans="1:8" s="43" customFormat="1" x14ac:dyDescent="0.25">
      <c r="A39" s="33"/>
      <c r="B39" s="34"/>
      <c r="C39" s="35"/>
      <c r="D39" s="35"/>
      <c r="E39" s="35"/>
      <c r="F39" s="35"/>
      <c r="G39" s="35"/>
      <c r="H39" s="35"/>
    </row>
    <row r="40" spans="1:8" s="43" customFormat="1" x14ac:dyDescent="0.25">
      <c r="A40" s="214" t="s">
        <v>410</v>
      </c>
      <c r="B40" s="216"/>
      <c r="C40" s="85">
        <f>+C41+C42+C43+C44</f>
        <v>0</v>
      </c>
      <c r="D40" s="85">
        <f t="shared" ref="D40:G40" si="4">+D41+D42+D43+D44</f>
        <v>0</v>
      </c>
      <c r="E40" s="85">
        <f t="shared" si="4"/>
        <v>0</v>
      </c>
      <c r="F40" s="85">
        <f t="shared" si="4"/>
        <v>0</v>
      </c>
      <c r="G40" s="85">
        <f t="shared" si="4"/>
        <v>0</v>
      </c>
      <c r="H40" s="85">
        <v>0</v>
      </c>
    </row>
    <row r="41" spans="1:8" s="43" customFormat="1" x14ac:dyDescent="0.25">
      <c r="A41" s="22"/>
      <c r="B41" s="53" t="s">
        <v>411</v>
      </c>
      <c r="C41" s="85">
        <v>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</row>
    <row r="42" spans="1:8" s="43" customFormat="1" ht="16.5" x14ac:dyDescent="0.25">
      <c r="A42" s="22"/>
      <c r="B42" s="53" t="s">
        <v>412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5">
        <v>0</v>
      </c>
    </row>
    <row r="43" spans="1:8" s="43" customFormat="1" x14ac:dyDescent="0.25">
      <c r="A43" s="22"/>
      <c r="B43" s="53" t="s">
        <v>413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5">
        <v>0</v>
      </c>
    </row>
    <row r="44" spans="1:8" s="43" customFormat="1" x14ac:dyDescent="0.25">
      <c r="A44" s="22"/>
      <c r="B44" s="53" t="s">
        <v>414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5">
        <v>0</v>
      </c>
    </row>
    <row r="45" spans="1:8" s="43" customFormat="1" x14ac:dyDescent="0.25">
      <c r="A45" s="33"/>
      <c r="B45" s="34"/>
      <c r="C45" s="35"/>
      <c r="D45" s="35"/>
      <c r="E45" s="35"/>
      <c r="F45" s="35"/>
      <c r="G45" s="35"/>
      <c r="H45" s="35"/>
    </row>
    <row r="46" spans="1:8" s="43" customFormat="1" x14ac:dyDescent="0.25">
      <c r="A46" s="214" t="s">
        <v>415</v>
      </c>
      <c r="B46" s="216"/>
      <c r="C46" s="85">
        <f>+C47+C57+C66+C77</f>
        <v>0</v>
      </c>
      <c r="D46" s="85">
        <f t="shared" ref="D46:G46" si="5">+D47+D57+D66+D77</f>
        <v>0</v>
      </c>
      <c r="E46" s="85">
        <f t="shared" si="5"/>
        <v>0</v>
      </c>
      <c r="F46" s="85">
        <f t="shared" si="5"/>
        <v>0</v>
      </c>
      <c r="G46" s="85">
        <f t="shared" si="5"/>
        <v>0</v>
      </c>
      <c r="H46" s="85">
        <v>0</v>
      </c>
    </row>
    <row r="47" spans="1:8" s="43" customFormat="1" x14ac:dyDescent="0.25">
      <c r="A47" s="214" t="s">
        <v>383</v>
      </c>
      <c r="B47" s="216"/>
      <c r="C47" s="85">
        <f>+C48+C49+C50+C51+C52+C53+C54+C55</f>
        <v>0</v>
      </c>
      <c r="D47" s="85">
        <f t="shared" ref="D47:G47" si="6">+D48+D49+D50+D51+D52+D53+D54+D55</f>
        <v>0</v>
      </c>
      <c r="E47" s="85">
        <f t="shared" si="6"/>
        <v>0</v>
      </c>
      <c r="F47" s="85">
        <f t="shared" si="6"/>
        <v>0</v>
      </c>
      <c r="G47" s="85">
        <f t="shared" si="6"/>
        <v>0</v>
      </c>
      <c r="H47" s="85">
        <v>0</v>
      </c>
    </row>
    <row r="48" spans="1:8" s="43" customFormat="1" x14ac:dyDescent="0.25">
      <c r="A48" s="22"/>
      <c r="B48" s="53" t="s">
        <v>384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</row>
    <row r="49" spans="1:8" s="43" customFormat="1" x14ac:dyDescent="0.25">
      <c r="A49" s="22"/>
      <c r="B49" s="53" t="s">
        <v>385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</row>
    <row r="50" spans="1:8" s="43" customFormat="1" x14ac:dyDescent="0.25">
      <c r="A50" s="22"/>
      <c r="B50" s="53" t="s">
        <v>386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</row>
    <row r="51" spans="1:8" s="43" customFormat="1" x14ac:dyDescent="0.25">
      <c r="A51" s="22"/>
      <c r="B51" s="53" t="s">
        <v>387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5">
        <v>0</v>
      </c>
    </row>
    <row r="52" spans="1:8" s="43" customFormat="1" x14ac:dyDescent="0.25">
      <c r="A52" s="22"/>
      <c r="B52" s="53" t="s">
        <v>388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5">
        <v>0</v>
      </c>
    </row>
    <row r="53" spans="1:8" s="43" customFormat="1" x14ac:dyDescent="0.25">
      <c r="A53" s="22"/>
      <c r="B53" s="53" t="s">
        <v>389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5">
        <v>0</v>
      </c>
    </row>
    <row r="54" spans="1:8" s="43" customFormat="1" x14ac:dyDescent="0.25">
      <c r="A54" s="22"/>
      <c r="B54" s="53" t="s">
        <v>390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</row>
    <row r="55" spans="1:8" s="43" customFormat="1" x14ac:dyDescent="0.25">
      <c r="A55" s="22"/>
      <c r="B55" s="53" t="s">
        <v>391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5">
        <v>0</v>
      </c>
    </row>
    <row r="56" spans="1:8" s="43" customFormat="1" x14ac:dyDescent="0.25">
      <c r="A56" s="33"/>
      <c r="B56" s="34"/>
      <c r="C56" s="35"/>
      <c r="D56" s="35"/>
      <c r="E56" s="35"/>
      <c r="F56" s="35"/>
      <c r="G56" s="35"/>
      <c r="H56" s="35"/>
    </row>
    <row r="57" spans="1:8" s="43" customFormat="1" x14ac:dyDescent="0.25">
      <c r="A57" s="214" t="s">
        <v>392</v>
      </c>
      <c r="B57" s="216"/>
      <c r="C57" s="85">
        <f>+C58+C59+C60+C61+C62+C63+C64</f>
        <v>0</v>
      </c>
      <c r="D57" s="85">
        <f t="shared" ref="D57:G57" si="7">+D58+D59+D60+D61+D62+D63+D64</f>
        <v>0</v>
      </c>
      <c r="E57" s="85">
        <f t="shared" si="7"/>
        <v>0</v>
      </c>
      <c r="F57" s="85">
        <f t="shared" si="7"/>
        <v>0</v>
      </c>
      <c r="G57" s="85">
        <f t="shared" si="7"/>
        <v>0</v>
      </c>
      <c r="H57" s="85">
        <v>0</v>
      </c>
    </row>
    <row r="58" spans="1:8" s="43" customFormat="1" x14ac:dyDescent="0.25">
      <c r="A58" s="22"/>
      <c r="B58" s="53" t="s">
        <v>393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5">
        <v>0</v>
      </c>
    </row>
    <row r="59" spans="1:8" s="43" customFormat="1" x14ac:dyDescent="0.25">
      <c r="A59" s="22"/>
      <c r="B59" s="53" t="s">
        <v>394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</row>
    <row r="60" spans="1:8" s="43" customFormat="1" x14ac:dyDescent="0.25">
      <c r="A60" s="22"/>
      <c r="B60" s="53" t="s">
        <v>395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</row>
    <row r="61" spans="1:8" s="43" customFormat="1" x14ac:dyDescent="0.25">
      <c r="A61" s="22"/>
      <c r="B61" s="53" t="s">
        <v>396</v>
      </c>
      <c r="C61" s="85">
        <v>0</v>
      </c>
      <c r="D61" s="85">
        <v>0</v>
      </c>
      <c r="E61" s="85">
        <v>0</v>
      </c>
      <c r="F61" s="85">
        <v>0</v>
      </c>
      <c r="G61" s="85">
        <v>0</v>
      </c>
      <c r="H61" s="85">
        <v>0</v>
      </c>
    </row>
    <row r="62" spans="1:8" s="43" customFormat="1" x14ac:dyDescent="0.25">
      <c r="A62" s="22"/>
      <c r="B62" s="53" t="s">
        <v>397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s="43" customFormat="1" x14ac:dyDescent="0.25">
      <c r="A63" s="22"/>
      <c r="B63" s="53" t="s">
        <v>398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s="43" customFormat="1" x14ac:dyDescent="0.25">
      <c r="A64" s="22"/>
      <c r="B64" s="53" t="s">
        <v>399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s="43" customFormat="1" x14ac:dyDescent="0.25">
      <c r="A65" s="33"/>
      <c r="B65" s="34"/>
      <c r="C65" s="35"/>
      <c r="D65" s="35"/>
      <c r="E65" s="35"/>
      <c r="F65" s="35"/>
      <c r="G65" s="35"/>
      <c r="H65" s="35"/>
    </row>
    <row r="66" spans="1:8" s="43" customFormat="1" x14ac:dyDescent="0.25">
      <c r="A66" s="214" t="s">
        <v>400</v>
      </c>
      <c r="B66" s="216"/>
      <c r="C66" s="85">
        <f>+C67+C68+C69+C70+C71+C72+C73+C74+C75</f>
        <v>0</v>
      </c>
      <c r="D66" s="85">
        <f t="shared" ref="D66:G66" si="8">+D67+D68+D69+D70+D71+D72+D73+D74+D75</f>
        <v>0</v>
      </c>
      <c r="E66" s="85">
        <f t="shared" si="8"/>
        <v>0</v>
      </c>
      <c r="F66" s="85">
        <f t="shared" si="8"/>
        <v>0</v>
      </c>
      <c r="G66" s="85">
        <f t="shared" si="8"/>
        <v>0</v>
      </c>
      <c r="H66" s="85">
        <v>0</v>
      </c>
    </row>
    <row r="67" spans="1:8" s="43" customFormat="1" x14ac:dyDescent="0.25">
      <c r="A67" s="22"/>
      <c r="B67" s="53" t="s">
        <v>401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s="43" customFormat="1" x14ac:dyDescent="0.25">
      <c r="A68" s="22"/>
      <c r="B68" s="53" t="s">
        <v>402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s="43" customFormat="1" x14ac:dyDescent="0.25">
      <c r="A69" s="22"/>
      <c r="B69" s="53" t="s">
        <v>403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s="43" customFormat="1" x14ac:dyDescent="0.25">
      <c r="A70" s="22"/>
      <c r="B70" s="53" t="s">
        <v>404</v>
      </c>
      <c r="C70" s="85">
        <v>0</v>
      </c>
      <c r="D70" s="85">
        <v>0</v>
      </c>
      <c r="E70" s="85">
        <v>0</v>
      </c>
      <c r="F70" s="85">
        <v>0</v>
      </c>
      <c r="G70" s="85">
        <v>0</v>
      </c>
      <c r="H70" s="85">
        <v>0</v>
      </c>
    </row>
    <row r="71" spans="1:8" s="43" customFormat="1" x14ac:dyDescent="0.25">
      <c r="A71" s="22"/>
      <c r="B71" s="53" t="s">
        <v>405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s="43" customFormat="1" x14ac:dyDescent="0.25">
      <c r="A72" s="22"/>
      <c r="B72" s="53" t="s">
        <v>406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s="43" customFormat="1" x14ac:dyDescent="0.25">
      <c r="A73" s="22"/>
      <c r="B73" s="53" t="s">
        <v>407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s="43" customFormat="1" x14ac:dyDescent="0.25">
      <c r="A74" s="22"/>
      <c r="B74" s="53" t="s">
        <v>408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</row>
    <row r="75" spans="1:8" s="43" customFormat="1" x14ac:dyDescent="0.25">
      <c r="A75" s="22"/>
      <c r="B75" s="53" t="s">
        <v>409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s="43" customFormat="1" x14ac:dyDescent="0.25">
      <c r="A76" s="33"/>
      <c r="B76" s="34"/>
      <c r="C76" s="35"/>
      <c r="D76" s="35"/>
      <c r="E76" s="35"/>
      <c r="F76" s="35"/>
      <c r="G76" s="35"/>
      <c r="H76" s="35"/>
    </row>
    <row r="77" spans="1:8" s="43" customFormat="1" x14ac:dyDescent="0.25">
      <c r="A77" s="214" t="s">
        <v>410</v>
      </c>
      <c r="B77" s="216"/>
      <c r="C77" s="85">
        <f>+C78+C79+C80+C81</f>
        <v>0</v>
      </c>
      <c r="D77" s="85">
        <f t="shared" ref="D77:G77" si="9">+D78+D79+D80+D81</f>
        <v>0</v>
      </c>
      <c r="E77" s="85">
        <f t="shared" si="9"/>
        <v>0</v>
      </c>
      <c r="F77" s="85">
        <f t="shared" si="9"/>
        <v>0</v>
      </c>
      <c r="G77" s="85">
        <f t="shared" si="9"/>
        <v>0</v>
      </c>
      <c r="H77" s="85">
        <v>0</v>
      </c>
    </row>
    <row r="78" spans="1:8" s="43" customFormat="1" x14ac:dyDescent="0.25">
      <c r="A78" s="22"/>
      <c r="B78" s="53" t="s">
        <v>411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s="43" customFormat="1" ht="16.5" x14ac:dyDescent="0.25">
      <c r="A79" s="22"/>
      <c r="B79" s="53" t="s">
        <v>412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s="43" customFormat="1" x14ac:dyDescent="0.25">
      <c r="A80" s="22"/>
      <c r="B80" s="53" t="s">
        <v>413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s="43" customFormat="1" x14ac:dyDescent="0.25">
      <c r="A81" s="22"/>
      <c r="B81" s="53" t="s">
        <v>414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s="43" customFormat="1" x14ac:dyDescent="0.25">
      <c r="A82" s="33"/>
      <c r="B82" s="34"/>
      <c r="C82" s="35"/>
      <c r="D82" s="35"/>
      <c r="E82" s="35"/>
      <c r="F82" s="35"/>
      <c r="G82" s="35"/>
      <c r="H82" s="35"/>
    </row>
    <row r="83" spans="1:8" s="43" customFormat="1" x14ac:dyDescent="0.25">
      <c r="A83" s="214" t="s">
        <v>375</v>
      </c>
      <c r="B83" s="216"/>
      <c r="C83" s="86">
        <f>+C9+C46</f>
        <v>3801467</v>
      </c>
      <c r="D83" s="86">
        <f t="shared" ref="D83:H83" si="10">+D9+D46</f>
        <v>0</v>
      </c>
      <c r="E83" s="86">
        <f t="shared" si="10"/>
        <v>3801467</v>
      </c>
      <c r="F83" s="86">
        <f t="shared" si="10"/>
        <v>2205893</v>
      </c>
      <c r="G83" s="86">
        <f t="shared" si="10"/>
        <v>2205893</v>
      </c>
      <c r="H83" s="86">
        <f t="shared" si="10"/>
        <v>1595574</v>
      </c>
    </row>
    <row r="84" spans="1:8" s="43" customFormat="1" ht="15.75" thickBot="1" x14ac:dyDescent="0.3">
      <c r="A84" s="36"/>
      <c r="B84" s="37"/>
      <c r="C84" s="38"/>
      <c r="D84" s="38"/>
      <c r="E84" s="38"/>
      <c r="F84" s="38"/>
      <c r="G84" s="38"/>
      <c r="H84" s="3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41" bottom="0.28999999999999998" header="0.31496062992125984" footer="0.31496062992125984"/>
  <pageSetup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view="pageBreakPreview" zoomScale="140" zoomScaleNormal="100" zoomScaleSheetLayoutView="140" workbookViewId="0">
      <selection activeCell="D23" sqref="D23"/>
    </sheetView>
  </sheetViews>
  <sheetFormatPr baseColWidth="10" defaultRowHeight="15" x14ac:dyDescent="0.25"/>
  <cols>
    <col min="1" max="1" width="37.140625" customWidth="1"/>
  </cols>
  <sheetData>
    <row r="1" spans="1:7" x14ac:dyDescent="0.25">
      <c r="A1" s="142" t="s">
        <v>432</v>
      </c>
      <c r="B1" s="143"/>
      <c r="C1" s="143"/>
      <c r="D1" s="143"/>
      <c r="E1" s="143"/>
      <c r="F1" s="143"/>
      <c r="G1" s="271"/>
    </row>
    <row r="2" spans="1:7" x14ac:dyDescent="0.25">
      <c r="A2" s="217" t="s">
        <v>294</v>
      </c>
      <c r="B2" s="218"/>
      <c r="C2" s="218"/>
      <c r="D2" s="218"/>
      <c r="E2" s="218"/>
      <c r="F2" s="218"/>
      <c r="G2" s="272"/>
    </row>
    <row r="3" spans="1:7" x14ac:dyDescent="0.25">
      <c r="A3" s="217" t="s">
        <v>416</v>
      </c>
      <c r="B3" s="218"/>
      <c r="C3" s="218"/>
      <c r="D3" s="218"/>
      <c r="E3" s="218"/>
      <c r="F3" s="218"/>
      <c r="G3" s="272"/>
    </row>
    <row r="4" spans="1:7" x14ac:dyDescent="0.25">
      <c r="A4" s="217" t="s">
        <v>451</v>
      </c>
      <c r="B4" s="218"/>
      <c r="C4" s="218"/>
      <c r="D4" s="218"/>
      <c r="E4" s="218"/>
      <c r="F4" s="218"/>
      <c r="G4" s="272"/>
    </row>
    <row r="5" spans="1:7" ht="15.75" thickBot="1" x14ac:dyDescent="0.3">
      <c r="A5" s="220" t="s">
        <v>1</v>
      </c>
      <c r="B5" s="221"/>
      <c r="C5" s="221"/>
      <c r="D5" s="221"/>
      <c r="E5" s="221"/>
      <c r="F5" s="221"/>
      <c r="G5" s="273"/>
    </row>
    <row r="6" spans="1:7" ht="15.75" thickBot="1" x14ac:dyDescent="0.3">
      <c r="A6" s="234" t="s">
        <v>2</v>
      </c>
      <c r="B6" s="265" t="s">
        <v>296</v>
      </c>
      <c r="C6" s="266"/>
      <c r="D6" s="266"/>
      <c r="E6" s="266"/>
      <c r="F6" s="267"/>
      <c r="G6" s="263" t="s">
        <v>297</v>
      </c>
    </row>
    <row r="7" spans="1:7" ht="17.25" thickBot="1" x14ac:dyDescent="0.3">
      <c r="A7" s="235"/>
      <c r="B7" s="10" t="s">
        <v>186</v>
      </c>
      <c r="C7" s="10" t="s">
        <v>298</v>
      </c>
      <c r="D7" s="10" t="s">
        <v>299</v>
      </c>
      <c r="E7" s="10" t="s">
        <v>417</v>
      </c>
      <c r="F7" s="10" t="s">
        <v>204</v>
      </c>
      <c r="G7" s="264"/>
    </row>
    <row r="8" spans="1:7" x14ac:dyDescent="0.25">
      <c r="A8" s="32" t="s">
        <v>418</v>
      </c>
      <c r="B8" s="87">
        <f>+B9+B10+B11+B14+B15+B18</f>
        <v>2688333</v>
      </c>
      <c r="C8" s="86">
        <f t="shared" ref="C8:G8" si="0">+C9+C10+C11+C14+C15+C18</f>
        <v>0</v>
      </c>
      <c r="D8" s="86">
        <f t="shared" si="0"/>
        <v>2688333</v>
      </c>
      <c r="E8" s="83">
        <v>1563582</v>
      </c>
      <c r="F8" s="83">
        <v>1563582</v>
      </c>
      <c r="G8" s="86">
        <f t="shared" si="0"/>
        <v>1124751</v>
      </c>
    </row>
    <row r="9" spans="1:7" x14ac:dyDescent="0.25">
      <c r="A9" s="39"/>
      <c r="B9" s="88">
        <v>2688333</v>
      </c>
      <c r="C9" s="83">
        <v>0</v>
      </c>
      <c r="D9" s="83">
        <v>2688333</v>
      </c>
      <c r="E9" s="83">
        <v>1563582</v>
      </c>
      <c r="F9" s="83">
        <v>1563582</v>
      </c>
      <c r="G9" s="83">
        <f>SUM(D9-F9)</f>
        <v>1124751</v>
      </c>
    </row>
    <row r="10" spans="1:7" x14ac:dyDescent="0.25">
      <c r="A10" s="39" t="s">
        <v>420</v>
      </c>
      <c r="B10" s="88">
        <f>+B11+B12</f>
        <v>0</v>
      </c>
      <c r="C10" s="83">
        <f t="shared" ref="C10:F11" si="1">+C11+C12</f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v>0</v>
      </c>
    </row>
    <row r="11" spans="1:7" x14ac:dyDescent="0.25">
      <c r="A11" s="39" t="s">
        <v>421</v>
      </c>
      <c r="B11" s="88">
        <f>+B12+B13</f>
        <v>0</v>
      </c>
      <c r="C11" s="83">
        <f t="shared" si="1"/>
        <v>0</v>
      </c>
      <c r="D11" s="83">
        <f t="shared" si="1"/>
        <v>0</v>
      </c>
      <c r="E11" s="83">
        <f t="shared" si="1"/>
        <v>0</v>
      </c>
      <c r="F11" s="83">
        <f t="shared" si="1"/>
        <v>0</v>
      </c>
      <c r="G11" s="83">
        <v>0</v>
      </c>
    </row>
    <row r="12" spans="1:7" x14ac:dyDescent="0.25">
      <c r="A12" s="39" t="s">
        <v>422</v>
      </c>
      <c r="B12" s="88">
        <v>0</v>
      </c>
      <c r="C12" s="83">
        <f t="shared" ref="C12:F12" si="2">+C13+C14</f>
        <v>0</v>
      </c>
      <c r="D12" s="83">
        <f t="shared" si="2"/>
        <v>0</v>
      </c>
      <c r="E12" s="83">
        <f t="shared" si="2"/>
        <v>0</v>
      </c>
      <c r="F12" s="83">
        <f t="shared" si="2"/>
        <v>0</v>
      </c>
      <c r="G12" s="83">
        <v>0</v>
      </c>
    </row>
    <row r="13" spans="1:7" x14ac:dyDescent="0.25">
      <c r="A13" s="39" t="s">
        <v>423</v>
      </c>
      <c r="B13" s="88">
        <f t="shared" ref="B13:F13" si="3">+B14+B15</f>
        <v>0</v>
      </c>
      <c r="C13" s="83">
        <f t="shared" si="3"/>
        <v>0</v>
      </c>
      <c r="D13" s="83">
        <f t="shared" si="3"/>
        <v>0</v>
      </c>
      <c r="E13" s="83">
        <f t="shared" si="3"/>
        <v>0</v>
      </c>
      <c r="F13" s="83">
        <f t="shared" si="3"/>
        <v>0</v>
      </c>
      <c r="G13" s="83">
        <v>0</v>
      </c>
    </row>
    <row r="14" spans="1:7" x14ac:dyDescent="0.25">
      <c r="A14" s="39" t="s">
        <v>424</v>
      </c>
      <c r="B14" s="88">
        <f t="shared" ref="B14:F14" si="4">+B15+B16</f>
        <v>0</v>
      </c>
      <c r="C14" s="83">
        <f t="shared" si="4"/>
        <v>0</v>
      </c>
      <c r="D14" s="83">
        <f t="shared" si="4"/>
        <v>0</v>
      </c>
      <c r="E14" s="83">
        <f t="shared" si="4"/>
        <v>0</v>
      </c>
      <c r="F14" s="83">
        <f t="shared" si="4"/>
        <v>0</v>
      </c>
      <c r="G14" s="83">
        <v>0</v>
      </c>
    </row>
    <row r="15" spans="1:7" ht="16.5" x14ac:dyDescent="0.25">
      <c r="A15" s="39" t="s">
        <v>425</v>
      </c>
      <c r="B15" s="88">
        <f t="shared" ref="B15:F15" si="5">+B16+B17</f>
        <v>0</v>
      </c>
      <c r="C15" s="83">
        <f t="shared" si="5"/>
        <v>0</v>
      </c>
      <c r="D15" s="83">
        <f t="shared" si="5"/>
        <v>0</v>
      </c>
      <c r="E15" s="83">
        <f t="shared" si="5"/>
        <v>0</v>
      </c>
      <c r="F15" s="83">
        <f t="shared" si="5"/>
        <v>0</v>
      </c>
      <c r="G15" s="83">
        <v>0</v>
      </c>
    </row>
    <row r="16" spans="1:7" x14ac:dyDescent="0.25">
      <c r="A16" s="40" t="s">
        <v>426</v>
      </c>
      <c r="B16" s="88">
        <f t="shared" ref="B16:F16" si="6">+B17+B18</f>
        <v>0</v>
      </c>
      <c r="C16" s="83">
        <f t="shared" si="6"/>
        <v>0</v>
      </c>
      <c r="D16" s="83">
        <f t="shared" si="6"/>
        <v>0</v>
      </c>
      <c r="E16" s="83">
        <f t="shared" si="6"/>
        <v>0</v>
      </c>
      <c r="F16" s="83">
        <f t="shared" si="6"/>
        <v>0</v>
      </c>
      <c r="G16" s="83">
        <v>0</v>
      </c>
    </row>
    <row r="17" spans="1:7" x14ac:dyDescent="0.25">
      <c r="A17" s="40" t="s">
        <v>427</v>
      </c>
      <c r="B17" s="88">
        <f t="shared" ref="B17:F17" si="7">+B18+B19</f>
        <v>0</v>
      </c>
      <c r="C17" s="83">
        <f t="shared" si="7"/>
        <v>0</v>
      </c>
      <c r="D17" s="83">
        <f t="shared" si="7"/>
        <v>0</v>
      </c>
      <c r="E17" s="83">
        <f t="shared" si="7"/>
        <v>0</v>
      </c>
      <c r="F17" s="83">
        <f t="shared" si="7"/>
        <v>0</v>
      </c>
      <c r="G17" s="83">
        <v>0</v>
      </c>
    </row>
    <row r="18" spans="1:7" x14ac:dyDescent="0.25">
      <c r="A18" s="39" t="s">
        <v>428</v>
      </c>
      <c r="B18" s="88">
        <f t="shared" ref="B18:F18" si="8">+B19+B20</f>
        <v>0</v>
      </c>
      <c r="C18" s="83">
        <f t="shared" si="8"/>
        <v>0</v>
      </c>
      <c r="D18" s="83">
        <f t="shared" si="8"/>
        <v>0</v>
      </c>
      <c r="E18" s="83">
        <f t="shared" si="8"/>
        <v>0</v>
      </c>
      <c r="F18" s="83">
        <f t="shared" si="8"/>
        <v>0</v>
      </c>
      <c r="G18" s="83">
        <v>0</v>
      </c>
    </row>
    <row r="19" spans="1:7" x14ac:dyDescent="0.25">
      <c r="A19" s="39"/>
      <c r="B19" s="88"/>
      <c r="C19" s="83"/>
      <c r="D19" s="83"/>
      <c r="E19" s="83"/>
      <c r="F19" s="83"/>
      <c r="G19" s="83"/>
    </row>
    <row r="20" spans="1:7" x14ac:dyDescent="0.25">
      <c r="A20" s="32" t="s">
        <v>429</v>
      </c>
      <c r="B20" s="88">
        <f>+B21+B22+B23+B26+B27+B30</f>
        <v>0</v>
      </c>
      <c r="C20" s="83">
        <f t="shared" ref="C20:F20" si="9">+C21+C22+C23+C26+C27+C30</f>
        <v>0</v>
      </c>
      <c r="D20" s="83">
        <f t="shared" si="9"/>
        <v>0</v>
      </c>
      <c r="E20" s="83">
        <f t="shared" si="9"/>
        <v>0</v>
      </c>
      <c r="F20" s="83">
        <f t="shared" si="9"/>
        <v>0</v>
      </c>
      <c r="G20" s="83">
        <v>0</v>
      </c>
    </row>
    <row r="21" spans="1:7" x14ac:dyDescent="0.25">
      <c r="A21" s="39" t="s">
        <v>419</v>
      </c>
      <c r="B21" s="88">
        <v>0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</row>
    <row r="22" spans="1:7" x14ac:dyDescent="0.25">
      <c r="A22" s="39" t="s">
        <v>420</v>
      </c>
      <c r="B22" s="88">
        <v>0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</row>
    <row r="23" spans="1:7" x14ac:dyDescent="0.25">
      <c r="A23" s="39" t="s">
        <v>421</v>
      </c>
      <c r="B23" s="88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</row>
    <row r="24" spans="1:7" x14ac:dyDescent="0.25">
      <c r="A24" s="39" t="s">
        <v>422</v>
      </c>
      <c r="B24" s="88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</row>
    <row r="25" spans="1:7" x14ac:dyDescent="0.25">
      <c r="A25" s="39" t="s">
        <v>423</v>
      </c>
      <c r="B25" s="88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</row>
    <row r="26" spans="1:7" x14ac:dyDescent="0.25">
      <c r="A26" s="39" t="s">
        <v>424</v>
      </c>
      <c r="B26" s="88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</row>
    <row r="27" spans="1:7" ht="16.5" x14ac:dyDescent="0.25">
      <c r="A27" s="39" t="s">
        <v>425</v>
      </c>
      <c r="B27" s="88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</row>
    <row r="28" spans="1:7" x14ac:dyDescent="0.25">
      <c r="A28" s="40" t="s">
        <v>426</v>
      </c>
      <c r="B28" s="88">
        <v>0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</row>
    <row r="29" spans="1:7" x14ac:dyDescent="0.25">
      <c r="A29" s="40" t="s">
        <v>427</v>
      </c>
      <c r="B29" s="88">
        <v>0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</row>
    <row r="30" spans="1:7" x14ac:dyDescent="0.25">
      <c r="A30" s="39" t="s">
        <v>428</v>
      </c>
      <c r="B30" s="88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</row>
    <row r="31" spans="1:7" x14ac:dyDescent="0.25">
      <c r="A31" s="32" t="s">
        <v>430</v>
      </c>
      <c r="B31" s="89">
        <f>+B20+B8</f>
        <v>2688333</v>
      </c>
      <c r="C31" s="86">
        <f t="shared" ref="C31:G31" si="10">+C20+C8</f>
        <v>0</v>
      </c>
      <c r="D31" s="86">
        <f t="shared" si="10"/>
        <v>2688333</v>
      </c>
      <c r="E31" s="86">
        <f t="shared" si="10"/>
        <v>1563582</v>
      </c>
      <c r="F31" s="86">
        <f t="shared" si="10"/>
        <v>1563582</v>
      </c>
      <c r="G31" s="86">
        <f t="shared" si="10"/>
        <v>1124751</v>
      </c>
    </row>
    <row r="32" spans="1:7" ht="15.75" thickBot="1" x14ac:dyDescent="0.3">
      <c r="A32" s="41"/>
      <c r="B32" s="42"/>
      <c r="C32" s="6"/>
      <c r="D32" s="6"/>
      <c r="E32" s="6"/>
      <c r="F32" s="6"/>
      <c r="G32" s="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69" right="0.11811023622047245" top="0.74803149606299213" bottom="0.74803149606299213" header="0.31496062992125984" footer="0.31496062992125984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1'!OLE_LINK1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Marlen</cp:lastModifiedBy>
  <cp:lastPrinted>2020-07-16T17:45:19Z</cp:lastPrinted>
  <dcterms:created xsi:type="dcterms:W3CDTF">2016-11-22T21:31:38Z</dcterms:created>
  <dcterms:modified xsi:type="dcterms:W3CDTF">2020-10-21T16:33:04Z</dcterms:modified>
</cp:coreProperties>
</file>