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TRIM. 2020\ITIFE\"/>
    </mc:Choice>
  </mc:AlternateContent>
  <xr:revisionPtr revIDLastSave="0" documentId="10_ncr:8100000_{0ED583A3-36E6-4CD7-A311-2BB7EE36CEAC}" xr6:coauthVersionLast="32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7" r:id="rId5"/>
    <sheet name="FORMATO 6A" sheetId="8" r:id="rId6"/>
    <sheet name="FORMATO 6B" sheetId="9" r:id="rId7"/>
    <sheet name="FORMATO 6C" sheetId="10" r:id="rId8"/>
    <sheet name="FORMATO 6D" sheetId="13" r:id="rId9"/>
    <sheet name="Guia" sheetId="11" state="hidden" r:id="rId10"/>
    <sheet name="Hoja2" sheetId="12" state="hidden" r:id="rId11"/>
  </sheets>
  <definedNames>
    <definedName name="_xlnm.Print_Area" localSheetId="5">'FORMATO 6A'!$A$1:$I$170</definedName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  <definedName name="_xlnm.Print_Titles" localSheetId="9">Guia!$2:$10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3" l="1"/>
  <c r="H31" i="13" s="1"/>
  <c r="E30" i="13"/>
  <c r="H30" i="13" s="1"/>
  <c r="H29" i="13"/>
  <c r="E29" i="13"/>
  <c r="G28" i="13"/>
  <c r="F28" i="13"/>
  <c r="D28" i="13"/>
  <c r="D21" i="13" s="1"/>
  <c r="C28" i="13"/>
  <c r="C21" i="13" s="1"/>
  <c r="H27" i="13"/>
  <c r="E27" i="13"/>
  <c r="E26" i="13"/>
  <c r="H26" i="13" s="1"/>
  <c r="E25" i="13"/>
  <c r="E24" i="13" s="1"/>
  <c r="H24" i="13" s="1"/>
  <c r="G24" i="13"/>
  <c r="G21" i="13" s="1"/>
  <c r="F24" i="13"/>
  <c r="F21" i="13" s="1"/>
  <c r="D24" i="13"/>
  <c r="C24" i="13"/>
  <c r="E23" i="13"/>
  <c r="H23" i="13" s="1"/>
  <c r="E22" i="13"/>
  <c r="E19" i="13"/>
  <c r="H19" i="13" s="1"/>
  <c r="H18" i="13"/>
  <c r="E18" i="13"/>
  <c r="E17" i="13"/>
  <c r="H17" i="13" s="1"/>
  <c r="G16" i="13"/>
  <c r="G9" i="13" s="1"/>
  <c r="F16" i="13"/>
  <c r="F9" i="13" s="1"/>
  <c r="E16" i="13"/>
  <c r="H16" i="13" s="1"/>
  <c r="D16" i="13"/>
  <c r="D9" i="13" s="1"/>
  <c r="D32" i="13" s="1"/>
  <c r="C16" i="13"/>
  <c r="E15" i="13"/>
  <c r="H15" i="13" s="1"/>
  <c r="E14" i="13"/>
  <c r="H14" i="13" s="1"/>
  <c r="E13" i="13"/>
  <c r="E12" i="13" s="1"/>
  <c r="H12" i="13" s="1"/>
  <c r="G12" i="13"/>
  <c r="F12" i="13"/>
  <c r="D12" i="13"/>
  <c r="C12" i="13"/>
  <c r="E11" i="13"/>
  <c r="H11" i="13" s="1"/>
  <c r="H10" i="13"/>
  <c r="E10" i="13"/>
  <c r="C9" i="13"/>
  <c r="C32" i="13" s="1"/>
  <c r="F32" i="13" l="1"/>
  <c r="G32" i="13"/>
  <c r="E21" i="13"/>
  <c r="H21" i="13" s="1"/>
  <c r="H13" i="13"/>
  <c r="H22" i="13"/>
  <c r="E28" i="13"/>
  <c r="H28" i="13" s="1"/>
  <c r="H25" i="13"/>
  <c r="E9" i="13"/>
  <c r="D83" i="10"/>
  <c r="G83" i="10" s="1"/>
  <c r="D82" i="10"/>
  <c r="G82" i="10" s="1"/>
  <c r="D81" i="10"/>
  <c r="D79" i="10" s="1"/>
  <c r="G79" i="10" s="1"/>
  <c r="D80" i="10"/>
  <c r="G80" i="10" s="1"/>
  <c r="F79" i="10"/>
  <c r="E79" i="10"/>
  <c r="C79" i="10"/>
  <c r="B79" i="10"/>
  <c r="D77" i="10"/>
  <c r="G77" i="10" s="1"/>
  <c r="D76" i="10"/>
  <c r="G76" i="10" s="1"/>
  <c r="D75" i="10"/>
  <c r="G75" i="10" s="1"/>
  <c r="D74" i="10"/>
  <c r="G74" i="10" s="1"/>
  <c r="D73" i="10"/>
  <c r="G73" i="10" s="1"/>
  <c r="D72" i="10"/>
  <c r="G72" i="10" s="1"/>
  <c r="G71" i="10"/>
  <c r="D71" i="10"/>
  <c r="D70" i="10"/>
  <c r="D69" i="10"/>
  <c r="G69" i="10" s="1"/>
  <c r="F68" i="10"/>
  <c r="E68" i="10"/>
  <c r="C68" i="10"/>
  <c r="B68" i="10"/>
  <c r="D66" i="10"/>
  <c r="G66" i="10" s="1"/>
  <c r="D65" i="10"/>
  <c r="G65" i="10" s="1"/>
  <c r="G64" i="10"/>
  <c r="D64" i="10"/>
  <c r="D63" i="10"/>
  <c r="G63" i="10" s="1"/>
  <c r="D62" i="10"/>
  <c r="G62" i="10" s="1"/>
  <c r="D61" i="10"/>
  <c r="G61" i="10" s="1"/>
  <c r="D60" i="10"/>
  <c r="G60" i="10" s="1"/>
  <c r="F59" i="10"/>
  <c r="E59" i="10"/>
  <c r="C59" i="10"/>
  <c r="B59" i="10"/>
  <c r="G57" i="10"/>
  <c r="D57" i="10"/>
  <c r="D56" i="10"/>
  <c r="G56" i="10" s="1"/>
  <c r="D55" i="10"/>
  <c r="G55" i="10" s="1"/>
  <c r="D54" i="10"/>
  <c r="G54" i="10" s="1"/>
  <c r="D53" i="10"/>
  <c r="G53" i="10" s="1"/>
  <c r="D52" i="10"/>
  <c r="G52" i="10" s="1"/>
  <c r="D51" i="10"/>
  <c r="G51" i="10" s="1"/>
  <c r="D50" i="10"/>
  <c r="G50" i="10" s="1"/>
  <c r="F49" i="10"/>
  <c r="F48" i="10" s="1"/>
  <c r="E49" i="10"/>
  <c r="C49" i="10"/>
  <c r="C48" i="10" s="1"/>
  <c r="B49" i="10"/>
  <c r="B48" i="10" s="1"/>
  <c r="G46" i="10"/>
  <c r="D46" i="10"/>
  <c r="D45" i="10"/>
  <c r="G45" i="10" s="1"/>
  <c r="D44" i="10"/>
  <c r="G44" i="10" s="1"/>
  <c r="D43" i="10"/>
  <c r="G43" i="10" s="1"/>
  <c r="F42" i="10"/>
  <c r="E42" i="10"/>
  <c r="D42" i="10"/>
  <c r="G42" i="10" s="1"/>
  <c r="C42" i="10"/>
  <c r="B42" i="10"/>
  <c r="D40" i="10"/>
  <c r="G40" i="10" s="1"/>
  <c r="G39" i="10"/>
  <c r="D39" i="10"/>
  <c r="D38" i="10"/>
  <c r="G38" i="10" s="1"/>
  <c r="D37" i="10"/>
  <c r="G37" i="10" s="1"/>
  <c r="D36" i="10"/>
  <c r="G36" i="10" s="1"/>
  <c r="D35" i="10"/>
  <c r="G35" i="10" s="1"/>
  <c r="D34" i="10"/>
  <c r="G34" i="10" s="1"/>
  <c r="D33" i="10"/>
  <c r="G33" i="10" s="1"/>
  <c r="D32" i="10"/>
  <c r="G32" i="10" s="1"/>
  <c r="F31" i="10"/>
  <c r="E31" i="10"/>
  <c r="C31" i="10"/>
  <c r="B31" i="10"/>
  <c r="D29" i="10"/>
  <c r="G29" i="10" s="1"/>
  <c r="D28" i="10"/>
  <c r="G28" i="10" s="1"/>
  <c r="D27" i="10"/>
  <c r="G27" i="10" s="1"/>
  <c r="D26" i="10"/>
  <c r="G26" i="10" s="1"/>
  <c r="D25" i="10"/>
  <c r="G25" i="10" s="1"/>
  <c r="G24" i="10"/>
  <c r="D24" i="10"/>
  <c r="D23" i="10"/>
  <c r="F22" i="10"/>
  <c r="E22" i="10"/>
  <c r="C22" i="10"/>
  <c r="B22" i="10"/>
  <c r="D20" i="10"/>
  <c r="G20" i="10" s="1"/>
  <c r="G19" i="10"/>
  <c r="D19" i="10"/>
  <c r="D18" i="10"/>
  <c r="G18" i="10" s="1"/>
  <c r="D17" i="10"/>
  <c r="G17" i="10" s="1"/>
  <c r="D16" i="10"/>
  <c r="G16" i="10" s="1"/>
  <c r="D15" i="10"/>
  <c r="G15" i="10" s="1"/>
  <c r="D14" i="10"/>
  <c r="D12" i="10" s="1"/>
  <c r="D13" i="10"/>
  <c r="G13" i="10" s="1"/>
  <c r="F12" i="10"/>
  <c r="E12" i="10"/>
  <c r="E11" i="10" s="1"/>
  <c r="C12" i="10"/>
  <c r="B12" i="10"/>
  <c r="D29" i="9"/>
  <c r="H28" i="9"/>
  <c r="H27" i="9"/>
  <c r="H26" i="9"/>
  <c r="H25" i="9"/>
  <c r="H24" i="9"/>
  <c r="H23" i="9"/>
  <c r="E22" i="9"/>
  <c r="H22" i="9" s="1"/>
  <c r="E21" i="9"/>
  <c r="E20" i="9"/>
  <c r="H20" i="9" s="1"/>
  <c r="G19" i="9"/>
  <c r="F19" i="9"/>
  <c r="D19" i="9"/>
  <c r="C19" i="9"/>
  <c r="H17" i="9"/>
  <c r="H16" i="9"/>
  <c r="H15" i="9"/>
  <c r="H14" i="9"/>
  <c r="H13" i="9"/>
  <c r="E12" i="9"/>
  <c r="H12" i="9" s="1"/>
  <c r="E11" i="9"/>
  <c r="E10" i="9"/>
  <c r="H10" i="9" s="1"/>
  <c r="G9" i="9"/>
  <c r="G29" i="9" s="1"/>
  <c r="F9" i="9"/>
  <c r="D9" i="9"/>
  <c r="C9" i="9"/>
  <c r="C29" i="9" s="1"/>
  <c r="F158" i="8"/>
  <c r="I158" i="8" s="1"/>
  <c r="F157" i="8"/>
  <c r="I157" i="8" s="1"/>
  <c r="F156" i="8"/>
  <c r="I156" i="8" s="1"/>
  <c r="F155" i="8"/>
  <c r="I155" i="8" s="1"/>
  <c r="F154" i="8"/>
  <c r="I154" i="8" s="1"/>
  <c r="F153" i="8"/>
  <c r="I153" i="8" s="1"/>
  <c r="F152" i="8"/>
  <c r="I152" i="8" s="1"/>
  <c r="H151" i="8"/>
  <c r="G151" i="8"/>
  <c r="E151" i="8"/>
  <c r="D151" i="8"/>
  <c r="F150" i="8"/>
  <c r="I150" i="8" s="1"/>
  <c r="F149" i="8"/>
  <c r="I149" i="8" s="1"/>
  <c r="F148" i="8"/>
  <c r="I148" i="8" s="1"/>
  <c r="H147" i="8"/>
  <c r="G147" i="8"/>
  <c r="E147" i="8"/>
  <c r="D147" i="8"/>
  <c r="F146" i="8"/>
  <c r="I146" i="8" s="1"/>
  <c r="F145" i="8"/>
  <c r="I145" i="8" s="1"/>
  <c r="F144" i="8"/>
  <c r="I144" i="8" s="1"/>
  <c r="F143" i="8"/>
  <c r="I143" i="8" s="1"/>
  <c r="F142" i="8"/>
  <c r="I142" i="8" s="1"/>
  <c r="F141" i="8"/>
  <c r="I141" i="8" s="1"/>
  <c r="F140" i="8"/>
  <c r="F139" i="8"/>
  <c r="I139" i="8" s="1"/>
  <c r="H138" i="8"/>
  <c r="G138" i="8"/>
  <c r="E138" i="8"/>
  <c r="D138" i="8"/>
  <c r="F137" i="8"/>
  <c r="I137" i="8" s="1"/>
  <c r="F136" i="8"/>
  <c r="F135" i="8"/>
  <c r="I135" i="8" s="1"/>
  <c r="H134" i="8"/>
  <c r="G134" i="8"/>
  <c r="E134" i="8"/>
  <c r="D134" i="8"/>
  <c r="F133" i="8"/>
  <c r="I133" i="8" s="1"/>
  <c r="F132" i="8"/>
  <c r="I132" i="8" s="1"/>
  <c r="F131" i="8"/>
  <c r="I131" i="8" s="1"/>
  <c r="F130" i="8"/>
  <c r="I130" i="8" s="1"/>
  <c r="F129" i="8"/>
  <c r="I129" i="8" s="1"/>
  <c r="F128" i="8"/>
  <c r="I128" i="8" s="1"/>
  <c r="F127" i="8"/>
  <c r="I127" i="8" s="1"/>
  <c r="F126" i="8"/>
  <c r="F125" i="8"/>
  <c r="I125" i="8" s="1"/>
  <c r="H124" i="8"/>
  <c r="G124" i="8"/>
  <c r="E124" i="8"/>
  <c r="D124" i="8"/>
  <c r="F123" i="8"/>
  <c r="I123" i="8" s="1"/>
  <c r="F122" i="8"/>
  <c r="I122" i="8" s="1"/>
  <c r="F121" i="8"/>
  <c r="I121" i="8" s="1"/>
  <c r="F120" i="8"/>
  <c r="I120" i="8" s="1"/>
  <c r="F119" i="8"/>
  <c r="I119" i="8" s="1"/>
  <c r="F118" i="8"/>
  <c r="I118" i="8" s="1"/>
  <c r="F117" i="8"/>
  <c r="I117" i="8" s="1"/>
  <c r="F116" i="8"/>
  <c r="F115" i="8"/>
  <c r="I115" i="8" s="1"/>
  <c r="H114" i="8"/>
  <c r="G114" i="8"/>
  <c r="E114" i="8"/>
  <c r="D114" i="8"/>
  <c r="F113" i="8"/>
  <c r="I113" i="8" s="1"/>
  <c r="F112" i="8"/>
  <c r="I112" i="8" s="1"/>
  <c r="F111" i="8"/>
  <c r="I111" i="8" s="1"/>
  <c r="F110" i="8"/>
  <c r="I110" i="8" s="1"/>
  <c r="F109" i="8"/>
  <c r="I109" i="8" s="1"/>
  <c r="F108" i="8"/>
  <c r="I108" i="8" s="1"/>
  <c r="F107" i="8"/>
  <c r="I107" i="8" s="1"/>
  <c r="F106" i="8"/>
  <c r="F105" i="8"/>
  <c r="I105" i="8" s="1"/>
  <c r="H104" i="8"/>
  <c r="G104" i="8"/>
  <c r="E104" i="8"/>
  <c r="D104" i="8"/>
  <c r="F103" i="8"/>
  <c r="I103" i="8" s="1"/>
  <c r="F102" i="8"/>
  <c r="I102" i="8" s="1"/>
  <c r="F101" i="8"/>
  <c r="I101" i="8" s="1"/>
  <c r="F100" i="8"/>
  <c r="I100" i="8" s="1"/>
  <c r="F99" i="8"/>
  <c r="I99" i="8" s="1"/>
  <c r="F98" i="8"/>
  <c r="I98" i="8" s="1"/>
  <c r="F97" i="8"/>
  <c r="I97" i="8" s="1"/>
  <c r="F96" i="8"/>
  <c r="F95" i="8"/>
  <c r="I95" i="8" s="1"/>
  <c r="H94" i="8"/>
  <c r="H85" i="8" s="1"/>
  <c r="G94" i="8"/>
  <c r="E94" i="8"/>
  <c r="D94" i="8"/>
  <c r="D85" i="8" s="1"/>
  <c r="F93" i="8"/>
  <c r="I93" i="8" s="1"/>
  <c r="F92" i="8"/>
  <c r="I92" i="8" s="1"/>
  <c r="F91" i="8"/>
  <c r="I91" i="8" s="1"/>
  <c r="F90" i="8"/>
  <c r="I90" i="8" s="1"/>
  <c r="F89" i="8"/>
  <c r="I89" i="8" s="1"/>
  <c r="F88" i="8"/>
  <c r="I88" i="8" s="1"/>
  <c r="F87" i="8"/>
  <c r="I87" i="8" s="1"/>
  <c r="H86" i="8"/>
  <c r="G86" i="8"/>
  <c r="G85" i="8" s="1"/>
  <c r="E86" i="8"/>
  <c r="D86" i="8"/>
  <c r="E85" i="8"/>
  <c r="F83" i="8"/>
  <c r="I83" i="8" s="1"/>
  <c r="F82" i="8"/>
  <c r="I82" i="8" s="1"/>
  <c r="F81" i="8"/>
  <c r="I81" i="8" s="1"/>
  <c r="F80" i="8"/>
  <c r="I80" i="8" s="1"/>
  <c r="F79" i="8"/>
  <c r="I79" i="8" s="1"/>
  <c r="F78" i="8"/>
  <c r="I78" i="8" s="1"/>
  <c r="F77" i="8"/>
  <c r="I77" i="8" s="1"/>
  <c r="H76" i="8"/>
  <c r="G76" i="8"/>
  <c r="E76" i="8"/>
  <c r="D76" i="8"/>
  <c r="F75" i="8"/>
  <c r="I75" i="8" s="1"/>
  <c r="F74" i="8"/>
  <c r="I74" i="8" s="1"/>
  <c r="F73" i="8"/>
  <c r="I73" i="8" s="1"/>
  <c r="H72" i="8"/>
  <c r="G72" i="8"/>
  <c r="E72" i="8"/>
  <c r="D72" i="8"/>
  <c r="F71" i="8"/>
  <c r="I71" i="8" s="1"/>
  <c r="F70" i="8"/>
  <c r="I70" i="8" s="1"/>
  <c r="F69" i="8"/>
  <c r="I69" i="8" s="1"/>
  <c r="F68" i="8"/>
  <c r="I68" i="8" s="1"/>
  <c r="F67" i="8"/>
  <c r="I67" i="8" s="1"/>
  <c r="F66" i="8"/>
  <c r="I66" i="8" s="1"/>
  <c r="F65" i="8"/>
  <c r="I65" i="8" s="1"/>
  <c r="F64" i="8"/>
  <c r="I64" i="8" s="1"/>
  <c r="H63" i="8"/>
  <c r="G63" i="8"/>
  <c r="E63" i="8"/>
  <c r="D63" i="8"/>
  <c r="F62" i="8"/>
  <c r="I62" i="8" s="1"/>
  <c r="F61" i="8"/>
  <c r="I61" i="8" s="1"/>
  <c r="F60" i="8"/>
  <c r="I60" i="8" s="1"/>
  <c r="H59" i="8"/>
  <c r="G59" i="8"/>
  <c r="E59" i="8"/>
  <c r="D59" i="8"/>
  <c r="F58" i="8"/>
  <c r="I58" i="8" s="1"/>
  <c r="F57" i="8"/>
  <c r="I57" i="8" s="1"/>
  <c r="F56" i="8"/>
  <c r="I56" i="8" s="1"/>
  <c r="F55" i="8"/>
  <c r="I55" i="8" s="1"/>
  <c r="F54" i="8"/>
  <c r="I54" i="8" s="1"/>
  <c r="F53" i="8"/>
  <c r="I53" i="8" s="1"/>
  <c r="F52" i="8"/>
  <c r="I52" i="8" s="1"/>
  <c r="F51" i="8"/>
  <c r="I51" i="8" s="1"/>
  <c r="F50" i="8"/>
  <c r="I50" i="8" s="1"/>
  <c r="H49" i="8"/>
  <c r="G49" i="8"/>
  <c r="E49" i="8"/>
  <c r="D49" i="8"/>
  <c r="F48" i="8"/>
  <c r="I48" i="8" s="1"/>
  <c r="F47" i="8"/>
  <c r="I47" i="8" s="1"/>
  <c r="F46" i="8"/>
  <c r="I46" i="8" s="1"/>
  <c r="F45" i="8"/>
  <c r="I45" i="8" s="1"/>
  <c r="F44" i="8"/>
  <c r="I44" i="8" s="1"/>
  <c r="F43" i="8"/>
  <c r="I43" i="8" s="1"/>
  <c r="F42" i="8"/>
  <c r="I42" i="8" s="1"/>
  <c r="F41" i="8"/>
  <c r="I41" i="8" s="1"/>
  <c r="F40" i="8"/>
  <c r="I40" i="8" s="1"/>
  <c r="I39" i="8" s="1"/>
  <c r="H39" i="8"/>
  <c r="G39" i="8"/>
  <c r="E39" i="8"/>
  <c r="D39" i="8"/>
  <c r="F38" i="8"/>
  <c r="I38" i="8" s="1"/>
  <c r="F37" i="8"/>
  <c r="I37" i="8" s="1"/>
  <c r="F36" i="8"/>
  <c r="I36" i="8" s="1"/>
  <c r="F35" i="8"/>
  <c r="I35" i="8" s="1"/>
  <c r="F34" i="8"/>
  <c r="I34" i="8" s="1"/>
  <c r="F33" i="8"/>
  <c r="I33" i="8" s="1"/>
  <c r="F32" i="8"/>
  <c r="I32" i="8" s="1"/>
  <c r="F31" i="8"/>
  <c r="I31" i="8" s="1"/>
  <c r="F30" i="8"/>
  <c r="I30" i="8" s="1"/>
  <c r="H29" i="8"/>
  <c r="G29" i="8"/>
  <c r="E29" i="8"/>
  <c r="D29" i="8"/>
  <c r="F28" i="8"/>
  <c r="I28" i="8" s="1"/>
  <c r="F27" i="8"/>
  <c r="I27" i="8" s="1"/>
  <c r="F26" i="8"/>
  <c r="I26" i="8" s="1"/>
  <c r="F25" i="8"/>
  <c r="I25" i="8" s="1"/>
  <c r="F24" i="8"/>
  <c r="I24" i="8" s="1"/>
  <c r="F23" i="8"/>
  <c r="I23" i="8" s="1"/>
  <c r="F22" i="8"/>
  <c r="I22" i="8" s="1"/>
  <c r="F21" i="8"/>
  <c r="I21" i="8" s="1"/>
  <c r="F20" i="8"/>
  <c r="I20" i="8" s="1"/>
  <c r="H19" i="8"/>
  <c r="G19" i="8"/>
  <c r="E19" i="8"/>
  <c r="D19" i="8"/>
  <c r="F18" i="8"/>
  <c r="I18" i="8" s="1"/>
  <c r="F17" i="8"/>
  <c r="I17" i="8" s="1"/>
  <c r="F16" i="8"/>
  <c r="I16" i="8" s="1"/>
  <c r="F15" i="8"/>
  <c r="I15" i="8" s="1"/>
  <c r="F14" i="8"/>
  <c r="I14" i="8" s="1"/>
  <c r="F13" i="8"/>
  <c r="I13" i="8" s="1"/>
  <c r="F12" i="8"/>
  <c r="I12" i="8" s="1"/>
  <c r="H11" i="8"/>
  <c r="G11" i="8"/>
  <c r="G10" i="8" s="1"/>
  <c r="E11" i="8"/>
  <c r="E10" i="8" s="1"/>
  <c r="E160" i="8" s="1"/>
  <c r="D11" i="8"/>
  <c r="G77" i="7"/>
  <c r="F77" i="7"/>
  <c r="D77" i="7"/>
  <c r="C77" i="7"/>
  <c r="H76" i="7"/>
  <c r="E76" i="7"/>
  <c r="E77" i="7" s="1"/>
  <c r="H75" i="7"/>
  <c r="E75" i="7"/>
  <c r="H70" i="7"/>
  <c r="H69" i="7" s="1"/>
  <c r="E70" i="7"/>
  <c r="G69" i="7"/>
  <c r="F69" i="7"/>
  <c r="E69" i="7"/>
  <c r="D69" i="7"/>
  <c r="C69" i="7"/>
  <c r="H65" i="7"/>
  <c r="E65" i="7"/>
  <c r="H64" i="7"/>
  <c r="E64" i="7"/>
  <c r="H63" i="7"/>
  <c r="E63" i="7"/>
  <c r="E61" i="7" s="1"/>
  <c r="H62" i="7"/>
  <c r="E62" i="7"/>
  <c r="H61" i="7"/>
  <c r="G61" i="7"/>
  <c r="F61" i="7"/>
  <c r="D61" i="7"/>
  <c r="C61" i="7"/>
  <c r="H60" i="7"/>
  <c r="E60" i="7"/>
  <c r="H59" i="7"/>
  <c r="E59" i="7"/>
  <c r="H58" i="7"/>
  <c r="E58" i="7"/>
  <c r="H57" i="7"/>
  <c r="E57" i="7"/>
  <c r="E56" i="7" s="1"/>
  <c r="G56" i="7"/>
  <c r="F56" i="7"/>
  <c r="D56" i="7"/>
  <c r="C56" i="7"/>
  <c r="H55" i="7"/>
  <c r="E55" i="7"/>
  <c r="H54" i="7"/>
  <c r="E54" i="7"/>
  <c r="H53" i="7"/>
  <c r="E53" i="7"/>
  <c r="H52" i="7"/>
  <c r="E52" i="7"/>
  <c r="H51" i="7"/>
  <c r="E51" i="7"/>
  <c r="H50" i="7"/>
  <c r="E50" i="7"/>
  <c r="H49" i="7"/>
  <c r="E49" i="7"/>
  <c r="H48" i="7"/>
  <c r="H47" i="7" s="1"/>
  <c r="E48" i="7"/>
  <c r="G47" i="7"/>
  <c r="F47" i="7"/>
  <c r="D47" i="7"/>
  <c r="D67" i="7" s="1"/>
  <c r="C47" i="7"/>
  <c r="H40" i="7"/>
  <c r="E40" i="7"/>
  <c r="E38" i="7" s="1"/>
  <c r="H39" i="7"/>
  <c r="H38" i="7" s="1"/>
  <c r="E39" i="7"/>
  <c r="G38" i="7"/>
  <c r="F38" i="7"/>
  <c r="D38" i="7"/>
  <c r="C38" i="7"/>
  <c r="H37" i="7"/>
  <c r="H36" i="7" s="1"/>
  <c r="E37" i="7"/>
  <c r="G36" i="7"/>
  <c r="F36" i="7"/>
  <c r="E36" i="7"/>
  <c r="D36" i="7"/>
  <c r="C36" i="7"/>
  <c r="H35" i="7"/>
  <c r="E35" i="7"/>
  <c r="H34" i="7"/>
  <c r="E34" i="7"/>
  <c r="H33" i="7"/>
  <c r="E33" i="7"/>
  <c r="H32" i="7"/>
  <c r="E32" i="7"/>
  <c r="H31" i="7"/>
  <c r="E31" i="7"/>
  <c r="H30" i="7"/>
  <c r="E30" i="7"/>
  <c r="E29" i="7" s="1"/>
  <c r="G29" i="7"/>
  <c r="F29" i="7"/>
  <c r="D29" i="7"/>
  <c r="C29" i="7"/>
  <c r="H28" i="7"/>
  <c r="E28" i="7"/>
  <c r="H27" i="7"/>
  <c r="E27" i="7"/>
  <c r="H26" i="7"/>
  <c r="E26" i="7"/>
  <c r="H25" i="7"/>
  <c r="E25" i="7"/>
  <c r="H24" i="7"/>
  <c r="E24" i="7"/>
  <c r="H23" i="7"/>
  <c r="E23" i="7"/>
  <c r="H22" i="7"/>
  <c r="E22" i="7"/>
  <c r="H21" i="7"/>
  <c r="E21" i="7"/>
  <c r="H20" i="7"/>
  <c r="E20" i="7"/>
  <c r="H19" i="7"/>
  <c r="E19" i="7"/>
  <c r="H18" i="7"/>
  <c r="H17" i="7" s="1"/>
  <c r="E18" i="7"/>
  <c r="G17" i="7"/>
  <c r="F17" i="7"/>
  <c r="E17" i="7"/>
  <c r="D17" i="7"/>
  <c r="C17" i="7"/>
  <c r="H16" i="7"/>
  <c r="E16" i="7"/>
  <c r="H15" i="7"/>
  <c r="E15" i="7"/>
  <c r="H14" i="7"/>
  <c r="E14" i="7"/>
  <c r="H13" i="7"/>
  <c r="E13" i="7"/>
  <c r="H12" i="7"/>
  <c r="E12" i="7"/>
  <c r="H11" i="7"/>
  <c r="E11" i="7"/>
  <c r="H10" i="7"/>
  <c r="E10" i="7"/>
  <c r="E80" i="6"/>
  <c r="D80" i="6"/>
  <c r="E78" i="6"/>
  <c r="D78" i="6"/>
  <c r="C78" i="6"/>
  <c r="E76" i="6"/>
  <c r="D76" i="6"/>
  <c r="C76" i="6"/>
  <c r="E75" i="6"/>
  <c r="D75" i="6"/>
  <c r="C75" i="6"/>
  <c r="C74" i="6" s="1"/>
  <c r="C82" i="6" s="1"/>
  <c r="C84" i="6" s="1"/>
  <c r="E74" i="6"/>
  <c r="E82" i="6" s="1"/>
  <c r="E84" i="6" s="1"/>
  <c r="E72" i="6"/>
  <c r="D72" i="6"/>
  <c r="C72" i="6"/>
  <c r="E62" i="6"/>
  <c r="D62" i="6"/>
  <c r="E60" i="6"/>
  <c r="D60" i="6"/>
  <c r="C60" i="6"/>
  <c r="E58" i="6"/>
  <c r="D58" i="6"/>
  <c r="C58" i="6"/>
  <c r="E57" i="6"/>
  <c r="D57" i="6"/>
  <c r="C57" i="6"/>
  <c r="E56" i="6"/>
  <c r="D56" i="6"/>
  <c r="C56" i="6"/>
  <c r="E54" i="6"/>
  <c r="D54" i="6"/>
  <c r="C54" i="6"/>
  <c r="E44" i="6"/>
  <c r="D44" i="6"/>
  <c r="C44" i="6"/>
  <c r="E41" i="6"/>
  <c r="D41" i="6"/>
  <c r="C41" i="6"/>
  <c r="E31" i="6"/>
  <c r="D31" i="6"/>
  <c r="C31" i="6"/>
  <c r="E18" i="6"/>
  <c r="D18" i="6"/>
  <c r="E14" i="6"/>
  <c r="D14" i="6"/>
  <c r="C14" i="6"/>
  <c r="K21" i="5"/>
  <c r="C21" i="5"/>
  <c r="L20" i="5"/>
  <c r="L19" i="5"/>
  <c r="L18" i="5"/>
  <c r="L17" i="5"/>
  <c r="L16" i="5"/>
  <c r="K15" i="5"/>
  <c r="J15" i="5"/>
  <c r="I15" i="5"/>
  <c r="H15" i="5"/>
  <c r="G15" i="5"/>
  <c r="G21" i="5" s="1"/>
  <c r="F15" i="5"/>
  <c r="F21" i="5" s="1"/>
  <c r="E15" i="5"/>
  <c r="D15" i="5"/>
  <c r="C15" i="5"/>
  <c r="L14" i="5"/>
  <c r="L13" i="5"/>
  <c r="L12" i="5"/>
  <c r="L11" i="5"/>
  <c r="L10" i="5"/>
  <c r="L9" i="5"/>
  <c r="K9" i="5"/>
  <c r="J9" i="5"/>
  <c r="J21" i="5" s="1"/>
  <c r="I9" i="5"/>
  <c r="H9" i="5"/>
  <c r="H21" i="5" s="1"/>
  <c r="G9" i="5"/>
  <c r="F9" i="5"/>
  <c r="E9" i="5"/>
  <c r="D9" i="5"/>
  <c r="D21" i="5" s="1"/>
  <c r="C9" i="5"/>
  <c r="G36" i="3"/>
  <c r="F36" i="3"/>
  <c r="E36" i="3"/>
  <c r="D36" i="3"/>
  <c r="C36" i="3"/>
  <c r="G29" i="3"/>
  <c r="G28" i="3"/>
  <c r="G27" i="3"/>
  <c r="I26" i="3"/>
  <c r="H26" i="3"/>
  <c r="F26" i="3"/>
  <c r="E26" i="3"/>
  <c r="D26" i="3"/>
  <c r="C26" i="3"/>
  <c r="G24" i="3"/>
  <c r="G23" i="3"/>
  <c r="G22" i="3"/>
  <c r="I21" i="3"/>
  <c r="H21" i="3"/>
  <c r="F21" i="3"/>
  <c r="E21" i="3"/>
  <c r="D21" i="3"/>
  <c r="C21" i="3"/>
  <c r="I13" i="3"/>
  <c r="H13" i="3"/>
  <c r="G13" i="3"/>
  <c r="F13" i="3"/>
  <c r="F8" i="3" s="1"/>
  <c r="F19" i="3" s="1"/>
  <c r="E13" i="3"/>
  <c r="D13" i="3"/>
  <c r="C13" i="3"/>
  <c r="I9" i="3"/>
  <c r="I8" i="3" s="1"/>
  <c r="I19" i="3" s="1"/>
  <c r="H9" i="3"/>
  <c r="G9" i="3"/>
  <c r="F9" i="3"/>
  <c r="E9" i="3"/>
  <c r="E8" i="3" s="1"/>
  <c r="E19" i="3" s="1"/>
  <c r="D9" i="3"/>
  <c r="C9" i="3"/>
  <c r="C38" i="1"/>
  <c r="G75" i="1"/>
  <c r="F75" i="1"/>
  <c r="G68" i="1"/>
  <c r="G79" i="1" s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G47" i="1" s="1"/>
  <c r="G59" i="1" s="1"/>
  <c r="G81" i="1" s="1"/>
  <c r="F19" i="1"/>
  <c r="G9" i="1"/>
  <c r="F9" i="1"/>
  <c r="D60" i="1"/>
  <c r="C60" i="1"/>
  <c r="D41" i="1"/>
  <c r="C41" i="1"/>
  <c r="D38" i="1"/>
  <c r="D31" i="1"/>
  <c r="D47" i="1" s="1"/>
  <c r="D62" i="1" s="1"/>
  <c r="C31" i="1"/>
  <c r="D25" i="1"/>
  <c r="C25" i="1"/>
  <c r="C17" i="1"/>
  <c r="D17" i="1"/>
  <c r="D9" i="1"/>
  <c r="C9" i="1"/>
  <c r="C47" i="1" s="1"/>
  <c r="C62" i="1" s="1"/>
  <c r="F79" i="1"/>
  <c r="F47" i="1"/>
  <c r="F59" i="1" s="1"/>
  <c r="F81" i="1" s="1"/>
  <c r="E32" i="13" l="1"/>
  <c r="H9" i="13"/>
  <c r="H32" i="13" s="1"/>
  <c r="G160" i="8"/>
  <c r="E42" i="7"/>
  <c r="I21" i="5"/>
  <c r="E64" i="6"/>
  <c r="E66" i="6" s="1"/>
  <c r="F11" i="10"/>
  <c r="F85" i="10" s="1"/>
  <c r="E21" i="5"/>
  <c r="C48" i="6"/>
  <c r="C12" i="6" s="1"/>
  <c r="C9" i="6" s="1"/>
  <c r="C22" i="6" s="1"/>
  <c r="C24" i="6" s="1"/>
  <c r="C26" i="6" s="1"/>
  <c r="C35" i="6" s="1"/>
  <c r="F42" i="7"/>
  <c r="F72" i="7" s="1"/>
  <c r="C8" i="3"/>
  <c r="C19" i="3" s="1"/>
  <c r="G8" i="3"/>
  <c r="G19" i="3" s="1"/>
  <c r="G21" i="3"/>
  <c r="D48" i="6"/>
  <c r="D12" i="6" s="1"/>
  <c r="D9" i="6" s="1"/>
  <c r="D22" i="6" s="1"/>
  <c r="D24" i="6" s="1"/>
  <c r="D26" i="6" s="1"/>
  <c r="D35" i="6" s="1"/>
  <c r="D74" i="6"/>
  <c r="C42" i="7"/>
  <c r="G42" i="7"/>
  <c r="G67" i="7"/>
  <c r="E47" i="7"/>
  <c r="E67" i="7" s="1"/>
  <c r="H56" i="7"/>
  <c r="I19" i="8"/>
  <c r="H10" i="8"/>
  <c r="H160" i="8" s="1"/>
  <c r="F138" i="8"/>
  <c r="I138" i="8" s="1"/>
  <c r="E9" i="9"/>
  <c r="B11" i="10"/>
  <c r="B85" i="10" s="1"/>
  <c r="D22" i="10"/>
  <c r="G22" i="10" s="1"/>
  <c r="D31" i="10"/>
  <c r="G31" i="10" s="1"/>
  <c r="D49" i="10"/>
  <c r="G49" i="10" s="1"/>
  <c r="D68" i="10"/>
  <c r="G68" i="10" s="1"/>
  <c r="D8" i="3"/>
  <c r="D19" i="3" s="1"/>
  <c r="H8" i="3"/>
  <c r="H19" i="3" s="1"/>
  <c r="G26" i="3"/>
  <c r="L15" i="5"/>
  <c r="E48" i="6"/>
  <c r="E12" i="6" s="1"/>
  <c r="E9" i="6" s="1"/>
  <c r="E22" i="6" s="1"/>
  <c r="E24" i="6" s="1"/>
  <c r="E26" i="6" s="1"/>
  <c r="E35" i="6" s="1"/>
  <c r="C64" i="6"/>
  <c r="C66" i="6" s="1"/>
  <c r="D64" i="6"/>
  <c r="D66" i="6" s="1"/>
  <c r="D42" i="7"/>
  <c r="D72" i="7" s="1"/>
  <c r="H29" i="7"/>
  <c r="C67" i="7"/>
  <c r="F67" i="7"/>
  <c r="H77" i="7"/>
  <c r="I11" i="8"/>
  <c r="D10" i="8"/>
  <c r="D160" i="8" s="1"/>
  <c r="F134" i="8"/>
  <c r="I134" i="8" s="1"/>
  <c r="F147" i="8"/>
  <c r="I147" i="8" s="1"/>
  <c r="F151" i="8"/>
  <c r="I151" i="8" s="1"/>
  <c r="F29" i="9"/>
  <c r="E19" i="9"/>
  <c r="C11" i="10"/>
  <c r="C85" i="10" s="1"/>
  <c r="E48" i="10"/>
  <c r="E85" i="10" s="1"/>
  <c r="G12" i="10"/>
  <c r="G14" i="10"/>
  <c r="G23" i="10"/>
  <c r="G70" i="10"/>
  <c r="G81" i="10"/>
  <c r="D59" i="10"/>
  <c r="G59" i="10" s="1"/>
  <c r="H9" i="9"/>
  <c r="H11" i="9"/>
  <c r="H21" i="9"/>
  <c r="H19" i="9" s="1"/>
  <c r="F19" i="8"/>
  <c r="I29" i="8"/>
  <c r="I49" i="8"/>
  <c r="F72" i="8"/>
  <c r="I72" i="8" s="1"/>
  <c r="F76" i="8"/>
  <c r="I76" i="8" s="1"/>
  <c r="F94" i="8"/>
  <c r="I94" i="8" s="1"/>
  <c r="I96" i="8"/>
  <c r="F114" i="8"/>
  <c r="I114" i="8" s="1"/>
  <c r="I116" i="8"/>
  <c r="F11" i="8"/>
  <c r="F39" i="8"/>
  <c r="F59" i="8"/>
  <c r="I59" i="8" s="1"/>
  <c r="F63" i="8"/>
  <c r="I63" i="8" s="1"/>
  <c r="F124" i="8"/>
  <c r="I124" i="8" s="1"/>
  <c r="I126" i="8"/>
  <c r="F29" i="8"/>
  <c r="F49" i="8"/>
  <c r="F86" i="8"/>
  <c r="F104" i="8"/>
  <c r="I104" i="8" s="1"/>
  <c r="I106" i="8"/>
  <c r="I136" i="8"/>
  <c r="I140" i="8"/>
  <c r="H67" i="7"/>
  <c r="E72" i="7"/>
  <c r="H42" i="7"/>
  <c r="H72" i="7" s="1"/>
  <c r="D82" i="6"/>
  <c r="D84" i="6" s="1"/>
  <c r="L21" i="5"/>
  <c r="I10" i="8" l="1"/>
  <c r="D11" i="10"/>
  <c r="E29" i="9"/>
  <c r="C72" i="7"/>
  <c r="G72" i="7"/>
  <c r="G11" i="10"/>
  <c r="D48" i="10"/>
  <c r="G48" i="10" s="1"/>
  <c r="G85" i="10" s="1"/>
  <c r="H29" i="9"/>
  <c r="I86" i="8"/>
  <c r="I85" i="8" s="1"/>
  <c r="I160" i="8" s="1"/>
  <c r="F85" i="8"/>
  <c r="F10" i="8"/>
  <c r="F160" i="8" s="1"/>
  <c r="D85" i="10" l="1"/>
</calcChain>
</file>

<file path=xl/sharedStrings.xml><?xml version="1.0" encoding="utf-8"?>
<sst xmlns="http://schemas.openxmlformats.org/spreadsheetml/2006/main" count="1102" uniqueCount="554">
  <si>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</si>
  <si>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</si>
  <si>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</si>
  <si>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</si>
  <si>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</si>
  <si>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</si>
  <si>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</si>
  <si>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</si>
  <si>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</si>
  <si>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</si>
  <si>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</si>
  <si>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</si>
  <si>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</si>
  <si>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</si>
  <si>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</si>
  <si>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</si>
  <si>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</si>
  <si>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</si>
  <si>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</si>
  <si>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</si>
  <si>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</si>
  <si>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</si>
  <si>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</si>
  <si>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</si>
  <si>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</si>
  <si>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</si>
  <si>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</si>
  <si>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</si>
  <si>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</si>
  <si>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</si>
  <si>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</si>
  <si>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</si>
  <si>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</si>
  <si>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</si>
  <si>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</si>
  <si>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</si>
  <si>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</si>
  <si>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</si>
  <si>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</si>
  <si>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</si>
  <si>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</si>
  <si>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</si>
  <si>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</si>
  <si>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</si>
  <si>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</si>
  <si>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</si>
  <si>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</si>
  <si>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</si>
  <si>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</si>
  <si>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</si>
  <si>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</si>
  <si>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</si>
  <si>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</si>
  <si>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</si>
  <si>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</si>
  <si>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</si>
  <si>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</si>
  <si>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</si>
  <si>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</si>
  <si>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</si>
  <si>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</si>
  <si>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</si>
  <si>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</si>
  <si>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</si>
  <si>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</si>
  <si>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</si>
  <si>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</si>
  <si>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</si>
  <si>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</si>
  <si>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</si>
  <si>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</si>
  <si>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</si>
  <si>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</si>
  <si>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</si>
  <si>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</si>
  <si>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</si>
  <si>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</si>
  <si>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</si>
  <si>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</si>
  <si>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</si>
  <si>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</si>
  <si>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</si>
  <si>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</si>
  <si>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</si>
  <si>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</si>
  <si>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</si>
  <si>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</si>
  <si>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</si>
  <si>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</si>
  <si>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</si>
  <si>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</si>
  <si>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</si>
  <si>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</si>
  <si>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</si>
  <si>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</si>
  <si>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</si>
  <si>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</si>
  <si>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</si>
  <si>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</si>
  <si>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</si>
  <si>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</si>
  <si>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</si>
  <si>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</si>
  <si>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</si>
  <si>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</si>
  <si>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</si>
  <si>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</si>
  <si>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</si>
  <si>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</si>
  <si>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</si>
  <si>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</si>
  <si>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</si>
  <si>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</si>
  <si>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</si>
  <si>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</si>
  <si>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</si>
  <si>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</si>
  <si>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</si>
  <si>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</si>
  <si>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</si>
  <si>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la Infraestructura Fisica Educativa (a)</t>
  </si>
  <si>
    <t>Al 31 de diciembre de 2019 y al 30 de Septiembre de 2020 (b)</t>
  </si>
  <si>
    <t>2020 (d)</t>
  </si>
  <si>
    <t>31 de diciembre de 2019 (e)</t>
  </si>
  <si>
    <t>Informe Analítico de la Deuda Pública y Otros Pasivos - LDF</t>
  </si>
  <si>
    <t>Del 1 de Enero al 30 de Septiembre de 2020 (b)</t>
  </si>
  <si>
    <t>Denominación de la Deuda Pública y Otros Pasivos</t>
  </si>
  <si>
    <t>Saldo al 31 de diciembre de 2019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</si>
  <si>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</si>
  <si>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</si>
  <si>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</si>
  <si>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</si>
  <si>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</si>
  <si>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</si>
  <si>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</si>
  <si>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</si>
  <si>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</si>
  <si>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</si>
  <si>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</si>
  <si>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</si>
  <si>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</si>
  <si>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</si>
  <si>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</si>
  <si>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</si>
  <si>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</si>
  <si>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</si>
  <si>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</si>
  <si>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</si>
  <si>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</si>
  <si>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</si>
  <si>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</si>
  <si>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</si>
  <si>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</si>
  <si>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</si>
  <si>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</si>
  <si>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</si>
  <si>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</si>
  <si>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</si>
  <si>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</si>
  <si>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</si>
  <si>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</si>
  <si>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</si>
  <si>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</si>
  <si>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</si>
  <si>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</si>
  <si>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</si>
  <si>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</si>
  <si>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</si>
  <si>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</si>
  <si>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</si>
  <si>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</si>
  <si>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</si>
  <si>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</si>
  <si>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</si>
  <si>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</si>
  <si>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</si>
  <si>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</si>
  <si>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</si>
  <si>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</si>
  <si>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</si>
  <si>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</si>
  <si>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</si>
  <si>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</si>
  <si>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</si>
  <si>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</si>
  <si>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</si>
  <si>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</si>
  <si>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</si>
  <si>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</si>
  <si>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</si>
  <si>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</si>
  <si>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</si>
  <si>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</si>
  <si>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</si>
  <si>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</si>
  <si>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</si>
  <si>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</si>
  <si>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</si>
  <si>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</si>
  <si>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</si>
  <si>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</si>
  <si>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</si>
  <si>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</si>
  <si>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</si>
  <si>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</si>
  <si>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</si>
  <si>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</si>
  <si>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</si>
  <si>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</si>
  <si>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</si>
  <si>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</si>
  <si>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</si>
  <si>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</si>
  <si>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</si>
  <si>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</si>
  <si>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</si>
  <si>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</si>
  <si>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</si>
  <si>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</si>
  <si>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</si>
  <si>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</si>
  <si>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</si>
  <si>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</si>
  <si>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</si>
  <si>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</si>
  <si>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</si>
  <si>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</si>
  <si>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</si>
  <si>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</si>
  <si>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</si>
  <si>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</si>
  <si>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</si>
  <si>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</si>
  <si>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</si>
  <si>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</si>
  <si>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</si>
  <si>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</si>
  <si>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</si>
  <si>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</si>
  <si>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</si>
  <si>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</si>
  <si>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</si>
  <si>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</si>
  <si>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</si>
  <si>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</si>
  <si>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</si>
  <si>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</si>
  <si>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</si>
  <si>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</si>
  <si>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</si>
  <si>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</si>
  <si>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</si>
  <si>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</si>
  <si>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</si>
  <si>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</si>
  <si>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</si>
  <si>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</si>
  <si>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</si>
  <si>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</si>
  <si>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</si>
  <si>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</si>
  <si>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</si>
  <si>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</si>
  <si>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</si>
  <si>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</si>
  <si>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</si>
  <si>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</si>
  <si>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</si>
  <si>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</si>
  <si>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</si>
  <si>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</si>
  <si>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</si>
  <si>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</si>
  <si>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</si>
  <si>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</si>
  <si>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</si>
  <si>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</si>
  <si>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</si>
  <si>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</si>
  <si>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</si>
  <si>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</si>
  <si>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</si>
  <si>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</si>
  <si>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</si>
  <si>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</si>
  <si>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</si>
  <si>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</si>
  <si>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</si>
  <si>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</si>
  <si>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</si>
  <si>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</si>
  <si>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</si>
  <si>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</si>
  <si>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</si>
  <si>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</si>
  <si>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</si>
  <si>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</si>
  <si>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</si>
  <si>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</si>
  <si>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</si>
  <si>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</si>
  <si>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</si>
  <si>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</si>
  <si>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</si>
  <si>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</si>
  <si>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</si>
  <si>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</si>
  <si>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</si>
  <si>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</si>
  <si>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</si>
  <si>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</si>
  <si>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</si>
  <si>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</si>
  <si>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</si>
  <si>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</si>
  <si>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</si>
  <si>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</si>
  <si>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</si>
  <si>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</si>
  <si>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</si>
  <si>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</si>
  <si>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</si>
  <si>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</si>
  <si>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</si>
  <si>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</si>
  <si>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</si>
  <si>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</si>
  <si>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</si>
  <si>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</si>
  <si>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</si>
  <si>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</si>
  <si>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</si>
  <si>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</si>
  <si>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</si>
  <si>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</si>
  <si>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</si>
  <si>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</si>
  <si>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</si>
  <si>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</si>
  <si>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</si>
  <si>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</si>
  <si>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</si>
  <si>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</si>
  <si>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</si>
  <si>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</si>
  <si>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</si>
  <si>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</si>
  <si>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</si>
  <si>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</si>
  <si>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</si>
  <si>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</si>
  <si>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</si>
  <si>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</si>
  <si>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</si>
  <si>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</si>
  <si>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</si>
  <si>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</si>
  <si>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</si>
  <si>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</si>
  <si>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</si>
  <si>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</si>
  <si>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</si>
  <si>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</si>
  <si>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</si>
  <si>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</si>
  <si>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</si>
  <si>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</si>
  <si>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</si>
  <si>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</si>
  <si>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</si>
  <si>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</si>
  <si>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</si>
  <si>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</si>
  <si>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</si>
  <si>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</si>
  <si>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</si>
  <si>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</si>
  <si>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</si>
  <si>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</si>
  <si>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</si>
  <si>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</si>
  <si>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</si>
  <si>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</si>
  <si>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</si>
  <si>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</si>
  <si>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</si>
  <si>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</si>
  <si>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</si>
  <si>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</si>
  <si>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</si>
  <si>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</si>
  <si>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</si>
  <si>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</si>
  <si>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</si>
  <si>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</si>
  <si>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</si>
  <si>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</si>
  <si>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UNIDAD GENERAL</t>
  </si>
  <si>
    <t>UNIDAD ADMINISTRATIVA</t>
  </si>
  <si>
    <t>UNIDAD TÉCNICA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</si>
  <si>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</si>
  <si>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</si>
  <si>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</si>
  <si>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</si>
  <si>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</si>
  <si>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</si>
  <si>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</si>
  <si>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</si>
  <si>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</si>
  <si>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</si>
  <si>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</si>
  <si>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</si>
  <si>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</si>
  <si>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</si>
  <si>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</si>
  <si>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</si>
  <si>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</si>
  <si>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</si>
  <si>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</si>
  <si>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</si>
  <si>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</si>
  <si>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</si>
  <si>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</si>
  <si>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</si>
  <si>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</si>
  <si>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</si>
  <si>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</si>
  <si>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</si>
  <si>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</si>
  <si>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</si>
  <si>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</si>
  <si>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</si>
  <si>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</si>
  <si>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</si>
  <si>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</si>
  <si>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</si>
  <si>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</si>
  <si>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</si>
  <si>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</si>
  <si>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</si>
  <si>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</si>
  <si>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</si>
  <si>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</si>
  <si>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</si>
  <si>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</si>
  <si>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</si>
  <si>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</si>
  <si>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</si>
  <si>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</si>
  <si>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</si>
  <si>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</si>
  <si>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</si>
  <si>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</si>
  <si>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</si>
  <si>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</si>
  <si>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</si>
  <si>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</si>
  <si>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</si>
  <si>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</si>
  <si>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</si>
  <si>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</si>
  <si>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</si>
  <si>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</si>
  <si>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</si>
  <si>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</si>
  <si>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</si>
  <si>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</si>
  <si>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</si>
  <si>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</si>
  <si>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</si>
  <si>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</si>
  <si>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</si>
  <si>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</si>
  <si>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</si>
  <si>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</si>
  <si>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</si>
  <si>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</si>
  <si>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</si>
  <si>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</si>
  <si>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</si>
  <si>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</si>
  <si>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</si>
  <si>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</si>
  <si>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</si>
  <si>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</si>
  <si>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</si>
  <si>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</si>
  <si>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</si>
  <si>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</si>
  <si>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</si>
  <si>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</si>
  <si>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</si>
  <si>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</si>
  <si>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</si>
  <si>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</si>
  <si>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</si>
  <si>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</si>
  <si>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</si>
  <si>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</si>
  <si>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</si>
  <si>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</si>
  <si>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</si>
  <si>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</si>
  <si>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</si>
  <si>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</si>
  <si>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</si>
  <si>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</si>
  <si>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</si>
  <si>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</si>
  <si>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</si>
  <si>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</si>
  <si>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</si>
  <si>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</si>
  <si>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</si>
  <si>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</si>
  <si>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</si>
  <si>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</si>
  <si>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</si>
  <si>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</si>
  <si>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</si>
  <si>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</si>
  <si>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</si>
  <si>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</si>
  <si>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</si>
  <si>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</si>
  <si>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</si>
  <si>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</si>
  <si>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</si>
  <si>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</si>
  <si>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</si>
  <si>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</si>
  <si>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</si>
  <si>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</si>
  <si>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</si>
  <si>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</si>
  <si>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</si>
  <si>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ANEXO 3</t>
  </si>
  <si>
    <t>“GUÍA DE CUMPLIMIENTO DE LA LEY DE DISCIPLINA FINANCIERA DE LAS ENTIDADES FEDERATIVAS Y LOS MUNICIPIOS”</t>
  </si>
  <si>
    <t>Instituto Tlaxcalteca de la Infraestructura Fisica Educativa  (a)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</si>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</sst>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rgb="FF000000"/>
      <name val="Arial Narrow"/>
      <family val="2"/>
    </font>
    <font>
      <i/>
      <sz val="10"/>
      <color theme="1"/>
      <name val="Arial Narrow"/>
      <family val="2"/>
    </font>
    <font>
      <b/>
      <sz val="9"/>
      <color theme="1"/>
      <name val="Times New Roman"/>
      <family val="1"/>
    </font>
    <font>
      <b/>
      <sz val="9"/>
      <color rgb="FF000000"/>
      <name val="Arial"/>
      <family val="2"/>
    </font>
    <font>
      <b/>
      <sz val="6"/>
      <color theme="1"/>
      <name val="Arial"/>
      <family val="2"/>
    </font>
    <font>
      <i/>
      <sz val="6"/>
      <color theme="1"/>
      <name val="Arial"/>
      <family val="2"/>
    </font>
    <font>
      <sz val="5"/>
      <color theme="1"/>
      <name val="Arial"/>
      <family val="2"/>
    </font>
    <font>
      <sz val="1"/>
      <color theme="1"/>
      <name val="Times New Roman"/>
      <family val="1"/>
    </font>
    <font>
      <sz val="4.5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indent="4"/>
    </xf>
    <xf numFmtId="164" fontId="4" fillId="0" borderId="4" xfId="0" applyNumberFormat="1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justify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left" vertical="center" wrapText="1" indent="2"/>
    </xf>
    <xf numFmtId="164" fontId="5" fillId="0" borderId="4" xfId="0" applyNumberFormat="1" applyFont="1" applyBorder="1" applyAlignment="1">
      <alignment horizontal="right" vertical="center" wrapText="1"/>
    </xf>
    <xf numFmtId="164" fontId="5" fillId="2" borderId="4" xfId="0" applyNumberFormat="1" applyFont="1" applyFill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justify" vertical="center" wrapText="1"/>
    </xf>
    <xf numFmtId="164" fontId="6" fillId="0" borderId="3" xfId="0" applyNumberFormat="1" applyFont="1" applyBorder="1" applyAlignment="1">
      <alignment horizontal="justify" vertical="center"/>
    </xf>
    <xf numFmtId="164" fontId="7" fillId="0" borderId="3" xfId="0" applyNumberFormat="1" applyFont="1" applyBorder="1" applyAlignment="1">
      <alignment horizontal="justify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justify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5" fillId="0" borderId="0" xfId="0" applyNumberFormat="1" applyFont="1"/>
    <xf numFmtId="164" fontId="7" fillId="0" borderId="0" xfId="0" applyNumberFormat="1" applyFont="1" applyAlignment="1">
      <alignment horizontal="right" vertical="center" wrapText="1"/>
    </xf>
    <xf numFmtId="164" fontId="9" fillId="0" borderId="0" xfId="0" applyNumberFormat="1" applyFont="1" applyAlignment="1">
      <alignment vertical="center"/>
    </xf>
    <xf numFmtId="164" fontId="6" fillId="2" borderId="7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164" fontId="6" fillId="0" borderId="2" xfId="0" applyNumberFormat="1" applyFont="1" applyBorder="1" applyAlignment="1">
      <alignment horizontal="justify" vertical="center" wrapText="1"/>
    </xf>
    <xf numFmtId="0" fontId="2" fillId="0" borderId="10" xfId="0" applyFont="1" applyBorder="1" applyAlignment="1">
      <alignment vertical="center"/>
    </xf>
    <xf numFmtId="164" fontId="3" fillId="0" borderId="3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left" vertical="center" wrapText="1" indent="5"/>
    </xf>
    <xf numFmtId="164" fontId="2" fillId="0" borderId="4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2" fillId="2" borderId="4" xfId="0" applyNumberFormat="1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4" fontId="3" fillId="2" borderId="11" xfId="0" applyNumberFormat="1" applyFont="1" applyFill="1" applyBorder="1" applyAlignment="1">
      <alignment vertical="center"/>
    </xf>
    <xf numFmtId="164" fontId="3" fillId="2" borderId="13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2" fillId="0" borderId="0" xfId="0" applyNumberFormat="1" applyFont="1"/>
    <xf numFmtId="164" fontId="3" fillId="2" borderId="7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left" vertical="center" indent="5"/>
    </xf>
    <xf numFmtId="164" fontId="2" fillId="0" borderId="3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justify" vertical="center"/>
    </xf>
    <xf numFmtId="164" fontId="2" fillId="0" borderId="3" xfId="0" applyNumberFormat="1" applyFont="1" applyBorder="1" applyAlignment="1">
      <alignment horizontal="left" vertical="center" indent="1"/>
    </xf>
    <xf numFmtId="164" fontId="2" fillId="3" borderId="4" xfId="0" applyNumberFormat="1" applyFont="1" applyFill="1" applyBorder="1" applyAlignment="1">
      <alignment vertical="center"/>
    </xf>
    <xf numFmtId="164" fontId="3" fillId="0" borderId="3" xfId="0" applyNumberFormat="1" applyFont="1" applyBorder="1" applyAlignment="1">
      <alignment horizontal="left" vertical="center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left" vertical="center" wrapText="1" indent="1"/>
    </xf>
    <xf numFmtId="0" fontId="2" fillId="0" borderId="0" xfId="0" applyFont="1" applyAlignment="1">
      <alignment horizontal="right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left" vertical="center" indent="3"/>
    </xf>
    <xf numFmtId="164" fontId="2" fillId="0" borderId="3" xfId="0" applyNumberFormat="1" applyFont="1" applyBorder="1" applyAlignment="1">
      <alignment horizontal="left" vertical="center" wrapText="1" indent="3"/>
    </xf>
    <xf numFmtId="164" fontId="2" fillId="0" borderId="3" xfId="0" applyNumberFormat="1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justify" vertical="center"/>
    </xf>
    <xf numFmtId="164" fontId="2" fillId="0" borderId="16" xfId="0" applyNumberFormat="1" applyFont="1" applyBorder="1" applyAlignment="1">
      <alignment horizontal="left" vertical="center" indent="1"/>
    </xf>
    <xf numFmtId="164" fontId="2" fillId="0" borderId="17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justify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64" fontId="3" fillId="0" borderId="3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indent="3"/>
    </xf>
    <xf numFmtId="0" fontId="2" fillId="0" borderId="4" xfId="0" applyFont="1" applyBorder="1"/>
    <xf numFmtId="0" fontId="2" fillId="0" borderId="21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164" fontId="2" fillId="0" borderId="16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164" fontId="3" fillId="0" borderId="24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justify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2"/>
    </xf>
    <xf numFmtId="0" fontId="2" fillId="0" borderId="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indent="2"/>
    </xf>
    <xf numFmtId="164" fontId="2" fillId="0" borderId="17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2" fillId="5" borderId="1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right" vertical="center" wrapText="1"/>
    </xf>
    <xf numFmtId="0" fontId="16" fillId="5" borderId="10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vertical="center" wrapText="1"/>
    </xf>
    <xf numFmtId="0" fontId="16" fillId="0" borderId="10" xfId="0" applyFont="1" applyBorder="1" applyAlignment="1">
      <alignment horizontal="left" vertical="center" wrapText="1" indent="2"/>
    </xf>
    <xf numFmtId="0" fontId="16" fillId="0" borderId="9" xfId="0" applyFont="1" applyBorder="1" applyAlignment="1">
      <alignment horizontal="right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5" fillId="5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vertical="center" wrapText="1"/>
    </xf>
    <xf numFmtId="0" fontId="17" fillId="5" borderId="12" xfId="0" applyFont="1" applyFill="1" applyBorder="1" applyAlignment="1">
      <alignment vertical="center" wrapText="1"/>
    </xf>
    <xf numFmtId="0" fontId="9" fillId="0" borderId="8" xfId="0" applyFont="1" applyBorder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9" fillId="0" borderId="4" xfId="0" applyFont="1" applyBorder="1" applyAlignment="1">
      <alignment horizontal="justify" vertical="center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5" fillId="4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0" fillId="0" borderId="0" xfId="0" applyFont="1" applyAlignment="1">
      <alignment horizontal="justify" vertic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 indent="2"/>
    </xf>
    <xf numFmtId="0" fontId="3" fillId="0" borderId="9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vertical="center"/>
    </xf>
    <xf numFmtId="164" fontId="3" fillId="2" borderId="9" xfId="0" applyNumberFormat="1" applyFont="1" applyFill="1" applyBorder="1" applyAlignment="1">
      <alignment vertical="center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2" fillId="0" borderId="12" xfId="0" applyNumberFormat="1" applyFont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0" fontId="15" fillId="2" borderId="8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9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vertical="center" wrapText="1"/>
    </xf>
    <xf numFmtId="0" fontId="15" fillId="4" borderId="12" xfId="0" applyFont="1" applyFill="1" applyBorder="1" applyAlignment="1">
      <alignment vertical="center" wrapText="1"/>
    </xf>
    <xf numFmtId="0" fontId="15" fillId="2" borderId="11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4" borderId="13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88</xdr:row>
      <xdr:rowOff>66675</xdr:rowOff>
    </xdr:from>
    <xdr:to>
      <xdr:col>4</xdr:col>
      <xdr:colOff>3924300</xdr:colOff>
      <xdr:row>94</xdr:row>
      <xdr:rowOff>47625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3AD2C558-0DFF-42DF-AA63-B62247946895}"/>
            </a:ext>
          </a:extLst>
        </xdr:cNvPr>
        <xdr:cNvGrpSpPr>
          <a:grpSpLocks/>
        </xdr:cNvGrpSpPr>
      </xdr:nvGrpSpPr>
      <xdr:grpSpPr bwMode="auto">
        <a:xfrm>
          <a:off x="1752600" y="16135350"/>
          <a:ext cx="8001000" cy="952500"/>
          <a:chOff x="395288" y="7286625"/>
          <a:chExt cx="8003381" cy="952500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45A43D50-8DC6-44B1-95C5-1E3DA83D60F5}"/>
              </a:ext>
            </a:extLst>
          </xdr:cNvPr>
          <xdr:cNvGrpSpPr>
            <a:grpSpLocks/>
          </xdr:cNvGrpSpPr>
        </xdr:nvGrpSpPr>
        <xdr:grpSpPr bwMode="auto">
          <a:xfrm>
            <a:off x="395288" y="7286625"/>
            <a:ext cx="8003381" cy="952500"/>
            <a:chOff x="787676" y="15821853"/>
            <a:chExt cx="9899788" cy="946288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9B81C17A-D73F-4623-AB28-3F4FBE7B6265}"/>
                </a:ext>
              </a:extLst>
            </xdr:cNvPr>
            <xdr:cNvSpPr txBox="1"/>
          </xdr:nvSpPr>
          <xdr:spPr>
            <a:xfrm>
              <a:off x="787676" y="15821853"/>
              <a:ext cx="4867396" cy="92736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400" u="none"/>
                <a:t>C.P. Alejandra</a:t>
              </a:r>
              <a:r>
                <a:rPr lang="es-MX" sz="1400" u="none" baseline="0"/>
                <a:t> Vázquez García</a:t>
              </a:r>
              <a:endParaRPr lang="es-MX" sz="1400" u="none"/>
            </a:p>
            <a:p>
              <a:pPr algn="ctr"/>
              <a:r>
                <a:rPr lang="es-MX" sz="1400"/>
                <a:t>Jefa del Departamento de Administración</a:t>
              </a:r>
              <a:r>
                <a:rPr lang="es-MX" sz="1400" baseline="0"/>
                <a:t> del ITIFE</a:t>
              </a:r>
              <a:endParaRPr lang="es-MX" sz="1400"/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6554CA2C-1D86-409C-9488-994CFB984DC0}"/>
                </a:ext>
              </a:extLst>
            </xdr:cNvPr>
            <xdr:cNvSpPr txBox="1"/>
          </xdr:nvSpPr>
          <xdr:spPr>
            <a:xfrm>
              <a:off x="5820068" y="15840779"/>
              <a:ext cx="4867396" cy="92736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400"/>
                <a:t>Ing. Arturo</a:t>
              </a:r>
              <a:r>
                <a:rPr lang="es-MX" sz="1400" baseline="0"/>
                <a:t> Sánchez Téllez</a:t>
              </a:r>
              <a:endParaRPr lang="es-MX" sz="1400"/>
            </a:p>
            <a:p>
              <a:pPr algn="ctr"/>
              <a:r>
                <a:rPr lang="es-MX" sz="1400"/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3A20484D-82F3-4B1C-AD43-F59007E2606B}"/>
              </a:ext>
            </a:extLst>
          </xdr:cNvPr>
          <xdr:cNvCxnSpPr/>
        </xdr:nvCxnSpPr>
        <xdr:spPr>
          <a:xfrm flipV="1">
            <a:off x="471511" y="7553325"/>
            <a:ext cx="372538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B71A76C5-0A6A-4E7E-BD00-CC604CA188A2}"/>
              </a:ext>
            </a:extLst>
          </xdr:cNvPr>
          <xdr:cNvCxnSpPr/>
        </xdr:nvCxnSpPr>
        <xdr:spPr>
          <a:xfrm>
            <a:off x="4720925" y="7581900"/>
            <a:ext cx="321088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48</xdr:row>
      <xdr:rowOff>28575</xdr:rowOff>
    </xdr:from>
    <xdr:to>
      <xdr:col>7</xdr:col>
      <xdr:colOff>876300</xdr:colOff>
      <xdr:row>54</xdr:row>
      <xdr:rowOff>9525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E9463549-449A-4D98-8C70-DC281D410E56}"/>
            </a:ext>
          </a:extLst>
        </xdr:cNvPr>
        <xdr:cNvGrpSpPr>
          <a:grpSpLocks/>
        </xdr:cNvGrpSpPr>
      </xdr:nvGrpSpPr>
      <xdr:grpSpPr bwMode="auto">
        <a:xfrm>
          <a:off x="819150" y="9296400"/>
          <a:ext cx="8001000" cy="952500"/>
          <a:chOff x="395288" y="7286625"/>
          <a:chExt cx="8003381" cy="952500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ADA61C56-196F-48F5-9529-63E9D8E6590C}"/>
              </a:ext>
            </a:extLst>
          </xdr:cNvPr>
          <xdr:cNvGrpSpPr>
            <a:grpSpLocks/>
          </xdr:cNvGrpSpPr>
        </xdr:nvGrpSpPr>
        <xdr:grpSpPr bwMode="auto">
          <a:xfrm>
            <a:off x="395288" y="7286625"/>
            <a:ext cx="8003381" cy="952500"/>
            <a:chOff x="787676" y="15821853"/>
            <a:chExt cx="9899788" cy="946288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400E3A91-227C-4976-B10B-051295F5ACE4}"/>
                </a:ext>
              </a:extLst>
            </xdr:cNvPr>
            <xdr:cNvSpPr txBox="1"/>
          </xdr:nvSpPr>
          <xdr:spPr>
            <a:xfrm>
              <a:off x="787676" y="15821853"/>
              <a:ext cx="4867396" cy="92736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400" u="none"/>
                <a:t>C.P. Alejandra</a:t>
              </a:r>
              <a:r>
                <a:rPr lang="es-MX" sz="1400" u="none" baseline="0"/>
                <a:t> Vázquez García</a:t>
              </a:r>
              <a:endParaRPr lang="es-MX" sz="1400" u="none"/>
            </a:p>
            <a:p>
              <a:pPr algn="ctr"/>
              <a:r>
                <a:rPr lang="es-MX" sz="1400"/>
                <a:t>Jefa del Departamento de Administración</a:t>
              </a:r>
              <a:r>
                <a:rPr lang="es-MX" sz="1400" baseline="0"/>
                <a:t> del ITIFE</a:t>
              </a:r>
              <a:endParaRPr lang="es-MX" sz="1400"/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CA7C8D3A-9BAA-489C-A519-DD614C9EB528}"/>
                </a:ext>
              </a:extLst>
            </xdr:cNvPr>
            <xdr:cNvSpPr txBox="1"/>
          </xdr:nvSpPr>
          <xdr:spPr>
            <a:xfrm>
              <a:off x="5820068" y="15840779"/>
              <a:ext cx="4867396" cy="92736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400"/>
                <a:t>Ing. Arturo</a:t>
              </a:r>
              <a:r>
                <a:rPr lang="es-MX" sz="1400" baseline="0"/>
                <a:t> Sánchez Téllez</a:t>
              </a:r>
              <a:endParaRPr lang="es-MX" sz="1400"/>
            </a:p>
            <a:p>
              <a:pPr algn="ctr"/>
              <a:r>
                <a:rPr lang="es-MX" sz="1400"/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B87852EC-D171-49AC-B466-C5CBD98BC96E}"/>
              </a:ext>
            </a:extLst>
          </xdr:cNvPr>
          <xdr:cNvCxnSpPr/>
        </xdr:nvCxnSpPr>
        <xdr:spPr>
          <a:xfrm flipV="1">
            <a:off x="471511" y="7553325"/>
            <a:ext cx="372538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1CBB4D81-FA26-4807-B21D-3419F7676288}"/>
              </a:ext>
            </a:extLst>
          </xdr:cNvPr>
          <xdr:cNvCxnSpPr/>
        </xdr:nvCxnSpPr>
        <xdr:spPr>
          <a:xfrm>
            <a:off x="4720925" y="7581900"/>
            <a:ext cx="321088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1962150</xdr:colOff>
      <xdr:row>29</xdr:row>
      <xdr:rowOff>38100</xdr:rowOff>
    </xdr:from>
    <xdr:to>
      <xdr:col>9</xdr:col>
      <xdr:colOff>685800</xdr:colOff>
      <xdr:row>34</xdr:row>
      <xdr:rowOff>38100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B1A44167-9152-4D02-A212-D794650DF0B1}"/>
            </a:ext>
          </a:extLst>
        </xdr:cNvPr>
        <xdr:cNvGrpSpPr>
          <a:grpSpLocks/>
        </xdr:cNvGrpSpPr>
      </xdr:nvGrpSpPr>
      <xdr:grpSpPr bwMode="auto">
        <a:xfrm>
          <a:off x="2124075" y="7162800"/>
          <a:ext cx="8001000" cy="952500"/>
          <a:chOff x="395288" y="7286625"/>
          <a:chExt cx="8003381" cy="952500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E25B44B5-D8B2-4A98-A5F8-5F828D1CE2BA}"/>
              </a:ext>
            </a:extLst>
          </xdr:cNvPr>
          <xdr:cNvGrpSpPr>
            <a:grpSpLocks/>
          </xdr:cNvGrpSpPr>
        </xdr:nvGrpSpPr>
        <xdr:grpSpPr bwMode="auto">
          <a:xfrm>
            <a:off x="395288" y="7286625"/>
            <a:ext cx="8003381" cy="952500"/>
            <a:chOff x="787676" y="15821853"/>
            <a:chExt cx="9899788" cy="946288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CF8FEC0F-99DF-40ED-8197-4721250389F6}"/>
                </a:ext>
              </a:extLst>
            </xdr:cNvPr>
            <xdr:cNvSpPr txBox="1"/>
          </xdr:nvSpPr>
          <xdr:spPr>
            <a:xfrm>
              <a:off x="787676" y="15821853"/>
              <a:ext cx="4867396" cy="92736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400" u="none"/>
                <a:t>C.P. Alejandra</a:t>
              </a:r>
              <a:r>
                <a:rPr lang="es-MX" sz="1400" u="none" baseline="0"/>
                <a:t> Vázquez García</a:t>
              </a:r>
              <a:endParaRPr lang="es-MX" sz="1400" u="none"/>
            </a:p>
            <a:p>
              <a:pPr algn="ctr"/>
              <a:r>
                <a:rPr lang="es-MX" sz="1400"/>
                <a:t>Jefa del Departamento de Administración</a:t>
              </a:r>
              <a:r>
                <a:rPr lang="es-MX" sz="1400" baseline="0"/>
                <a:t> del ITIFE</a:t>
              </a:r>
              <a:endParaRPr lang="es-MX" sz="1400"/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942C85FD-0808-41F0-9898-2CE6198BD40C}"/>
                </a:ext>
              </a:extLst>
            </xdr:cNvPr>
            <xdr:cNvSpPr txBox="1"/>
          </xdr:nvSpPr>
          <xdr:spPr>
            <a:xfrm>
              <a:off x="5820068" y="15840779"/>
              <a:ext cx="4867396" cy="92736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400"/>
                <a:t>Ing. Arturo</a:t>
              </a:r>
              <a:r>
                <a:rPr lang="es-MX" sz="1400" baseline="0"/>
                <a:t> Sánchez Téllez</a:t>
              </a:r>
              <a:endParaRPr lang="es-MX" sz="1400"/>
            </a:p>
            <a:p>
              <a:pPr algn="ctr"/>
              <a:r>
                <a:rPr lang="es-MX" sz="1400"/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4E23D77A-D264-4371-807B-D3781339D02C}"/>
              </a:ext>
            </a:extLst>
          </xdr:cNvPr>
          <xdr:cNvCxnSpPr/>
        </xdr:nvCxnSpPr>
        <xdr:spPr>
          <a:xfrm flipV="1">
            <a:off x="471511" y="7553325"/>
            <a:ext cx="372538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1A5129EB-32FA-47E0-BD02-4E390CD56C3B}"/>
              </a:ext>
            </a:extLst>
          </xdr:cNvPr>
          <xdr:cNvCxnSpPr/>
        </xdr:nvCxnSpPr>
        <xdr:spPr>
          <a:xfrm>
            <a:off x="4720925" y="7581900"/>
            <a:ext cx="321088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92</xdr:row>
      <xdr:rowOff>152400</xdr:rowOff>
    </xdr:from>
    <xdr:to>
      <xdr:col>4</xdr:col>
      <xdr:colOff>1200150</xdr:colOff>
      <xdr:row>98</xdr:row>
      <xdr:rowOff>133350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67BAE649-C569-4432-BD1E-A777EA0C3AAA}"/>
            </a:ext>
          </a:extLst>
        </xdr:cNvPr>
        <xdr:cNvGrpSpPr>
          <a:grpSpLocks/>
        </xdr:cNvGrpSpPr>
      </xdr:nvGrpSpPr>
      <xdr:grpSpPr bwMode="auto">
        <a:xfrm>
          <a:off x="552450" y="16954500"/>
          <a:ext cx="8001000" cy="952500"/>
          <a:chOff x="395288" y="7286625"/>
          <a:chExt cx="8003381" cy="952500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F76FAD7-EA3B-4C27-9A25-BC38FB29C373}"/>
              </a:ext>
            </a:extLst>
          </xdr:cNvPr>
          <xdr:cNvGrpSpPr>
            <a:grpSpLocks/>
          </xdr:cNvGrpSpPr>
        </xdr:nvGrpSpPr>
        <xdr:grpSpPr bwMode="auto">
          <a:xfrm>
            <a:off x="395288" y="7286625"/>
            <a:ext cx="8003381" cy="952500"/>
            <a:chOff x="787676" y="15821853"/>
            <a:chExt cx="9899788" cy="946288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C6413C2A-315B-436B-BD88-FBC83002CBB6}"/>
                </a:ext>
              </a:extLst>
            </xdr:cNvPr>
            <xdr:cNvSpPr txBox="1"/>
          </xdr:nvSpPr>
          <xdr:spPr>
            <a:xfrm>
              <a:off x="787676" y="15821853"/>
              <a:ext cx="4867396" cy="92736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400" u="none"/>
                <a:t>C.P. Alejandra</a:t>
              </a:r>
              <a:r>
                <a:rPr lang="es-MX" sz="1400" u="none" baseline="0"/>
                <a:t> Vázquez García</a:t>
              </a:r>
              <a:endParaRPr lang="es-MX" sz="1400" u="none"/>
            </a:p>
            <a:p>
              <a:pPr algn="ctr"/>
              <a:r>
                <a:rPr lang="es-MX" sz="1400"/>
                <a:t>Jefa del Departamento de Administración</a:t>
              </a:r>
              <a:r>
                <a:rPr lang="es-MX" sz="1400" baseline="0"/>
                <a:t> del ITIFE</a:t>
              </a:r>
              <a:endParaRPr lang="es-MX" sz="1400"/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C0B89965-5373-4CEF-B417-1BF3E7D10FE7}"/>
                </a:ext>
              </a:extLst>
            </xdr:cNvPr>
            <xdr:cNvSpPr txBox="1"/>
          </xdr:nvSpPr>
          <xdr:spPr>
            <a:xfrm>
              <a:off x="5820068" y="15840779"/>
              <a:ext cx="4867396" cy="92736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400"/>
                <a:t>Ing. Arturo</a:t>
              </a:r>
              <a:r>
                <a:rPr lang="es-MX" sz="1400" baseline="0"/>
                <a:t> Sánchez Téllez</a:t>
              </a:r>
              <a:endParaRPr lang="es-MX" sz="1400"/>
            </a:p>
            <a:p>
              <a:pPr algn="ctr"/>
              <a:r>
                <a:rPr lang="es-MX" sz="1400"/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ED6C4332-B22F-485D-8673-A03D16FEE58B}"/>
              </a:ext>
            </a:extLst>
          </xdr:cNvPr>
          <xdr:cNvCxnSpPr/>
        </xdr:nvCxnSpPr>
        <xdr:spPr>
          <a:xfrm flipV="1">
            <a:off x="471511" y="7553325"/>
            <a:ext cx="372538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E11A307A-217D-48E4-85F6-A94AF4D685D4}"/>
              </a:ext>
            </a:extLst>
          </xdr:cNvPr>
          <xdr:cNvCxnSpPr/>
        </xdr:nvCxnSpPr>
        <xdr:spPr>
          <a:xfrm>
            <a:off x="4720925" y="7581900"/>
            <a:ext cx="321088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85</xdr:row>
      <xdr:rowOff>28575</xdr:rowOff>
    </xdr:from>
    <xdr:to>
      <xdr:col>7</xdr:col>
      <xdr:colOff>600075</xdr:colOff>
      <xdr:row>91</xdr:row>
      <xdr:rowOff>9525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316D30AB-A86E-43AE-8FA6-294A64EACDC9}"/>
            </a:ext>
          </a:extLst>
        </xdr:cNvPr>
        <xdr:cNvGrpSpPr>
          <a:grpSpLocks/>
        </xdr:cNvGrpSpPr>
      </xdr:nvGrpSpPr>
      <xdr:grpSpPr bwMode="auto">
        <a:xfrm>
          <a:off x="628650" y="17726025"/>
          <a:ext cx="8001000" cy="952500"/>
          <a:chOff x="395288" y="7286625"/>
          <a:chExt cx="8003381" cy="952500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B04E0517-FD25-4266-A505-84FEBABC89C6}"/>
              </a:ext>
            </a:extLst>
          </xdr:cNvPr>
          <xdr:cNvGrpSpPr>
            <a:grpSpLocks/>
          </xdr:cNvGrpSpPr>
        </xdr:nvGrpSpPr>
        <xdr:grpSpPr bwMode="auto">
          <a:xfrm>
            <a:off x="395288" y="7286625"/>
            <a:ext cx="8003381" cy="952500"/>
            <a:chOff x="787676" y="15821853"/>
            <a:chExt cx="9899788" cy="946288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2F2E2C73-8249-4EA2-BA5F-0D6102C5DE98}"/>
                </a:ext>
              </a:extLst>
            </xdr:cNvPr>
            <xdr:cNvSpPr txBox="1"/>
          </xdr:nvSpPr>
          <xdr:spPr>
            <a:xfrm>
              <a:off x="787676" y="15821853"/>
              <a:ext cx="4867396" cy="92736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400" u="none"/>
                <a:t>C.P. Alejandra</a:t>
              </a:r>
              <a:r>
                <a:rPr lang="es-MX" sz="1400" u="none" baseline="0"/>
                <a:t> Vázquez García</a:t>
              </a:r>
              <a:endParaRPr lang="es-MX" sz="1400" u="none"/>
            </a:p>
            <a:p>
              <a:pPr algn="ctr"/>
              <a:r>
                <a:rPr lang="es-MX" sz="1400"/>
                <a:t>Jefa del Departamento de Administración</a:t>
              </a:r>
              <a:r>
                <a:rPr lang="es-MX" sz="1400" baseline="0"/>
                <a:t> del ITIFE</a:t>
              </a:r>
              <a:endParaRPr lang="es-MX" sz="1400"/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986BAB85-D45D-4D29-B75E-151FC1274550}"/>
                </a:ext>
              </a:extLst>
            </xdr:cNvPr>
            <xdr:cNvSpPr txBox="1"/>
          </xdr:nvSpPr>
          <xdr:spPr>
            <a:xfrm>
              <a:off x="5820068" y="15840779"/>
              <a:ext cx="4867396" cy="92736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400"/>
                <a:t>Ing. Arturo</a:t>
              </a:r>
              <a:r>
                <a:rPr lang="es-MX" sz="1400" baseline="0"/>
                <a:t> Sánchez Téllez</a:t>
              </a:r>
              <a:endParaRPr lang="es-MX" sz="1400"/>
            </a:p>
            <a:p>
              <a:pPr algn="ctr"/>
              <a:r>
                <a:rPr lang="es-MX" sz="1400"/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2936A946-5E8D-4AF8-87E6-9E5E5229168A}"/>
              </a:ext>
            </a:extLst>
          </xdr:cNvPr>
          <xdr:cNvCxnSpPr/>
        </xdr:nvCxnSpPr>
        <xdr:spPr>
          <a:xfrm flipV="1">
            <a:off x="471511" y="7553325"/>
            <a:ext cx="372538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AF7D6FE8-D21D-4F13-867A-AB445B0C0FF0}"/>
              </a:ext>
            </a:extLst>
          </xdr:cNvPr>
          <xdr:cNvCxnSpPr/>
        </xdr:nvCxnSpPr>
        <xdr:spPr>
          <a:xfrm>
            <a:off x="4720925" y="7581900"/>
            <a:ext cx="321088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165</xdr:row>
      <xdr:rowOff>41275</xdr:rowOff>
    </xdr:from>
    <xdr:to>
      <xdr:col>7</xdr:col>
      <xdr:colOff>717550</xdr:colOff>
      <xdr:row>169</xdr:row>
      <xdr:rowOff>15875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3442FD60-3738-43CD-AF6F-8F8AB149F334}"/>
            </a:ext>
          </a:extLst>
        </xdr:cNvPr>
        <xdr:cNvGrpSpPr>
          <a:grpSpLocks/>
        </xdr:cNvGrpSpPr>
      </xdr:nvGrpSpPr>
      <xdr:grpSpPr bwMode="auto">
        <a:xfrm>
          <a:off x="904875" y="27349450"/>
          <a:ext cx="8004175" cy="622300"/>
          <a:chOff x="395288" y="7286625"/>
          <a:chExt cx="8003381" cy="952500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633A2C52-D0BE-49B0-B89F-AD34E9220D8C}"/>
              </a:ext>
            </a:extLst>
          </xdr:cNvPr>
          <xdr:cNvGrpSpPr>
            <a:grpSpLocks/>
          </xdr:cNvGrpSpPr>
        </xdr:nvGrpSpPr>
        <xdr:grpSpPr bwMode="auto">
          <a:xfrm>
            <a:off x="395288" y="7286625"/>
            <a:ext cx="8003381" cy="952500"/>
            <a:chOff x="787676" y="15821853"/>
            <a:chExt cx="9899788" cy="946288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64FD127E-4E4E-43A0-ACD3-507B35ECCEFD}"/>
                </a:ext>
              </a:extLst>
            </xdr:cNvPr>
            <xdr:cNvSpPr txBox="1"/>
          </xdr:nvSpPr>
          <xdr:spPr>
            <a:xfrm>
              <a:off x="787676" y="15821853"/>
              <a:ext cx="4867396" cy="92736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400" u="none"/>
                <a:t>C.P. Alejandra</a:t>
              </a:r>
              <a:r>
                <a:rPr lang="es-MX" sz="1400" u="none" baseline="0"/>
                <a:t> Vázquez García</a:t>
              </a:r>
              <a:endParaRPr lang="es-MX" sz="1400" u="none"/>
            </a:p>
            <a:p>
              <a:pPr algn="ctr"/>
              <a:r>
                <a:rPr lang="es-MX" sz="1400"/>
                <a:t>Jefa del Departamento de Administración</a:t>
              </a:r>
              <a:r>
                <a:rPr lang="es-MX" sz="1400" baseline="0"/>
                <a:t> del ITIFE</a:t>
              </a:r>
              <a:endParaRPr lang="es-MX" sz="1400"/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C3CA2292-5AD3-4E04-B2F1-E19E319055B2}"/>
                </a:ext>
              </a:extLst>
            </xdr:cNvPr>
            <xdr:cNvSpPr txBox="1"/>
          </xdr:nvSpPr>
          <xdr:spPr>
            <a:xfrm>
              <a:off x="5820068" y="15840779"/>
              <a:ext cx="4867396" cy="92736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400"/>
                <a:t>Ing. Arturo</a:t>
              </a:r>
              <a:r>
                <a:rPr lang="es-MX" sz="1400" baseline="0"/>
                <a:t> Sánchez Téllez</a:t>
              </a:r>
              <a:endParaRPr lang="es-MX" sz="1400"/>
            </a:p>
            <a:p>
              <a:pPr algn="ctr"/>
              <a:r>
                <a:rPr lang="es-MX" sz="1400"/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8190491-374C-45D0-8669-AA36645F03FE}"/>
              </a:ext>
            </a:extLst>
          </xdr:cNvPr>
          <xdr:cNvCxnSpPr/>
        </xdr:nvCxnSpPr>
        <xdr:spPr>
          <a:xfrm flipV="1">
            <a:off x="471511" y="7702153"/>
            <a:ext cx="372538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E12C9D7D-7166-4CA1-85CB-179BB668BAB9}"/>
              </a:ext>
            </a:extLst>
          </xdr:cNvPr>
          <xdr:cNvCxnSpPr/>
        </xdr:nvCxnSpPr>
        <xdr:spPr>
          <a:xfrm>
            <a:off x="4784570" y="7755533"/>
            <a:ext cx="321088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37</xdr:row>
      <xdr:rowOff>0</xdr:rowOff>
    </xdr:from>
    <xdr:to>
      <xdr:col>7</xdr:col>
      <xdr:colOff>838200</xdr:colOff>
      <xdr:row>42</xdr:row>
      <xdr:rowOff>142875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C760736F-A81E-4863-9557-791E1F970F33}"/>
            </a:ext>
          </a:extLst>
        </xdr:cNvPr>
        <xdr:cNvGrpSpPr>
          <a:grpSpLocks/>
        </xdr:cNvGrpSpPr>
      </xdr:nvGrpSpPr>
      <xdr:grpSpPr bwMode="auto">
        <a:xfrm>
          <a:off x="438150" y="6200775"/>
          <a:ext cx="7791450" cy="952500"/>
          <a:chOff x="395288" y="7286625"/>
          <a:chExt cx="8003381" cy="952500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37663507-7DCE-4626-BB37-265AD63267AF}"/>
              </a:ext>
            </a:extLst>
          </xdr:cNvPr>
          <xdr:cNvGrpSpPr>
            <a:grpSpLocks/>
          </xdr:cNvGrpSpPr>
        </xdr:nvGrpSpPr>
        <xdr:grpSpPr bwMode="auto">
          <a:xfrm>
            <a:off x="395288" y="7286625"/>
            <a:ext cx="8003381" cy="952500"/>
            <a:chOff x="787676" y="15821853"/>
            <a:chExt cx="9899788" cy="946288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F856B799-0228-4CF0-BCDE-863BC1EC907D}"/>
                </a:ext>
              </a:extLst>
            </xdr:cNvPr>
            <xdr:cNvSpPr txBox="1"/>
          </xdr:nvSpPr>
          <xdr:spPr>
            <a:xfrm>
              <a:off x="787676" y="15821853"/>
              <a:ext cx="4867396" cy="92736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400" u="none"/>
                <a:t>C.P. Alejandra</a:t>
              </a:r>
              <a:r>
                <a:rPr lang="es-MX" sz="1400" u="none" baseline="0"/>
                <a:t> Vázquez García</a:t>
              </a:r>
              <a:endParaRPr lang="es-MX" sz="1400" u="none"/>
            </a:p>
            <a:p>
              <a:pPr algn="ctr"/>
              <a:r>
                <a:rPr lang="es-MX" sz="1400"/>
                <a:t>Jefa del Departamento de Administración</a:t>
              </a:r>
              <a:r>
                <a:rPr lang="es-MX" sz="1400" baseline="0"/>
                <a:t> del ITIFE</a:t>
              </a:r>
              <a:endParaRPr lang="es-MX" sz="1400"/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3C1A81F2-07CE-4964-9976-54321908B72F}"/>
                </a:ext>
              </a:extLst>
            </xdr:cNvPr>
            <xdr:cNvSpPr txBox="1"/>
          </xdr:nvSpPr>
          <xdr:spPr>
            <a:xfrm>
              <a:off x="5820068" y="15840779"/>
              <a:ext cx="4867396" cy="92736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400"/>
                <a:t>Ing. Arturo</a:t>
              </a:r>
              <a:r>
                <a:rPr lang="es-MX" sz="1400" baseline="0"/>
                <a:t> Sánchez Téllez</a:t>
              </a:r>
              <a:endParaRPr lang="es-MX" sz="1400"/>
            </a:p>
            <a:p>
              <a:pPr algn="ctr"/>
              <a:r>
                <a:rPr lang="es-MX" sz="1400"/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55365D99-088A-4F29-A415-DF6916B2B039}"/>
              </a:ext>
            </a:extLst>
          </xdr:cNvPr>
          <xdr:cNvCxnSpPr/>
        </xdr:nvCxnSpPr>
        <xdr:spPr>
          <a:xfrm flipV="1">
            <a:off x="471511" y="7553325"/>
            <a:ext cx="372538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34CC326F-EE24-4F42-9624-8211D6307BBC}"/>
              </a:ext>
            </a:extLst>
          </xdr:cNvPr>
          <xdr:cNvCxnSpPr/>
        </xdr:nvCxnSpPr>
        <xdr:spPr>
          <a:xfrm>
            <a:off x="4720925" y="7581900"/>
            <a:ext cx="321088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92</xdr:row>
      <xdr:rowOff>28575</xdr:rowOff>
    </xdr:from>
    <xdr:to>
      <xdr:col>6</xdr:col>
      <xdr:colOff>542925</xdr:colOff>
      <xdr:row>98</xdr:row>
      <xdr:rowOff>9525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CDCFF7FD-5BBE-447C-8C73-4C99EEBCA355}"/>
            </a:ext>
          </a:extLst>
        </xdr:cNvPr>
        <xdr:cNvGrpSpPr>
          <a:grpSpLocks/>
        </xdr:cNvGrpSpPr>
      </xdr:nvGrpSpPr>
      <xdr:grpSpPr bwMode="auto">
        <a:xfrm>
          <a:off x="523875" y="15525750"/>
          <a:ext cx="8001000" cy="952500"/>
          <a:chOff x="395288" y="7286625"/>
          <a:chExt cx="8003381" cy="952500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709DACB4-3C6D-413F-97A0-237B0902ED6B}"/>
              </a:ext>
            </a:extLst>
          </xdr:cNvPr>
          <xdr:cNvGrpSpPr>
            <a:grpSpLocks/>
          </xdr:cNvGrpSpPr>
        </xdr:nvGrpSpPr>
        <xdr:grpSpPr bwMode="auto">
          <a:xfrm>
            <a:off x="395288" y="7286625"/>
            <a:ext cx="8003381" cy="952500"/>
            <a:chOff x="787676" y="15821853"/>
            <a:chExt cx="9899788" cy="946288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C3D511AA-285A-4957-B8DA-9C513DA2E32A}"/>
                </a:ext>
              </a:extLst>
            </xdr:cNvPr>
            <xdr:cNvSpPr txBox="1"/>
          </xdr:nvSpPr>
          <xdr:spPr>
            <a:xfrm>
              <a:off x="787676" y="15821853"/>
              <a:ext cx="4867396" cy="92736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400" u="none"/>
                <a:t>C.P. Alejandra</a:t>
              </a:r>
              <a:r>
                <a:rPr lang="es-MX" sz="1400" u="none" baseline="0"/>
                <a:t> Vázquez García</a:t>
              </a:r>
              <a:endParaRPr lang="es-MX" sz="1400" u="none"/>
            </a:p>
            <a:p>
              <a:pPr algn="ctr"/>
              <a:r>
                <a:rPr lang="es-MX" sz="1400"/>
                <a:t>Jefa del Departamento de Administración</a:t>
              </a:r>
              <a:r>
                <a:rPr lang="es-MX" sz="1400" baseline="0"/>
                <a:t> del ITIFE</a:t>
              </a:r>
              <a:endParaRPr lang="es-MX" sz="1400"/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519B5A9-DE82-4862-878E-6C997B765F0C}"/>
                </a:ext>
              </a:extLst>
            </xdr:cNvPr>
            <xdr:cNvSpPr txBox="1"/>
          </xdr:nvSpPr>
          <xdr:spPr>
            <a:xfrm>
              <a:off x="5820068" y="15840779"/>
              <a:ext cx="4867396" cy="92736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400"/>
                <a:t>Ing. Arturo</a:t>
              </a:r>
              <a:r>
                <a:rPr lang="es-MX" sz="1400" baseline="0"/>
                <a:t> Sánchez Téllez</a:t>
              </a:r>
              <a:endParaRPr lang="es-MX" sz="1400"/>
            </a:p>
            <a:p>
              <a:pPr algn="ctr"/>
              <a:r>
                <a:rPr lang="es-MX" sz="1400"/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3AF56688-6D87-4F4C-BEA9-92C6F3F5CB1B}"/>
              </a:ext>
            </a:extLst>
          </xdr:cNvPr>
          <xdr:cNvCxnSpPr/>
        </xdr:nvCxnSpPr>
        <xdr:spPr>
          <a:xfrm flipV="1">
            <a:off x="471511" y="7553325"/>
            <a:ext cx="372538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C2EEA0A0-4551-4A78-A7DC-82708C83AEFA}"/>
              </a:ext>
            </a:extLst>
          </xdr:cNvPr>
          <xdr:cNvCxnSpPr/>
        </xdr:nvCxnSpPr>
        <xdr:spPr>
          <a:xfrm>
            <a:off x="4720925" y="7581900"/>
            <a:ext cx="321088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39</xdr:row>
      <xdr:rowOff>28575</xdr:rowOff>
    </xdr:from>
    <xdr:to>
      <xdr:col>7</xdr:col>
      <xdr:colOff>523875</xdr:colOff>
      <xdr:row>45</xdr:row>
      <xdr:rowOff>9525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24089D58-0F70-496E-B5CB-62C6E774C390}"/>
            </a:ext>
          </a:extLst>
        </xdr:cNvPr>
        <xdr:cNvGrpSpPr>
          <a:grpSpLocks/>
        </xdr:cNvGrpSpPr>
      </xdr:nvGrpSpPr>
      <xdr:grpSpPr bwMode="auto">
        <a:xfrm>
          <a:off x="114300" y="7048500"/>
          <a:ext cx="8001000" cy="952500"/>
          <a:chOff x="395288" y="7286625"/>
          <a:chExt cx="8003381" cy="952500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D6EBCDEA-B659-463D-A042-6199E5136426}"/>
              </a:ext>
            </a:extLst>
          </xdr:cNvPr>
          <xdr:cNvGrpSpPr>
            <a:grpSpLocks/>
          </xdr:cNvGrpSpPr>
        </xdr:nvGrpSpPr>
        <xdr:grpSpPr bwMode="auto">
          <a:xfrm>
            <a:off x="395288" y="7286625"/>
            <a:ext cx="8003381" cy="952500"/>
            <a:chOff x="787676" y="15821853"/>
            <a:chExt cx="9899788" cy="946288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CFE00E89-EF41-4463-B90A-BFF267CAD364}"/>
                </a:ext>
              </a:extLst>
            </xdr:cNvPr>
            <xdr:cNvSpPr txBox="1"/>
          </xdr:nvSpPr>
          <xdr:spPr>
            <a:xfrm>
              <a:off x="787676" y="15821853"/>
              <a:ext cx="4867396" cy="92736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400" u="none"/>
                <a:t>C.P. Alejandra</a:t>
              </a:r>
              <a:r>
                <a:rPr lang="es-MX" sz="1400" u="none" baseline="0"/>
                <a:t> Vázquez García</a:t>
              </a:r>
              <a:endParaRPr lang="es-MX" sz="1400" u="none"/>
            </a:p>
            <a:p>
              <a:pPr algn="ctr"/>
              <a:r>
                <a:rPr lang="es-MX" sz="1400"/>
                <a:t>Jefa del Departamento de Administración</a:t>
              </a:r>
              <a:r>
                <a:rPr lang="es-MX" sz="1400" baseline="0"/>
                <a:t> del ITIFE</a:t>
              </a:r>
              <a:endParaRPr lang="es-MX" sz="1400"/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C7AE4B8-A217-4616-881D-822EFB0A3E76}"/>
                </a:ext>
              </a:extLst>
            </xdr:cNvPr>
            <xdr:cNvSpPr txBox="1"/>
          </xdr:nvSpPr>
          <xdr:spPr>
            <a:xfrm>
              <a:off x="5820068" y="15840779"/>
              <a:ext cx="4867396" cy="92736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400"/>
                <a:t>Ing. Arturo</a:t>
              </a:r>
              <a:r>
                <a:rPr lang="es-MX" sz="1400" baseline="0"/>
                <a:t> Sánchez Téllez</a:t>
              </a:r>
              <a:endParaRPr lang="es-MX" sz="1400"/>
            </a:p>
            <a:p>
              <a:pPr algn="ctr"/>
              <a:r>
                <a:rPr lang="es-MX" sz="1400"/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1724A1D7-69BA-4051-AC3F-FFFE43368726}"/>
              </a:ext>
            </a:extLst>
          </xdr:cNvPr>
          <xdr:cNvCxnSpPr/>
        </xdr:nvCxnSpPr>
        <xdr:spPr>
          <a:xfrm flipV="1">
            <a:off x="471511" y="7553325"/>
            <a:ext cx="372538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A099387D-69CE-4555-9140-32D2656C1A24}"/>
              </a:ext>
            </a:extLst>
          </xdr:cNvPr>
          <xdr:cNvCxnSpPr/>
        </xdr:nvCxnSpPr>
        <xdr:spPr>
          <a:xfrm>
            <a:off x="4720925" y="7581900"/>
            <a:ext cx="321088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tabSelected="1" zoomScaleNormal="100" workbookViewId="0">
      <pane ySplit="6" topLeftCell="A28" activePane="bottomLeft" state="frozen"/>
      <selection pane="bottomLeft" activeCell="B103" sqref="B103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91" t="s">
        <v>120</v>
      </c>
      <c r="C2" s="292"/>
      <c r="D2" s="292"/>
      <c r="E2" s="292"/>
      <c r="F2" s="292"/>
      <c r="G2" s="293"/>
    </row>
    <row r="3" spans="2:7" x14ac:dyDescent="0.2">
      <c r="B3" s="294" t="s">
        <v>0</v>
      </c>
      <c r="C3" s="295"/>
      <c r="D3" s="295"/>
      <c r="E3" s="295"/>
      <c r="F3" s="295"/>
      <c r="G3" s="296"/>
    </row>
    <row r="4" spans="2:7" x14ac:dyDescent="0.2">
      <c r="B4" s="294" t="s">
        <v>121</v>
      </c>
      <c r="C4" s="295"/>
      <c r="D4" s="295"/>
      <c r="E4" s="295"/>
      <c r="F4" s="295"/>
      <c r="G4" s="296"/>
    </row>
    <row r="5" spans="2:7" ht="13.5" thickBot="1" x14ac:dyDescent="0.25">
      <c r="B5" s="297" t="s">
        <v>1</v>
      </c>
      <c r="C5" s="298"/>
      <c r="D5" s="298"/>
      <c r="E5" s="298"/>
      <c r="F5" s="298"/>
      <c r="G5" s="299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130248984.08000001</v>
      </c>
      <c r="D9" s="9">
        <f>SUM(D10:D16)</f>
        <v>150857576.97999999</v>
      </c>
      <c r="E9" s="11" t="s">
        <v>8</v>
      </c>
      <c r="F9" s="9">
        <f>SUM(F10:F18)</f>
        <v>151545102.89999998</v>
      </c>
      <c r="G9" s="9">
        <f>SUM(G10:G18)</f>
        <v>187146789.02000001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0</v>
      </c>
      <c r="G10" s="9">
        <v>173048.95999999999</v>
      </c>
    </row>
    <row r="11" spans="2:7" x14ac:dyDescent="0.2">
      <c r="B11" s="12" t="s">
        <v>11</v>
      </c>
      <c r="C11" s="9">
        <v>129362687.79000001</v>
      </c>
      <c r="D11" s="9">
        <v>142891516.78999999</v>
      </c>
      <c r="E11" s="13" t="s">
        <v>12</v>
      </c>
      <c r="F11" s="9">
        <v>81200.2</v>
      </c>
      <c r="G11" s="9">
        <v>279237.53000000003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150849570.25</v>
      </c>
      <c r="G12" s="9">
        <v>185962580.81999999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3999.03</v>
      </c>
      <c r="D14" s="9">
        <v>-1.84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882297.26</v>
      </c>
      <c r="D15" s="9">
        <v>7966062.0300000003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614332.44999999995</v>
      </c>
      <c r="G16" s="9">
        <v>731921.71</v>
      </c>
    </row>
    <row r="17" spans="2:7" x14ac:dyDescent="0.2">
      <c r="B17" s="10" t="s">
        <v>23</v>
      </c>
      <c r="C17" s="9">
        <f>SUM(C18:C24)</f>
        <v>24328825.59</v>
      </c>
      <c r="D17" s="9">
        <f>SUM(D18:D24)</f>
        <v>24326805.220000003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2100.0100000000002</v>
      </c>
      <c r="D20" s="9">
        <v>0.01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24326725.579999998</v>
      </c>
      <c r="D24" s="9">
        <v>24326805.210000001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11521182.68</v>
      </c>
      <c r="D25" s="9">
        <f>SUM(D26:D30)</f>
        <v>23502563.870000001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-0.01</v>
      </c>
      <c r="D26" s="9">
        <v>-0.01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-0.01</v>
      </c>
      <c r="D27" s="9">
        <v>-0.01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11521182.699999999</v>
      </c>
      <c r="D29" s="9">
        <v>23502563.890000001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10840417.970000001</v>
      </c>
      <c r="G31" s="9">
        <f>SUM(G32:G37)</f>
        <v>20341197.210000001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10840417.970000001</v>
      </c>
      <c r="G33" s="9">
        <v>20341197.210000001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-0.02</v>
      </c>
      <c r="D37" s="9">
        <v>-0.02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9549157.5099999998</v>
      </c>
      <c r="D41" s="9">
        <f>SUM(D42:D45)</f>
        <v>12104585.960000001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9549157.5099999998</v>
      </c>
      <c r="D45" s="9">
        <v>12104585.960000001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175648149.84</v>
      </c>
      <c r="D47" s="9">
        <f>D9+D17+D25+D31+D37+D38+D41</f>
        <v>210791532.00999999</v>
      </c>
      <c r="E47" s="8" t="s">
        <v>82</v>
      </c>
      <c r="F47" s="9">
        <f>F9+F19+F23+F26+F27+F31+F38+F42</f>
        <v>162385520.86999997</v>
      </c>
      <c r="G47" s="9">
        <f>G9+G19+G23+G26+G27+G31+G38+G42</f>
        <v>207487986.23000002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149454237.99000001</v>
      </c>
      <c r="D52" s="9">
        <v>219344607.88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5554343.4699999997</v>
      </c>
      <c r="D53" s="9">
        <v>5400214.2699999996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88044</v>
      </c>
      <c r="D54" s="9">
        <v>6380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0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162385520.86999997</v>
      </c>
      <c r="G59" s="9">
        <f>G47+G57</f>
        <v>207487986.23000002</v>
      </c>
    </row>
    <row r="60" spans="2:7" ht="25.5" x14ac:dyDescent="0.2">
      <c r="B60" s="6" t="s">
        <v>102</v>
      </c>
      <c r="C60" s="9">
        <f>SUM(C50:C58)</f>
        <v>155096625.46000001</v>
      </c>
      <c r="D60" s="9">
        <f>SUM(D50:D58)</f>
        <v>224751202.15000001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330744775.30000001</v>
      </c>
      <c r="D62" s="9">
        <f>D47+D60</f>
        <v>435542734.15999997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168359254.42999998</v>
      </c>
      <c r="G68" s="9">
        <f>SUM(G69:G73)</f>
        <v>228054747.93000001</v>
      </c>
    </row>
    <row r="69" spans="2:7" x14ac:dyDescent="0.2">
      <c r="B69" s="10"/>
      <c r="C69" s="9"/>
      <c r="D69" s="9"/>
      <c r="E69" s="11" t="s">
        <v>110</v>
      </c>
      <c r="F69" s="9">
        <v>78040707.849999994</v>
      </c>
      <c r="G69" s="9">
        <v>153679226.24000001</v>
      </c>
    </row>
    <row r="70" spans="2:7" x14ac:dyDescent="0.2">
      <c r="B70" s="10"/>
      <c r="C70" s="9"/>
      <c r="D70" s="9"/>
      <c r="E70" s="11" t="s">
        <v>111</v>
      </c>
      <c r="F70" s="9">
        <v>85283664.049999997</v>
      </c>
      <c r="G70" s="9">
        <v>69340639.159999996</v>
      </c>
    </row>
    <row r="71" spans="2:7" x14ac:dyDescent="0.2">
      <c r="B71" s="10"/>
      <c r="C71" s="9"/>
      <c r="D71" s="9"/>
      <c r="E71" s="11" t="s">
        <v>112</v>
      </c>
      <c r="F71" s="9">
        <v>241591.43</v>
      </c>
      <c r="G71" s="9">
        <v>241591.43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4793291.0999999996</v>
      </c>
      <c r="G73" s="9">
        <v>4793291.0999999996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168359254.42999998</v>
      </c>
      <c r="G79" s="9">
        <f>G63+G68+G75</f>
        <v>228054747.93000001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330744775.29999995</v>
      </c>
      <c r="G81" s="9">
        <f>G59+G79</f>
        <v>435542734.16000003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75"/>
  <sheetViews>
    <sheetView workbookViewId="0">
      <selection activeCell="B5" sqref="B5:L5"/>
    </sheetView>
  </sheetViews>
  <sheetFormatPr baseColWidth="10" defaultRowHeight="15" x14ac:dyDescent="0.25"/>
  <cols>
    <col min="1" max="1" width="5.85546875" customWidth="1"/>
    <col min="2" max="2" width="5.7109375" customWidth="1"/>
    <col min="3" max="3" width="4" customWidth="1"/>
    <col min="4" max="4" width="40" customWidth="1"/>
    <col min="5" max="5" width="2.85546875" customWidth="1"/>
    <col min="6" max="6" width="24.5703125" customWidth="1"/>
    <col min="7" max="7" width="1.85546875" customWidth="1"/>
    <col min="8" max="8" width="22.85546875" customWidth="1"/>
    <col min="9" max="9" width="19.5703125" customWidth="1"/>
    <col min="10" max="10" width="16.28515625" customWidth="1"/>
    <col min="11" max="11" width="18.140625" customWidth="1"/>
    <col min="12" max="12" width="25.28515625" customWidth="1"/>
  </cols>
  <sheetData>
    <row r="1" spans="1:12" ht="15.75" thickBot="1" x14ac:dyDescent="0.3">
      <c r="A1" s="147"/>
      <c r="B1" s="148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x14ac:dyDescent="0.25">
      <c r="A2" s="147"/>
      <c r="B2" s="20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12" x14ac:dyDescent="0.25">
      <c r="A3" s="147"/>
      <c r="B3" s="309" t="s">
        <v>120</v>
      </c>
      <c r="C3" s="310"/>
      <c r="D3" s="310"/>
      <c r="E3" s="310"/>
      <c r="F3" s="310"/>
      <c r="G3" s="310"/>
      <c r="H3" s="310"/>
      <c r="I3" s="310"/>
      <c r="J3" s="310"/>
      <c r="K3" s="310"/>
      <c r="L3" s="311"/>
    </row>
    <row r="4" spans="1:12" x14ac:dyDescent="0.25">
      <c r="A4" s="147"/>
      <c r="B4" s="309" t="s">
        <v>436</v>
      </c>
      <c r="C4" s="310"/>
      <c r="D4" s="310"/>
      <c r="E4" s="310"/>
      <c r="F4" s="310"/>
      <c r="G4" s="310"/>
      <c r="H4" s="310"/>
      <c r="I4" s="310"/>
      <c r="J4" s="310"/>
      <c r="K4" s="310"/>
      <c r="L4" s="311"/>
    </row>
    <row r="5" spans="1:12" x14ac:dyDescent="0.25">
      <c r="A5" s="147"/>
      <c r="B5" s="309" t="s">
        <v>125</v>
      </c>
      <c r="C5" s="310"/>
      <c r="D5" s="310"/>
      <c r="E5" s="310"/>
      <c r="F5" s="310"/>
      <c r="G5" s="310"/>
      <c r="H5" s="310"/>
      <c r="I5" s="310"/>
      <c r="J5" s="310"/>
      <c r="K5" s="310"/>
      <c r="L5" s="311"/>
    </row>
    <row r="6" spans="1:12" ht="15.75" thickBot="1" x14ac:dyDescent="0.3">
      <c r="A6" s="147"/>
      <c r="B6" s="90"/>
      <c r="C6" s="149"/>
      <c r="D6" s="149"/>
      <c r="E6" s="149"/>
      <c r="F6" s="149"/>
      <c r="G6" s="149"/>
      <c r="H6" s="149"/>
      <c r="I6" s="149"/>
      <c r="J6" s="149"/>
      <c r="K6" s="149"/>
      <c r="L6" s="110"/>
    </row>
    <row r="7" spans="1:12" ht="15.75" thickBot="1" x14ac:dyDescent="0.3">
      <c r="A7" s="147"/>
      <c r="B7" s="291" t="s">
        <v>437</v>
      </c>
      <c r="C7" s="292"/>
      <c r="D7" s="293"/>
      <c r="E7" s="328" t="s">
        <v>438</v>
      </c>
      <c r="F7" s="329"/>
      <c r="G7" s="329"/>
      <c r="H7" s="347"/>
      <c r="I7" s="348" t="s">
        <v>439</v>
      </c>
      <c r="J7" s="347"/>
      <c r="K7" s="293" t="s">
        <v>440</v>
      </c>
      <c r="L7" s="326" t="s">
        <v>441</v>
      </c>
    </row>
    <row r="8" spans="1:12" ht="15.75" thickBot="1" x14ac:dyDescent="0.3">
      <c r="A8" s="147"/>
      <c r="B8" s="309"/>
      <c r="C8" s="310"/>
      <c r="D8" s="311"/>
      <c r="E8" s="328" t="s">
        <v>442</v>
      </c>
      <c r="F8" s="347"/>
      <c r="G8" s="348" t="s">
        <v>443</v>
      </c>
      <c r="H8" s="347"/>
      <c r="I8" s="150"/>
      <c r="J8" s="151"/>
      <c r="K8" s="311"/>
      <c r="L8" s="331"/>
    </row>
    <row r="9" spans="1:12" ht="26.25" thickBot="1" x14ac:dyDescent="0.3">
      <c r="A9" s="147"/>
      <c r="B9" s="312"/>
      <c r="C9" s="313"/>
      <c r="D9" s="314"/>
      <c r="E9" s="152"/>
      <c r="F9" s="153" t="s">
        <v>444</v>
      </c>
      <c r="G9" s="153"/>
      <c r="H9" s="153" t="s">
        <v>445</v>
      </c>
      <c r="I9" s="154" t="s">
        <v>446</v>
      </c>
      <c r="J9" s="155" t="s">
        <v>447</v>
      </c>
      <c r="K9" s="314"/>
      <c r="L9" s="327"/>
    </row>
    <row r="10" spans="1:12" ht="15.75" thickBot="1" x14ac:dyDescent="0.3">
      <c r="A10" s="147"/>
      <c r="B10" s="156" t="s">
        <v>448</v>
      </c>
      <c r="C10" s="157"/>
      <c r="D10" s="157"/>
      <c r="E10" s="157"/>
      <c r="F10" s="157"/>
      <c r="G10" s="157"/>
      <c r="H10" s="157"/>
      <c r="I10" s="158"/>
      <c r="J10" s="158"/>
      <c r="K10" s="158"/>
      <c r="L10" s="159"/>
    </row>
    <row r="11" spans="1:12" ht="15.75" thickBot="1" x14ac:dyDescent="0.3">
      <c r="A11" s="147"/>
      <c r="B11" s="160" t="s">
        <v>449</v>
      </c>
      <c r="C11" s="161"/>
      <c r="D11" s="161"/>
      <c r="E11" s="161"/>
      <c r="F11" s="161"/>
      <c r="G11" s="161"/>
      <c r="H11" s="161"/>
      <c r="I11" s="149"/>
      <c r="J11" s="149"/>
      <c r="K11" s="149"/>
      <c r="L11" s="110"/>
    </row>
    <row r="12" spans="1:12" ht="16.5" customHeight="1" thickBot="1" x14ac:dyDescent="0.3">
      <c r="A12" s="147"/>
      <c r="B12" s="162">
        <v>1</v>
      </c>
      <c r="C12" s="163" t="s">
        <v>450</v>
      </c>
      <c r="D12" s="164"/>
      <c r="E12" s="165"/>
      <c r="F12" s="165"/>
      <c r="G12" s="165"/>
      <c r="H12" s="165"/>
      <c r="I12" s="165"/>
      <c r="J12" s="165"/>
      <c r="K12" s="165"/>
      <c r="L12" s="166"/>
    </row>
    <row r="13" spans="1:12" ht="39" thickBot="1" x14ac:dyDescent="0.3">
      <c r="A13" s="147"/>
      <c r="B13" s="167"/>
      <c r="C13" s="168" t="s">
        <v>451</v>
      </c>
      <c r="D13" s="169" t="s">
        <v>452</v>
      </c>
      <c r="E13" s="142"/>
      <c r="F13" s="170" t="s">
        <v>453</v>
      </c>
      <c r="G13" s="115"/>
      <c r="H13" s="171"/>
      <c r="I13" s="147"/>
      <c r="J13" s="172" t="s">
        <v>454</v>
      </c>
      <c r="K13" s="170" t="s">
        <v>455</v>
      </c>
      <c r="L13" s="171"/>
    </row>
    <row r="14" spans="1:12" ht="26.25" thickBot="1" x14ac:dyDescent="0.3">
      <c r="A14" s="147"/>
      <c r="B14" s="167"/>
      <c r="C14" s="168" t="s">
        <v>456</v>
      </c>
      <c r="D14" s="169" t="s">
        <v>222</v>
      </c>
      <c r="E14" s="173"/>
      <c r="F14" s="174" t="s">
        <v>457</v>
      </c>
      <c r="G14" s="175"/>
      <c r="H14" s="176"/>
      <c r="I14" s="177"/>
      <c r="J14" s="178" t="s">
        <v>454</v>
      </c>
      <c r="K14" s="174" t="s">
        <v>455</v>
      </c>
      <c r="L14" s="176"/>
    </row>
    <row r="15" spans="1:12" ht="15.75" thickBot="1" x14ac:dyDescent="0.3">
      <c r="A15" s="147"/>
      <c r="B15" s="167"/>
      <c r="C15" s="168" t="s">
        <v>458</v>
      </c>
      <c r="D15" s="169" t="s">
        <v>459</v>
      </c>
      <c r="E15" s="173"/>
      <c r="F15" s="174" t="s">
        <v>460</v>
      </c>
      <c r="G15" s="175"/>
      <c r="H15" s="176"/>
      <c r="I15" s="177"/>
      <c r="J15" s="178" t="s">
        <v>454</v>
      </c>
      <c r="K15" s="179" t="s">
        <v>455</v>
      </c>
      <c r="L15" s="176"/>
    </row>
    <row r="16" spans="1:12" ht="24.75" customHeight="1" thickBot="1" x14ac:dyDescent="0.3">
      <c r="A16" s="147"/>
      <c r="B16" s="162">
        <v>2</v>
      </c>
      <c r="C16" s="163" t="s">
        <v>461</v>
      </c>
      <c r="D16" s="164"/>
      <c r="E16" s="180"/>
      <c r="F16" s="180"/>
      <c r="G16" s="180"/>
      <c r="H16" s="180"/>
      <c r="I16" s="180"/>
      <c r="J16" s="180"/>
      <c r="K16" s="165"/>
      <c r="L16" s="181"/>
    </row>
    <row r="17" spans="1:12" ht="39" thickBot="1" x14ac:dyDescent="0.3">
      <c r="A17" s="147"/>
      <c r="B17" s="167"/>
      <c r="C17" s="168" t="s">
        <v>451</v>
      </c>
      <c r="D17" s="169" t="s">
        <v>452</v>
      </c>
      <c r="E17" s="172"/>
      <c r="F17" s="170" t="s">
        <v>453</v>
      </c>
      <c r="G17" s="171"/>
      <c r="H17" s="171"/>
      <c r="I17" s="147"/>
      <c r="J17" s="172" t="s">
        <v>454</v>
      </c>
      <c r="K17" s="170" t="s">
        <v>455</v>
      </c>
      <c r="L17" s="171"/>
    </row>
    <row r="18" spans="1:12" ht="26.25" thickBot="1" x14ac:dyDescent="0.3">
      <c r="A18" s="147"/>
      <c r="B18" s="167"/>
      <c r="C18" s="168" t="s">
        <v>456</v>
      </c>
      <c r="D18" s="169" t="s">
        <v>222</v>
      </c>
      <c r="E18" s="178"/>
      <c r="F18" s="174" t="s">
        <v>457</v>
      </c>
      <c r="G18" s="176"/>
      <c r="H18" s="176"/>
      <c r="I18" s="177"/>
      <c r="J18" s="178" t="s">
        <v>454</v>
      </c>
      <c r="K18" s="174" t="s">
        <v>455</v>
      </c>
      <c r="L18" s="176"/>
    </row>
    <row r="19" spans="1:12" ht="15.75" thickBot="1" x14ac:dyDescent="0.3">
      <c r="A19" s="147"/>
      <c r="B19" s="167"/>
      <c r="C19" s="168" t="s">
        <v>458</v>
      </c>
      <c r="D19" s="169" t="s">
        <v>459</v>
      </c>
      <c r="E19" s="178"/>
      <c r="F19" s="174" t="s">
        <v>460</v>
      </c>
      <c r="G19" s="176"/>
      <c r="H19" s="176"/>
      <c r="I19" s="177"/>
      <c r="J19" s="178" t="s">
        <v>454</v>
      </c>
      <c r="K19" s="179" t="s">
        <v>455</v>
      </c>
      <c r="L19" s="176"/>
    </row>
    <row r="20" spans="1:12" ht="16.5" customHeight="1" thickBot="1" x14ac:dyDescent="0.3">
      <c r="A20" s="147"/>
      <c r="B20" s="162">
        <v>3</v>
      </c>
      <c r="C20" s="163" t="s">
        <v>462</v>
      </c>
      <c r="D20" s="164"/>
      <c r="E20" s="180"/>
      <c r="F20" s="180"/>
      <c r="G20" s="180"/>
      <c r="H20" s="180"/>
      <c r="I20" s="180"/>
      <c r="J20" s="180"/>
      <c r="K20" s="165"/>
      <c r="L20" s="181"/>
    </row>
    <row r="21" spans="1:12" ht="15.75" thickBot="1" x14ac:dyDescent="0.3">
      <c r="A21" s="147"/>
      <c r="B21" s="167"/>
      <c r="C21" s="168" t="s">
        <v>451</v>
      </c>
      <c r="D21" s="169" t="s">
        <v>452</v>
      </c>
      <c r="E21" s="172"/>
      <c r="F21" s="170" t="s">
        <v>463</v>
      </c>
      <c r="G21" s="171"/>
      <c r="H21" s="171"/>
      <c r="I21" s="147"/>
      <c r="J21" s="172" t="s">
        <v>454</v>
      </c>
      <c r="K21" s="170" t="s">
        <v>464</v>
      </c>
      <c r="L21" s="171"/>
    </row>
    <row r="22" spans="1:12" ht="15.75" thickBot="1" x14ac:dyDescent="0.3">
      <c r="A22" s="147"/>
      <c r="B22" s="167"/>
      <c r="C22" s="168" t="s">
        <v>456</v>
      </c>
      <c r="D22" s="169" t="s">
        <v>222</v>
      </c>
      <c r="E22" s="178"/>
      <c r="F22" s="174" t="s">
        <v>465</v>
      </c>
      <c r="G22" s="176"/>
      <c r="H22" s="176"/>
      <c r="I22" s="177"/>
      <c r="J22" s="178" t="s">
        <v>454</v>
      </c>
      <c r="K22" s="174" t="s">
        <v>464</v>
      </c>
      <c r="L22" s="176"/>
    </row>
    <row r="23" spans="1:12" ht="15.75" thickBot="1" x14ac:dyDescent="0.3">
      <c r="A23" s="147"/>
      <c r="B23" s="167"/>
      <c r="C23" s="168" t="s">
        <v>458</v>
      </c>
      <c r="D23" s="169" t="s">
        <v>459</v>
      </c>
      <c r="E23" s="178"/>
      <c r="F23" s="174" t="s">
        <v>460</v>
      </c>
      <c r="G23" s="176"/>
      <c r="H23" s="176"/>
      <c r="I23" s="177"/>
      <c r="J23" s="178" t="s">
        <v>454</v>
      </c>
      <c r="K23" s="179" t="s">
        <v>464</v>
      </c>
      <c r="L23" s="176"/>
    </row>
    <row r="24" spans="1:12" ht="16.5" customHeight="1" thickBot="1" x14ac:dyDescent="0.3">
      <c r="A24" s="147"/>
      <c r="B24" s="162">
        <v>4</v>
      </c>
      <c r="C24" s="163" t="s">
        <v>466</v>
      </c>
      <c r="D24" s="164"/>
      <c r="E24" s="180"/>
      <c r="F24" s="180"/>
      <c r="G24" s="180"/>
      <c r="H24" s="180"/>
      <c r="I24" s="180"/>
      <c r="J24" s="180"/>
      <c r="K24" s="165"/>
      <c r="L24" s="181"/>
    </row>
    <row r="25" spans="1:12" ht="15.75" thickBot="1" x14ac:dyDescent="0.3">
      <c r="A25" s="147"/>
      <c r="B25" s="182"/>
      <c r="C25" s="183" t="s">
        <v>451</v>
      </c>
      <c r="D25" s="184" t="s">
        <v>467</v>
      </c>
      <c r="E25" s="165"/>
      <c r="F25" s="185"/>
      <c r="G25" s="165"/>
      <c r="H25" s="165"/>
      <c r="I25" s="165"/>
      <c r="J25" s="165"/>
      <c r="K25" s="165"/>
      <c r="L25" s="166"/>
    </row>
    <row r="26" spans="1:12" ht="15.75" thickBot="1" x14ac:dyDescent="0.3">
      <c r="A26" s="147"/>
      <c r="B26" s="167"/>
      <c r="C26" s="168"/>
      <c r="D26" s="169" t="s">
        <v>468</v>
      </c>
      <c r="E26" s="172"/>
      <c r="F26" s="170" t="s">
        <v>469</v>
      </c>
      <c r="G26" s="171"/>
      <c r="H26" s="171"/>
      <c r="I26" s="147"/>
      <c r="J26" s="172" t="s">
        <v>454</v>
      </c>
      <c r="K26" s="170" t="s">
        <v>470</v>
      </c>
      <c r="L26" s="171"/>
    </row>
    <row r="27" spans="1:12" ht="15.75" thickBot="1" x14ac:dyDescent="0.3">
      <c r="A27" s="147"/>
      <c r="B27" s="167"/>
      <c r="C27" s="168"/>
      <c r="D27" s="169" t="s">
        <v>471</v>
      </c>
      <c r="E27" s="178"/>
      <c r="F27" s="176" t="s">
        <v>472</v>
      </c>
      <c r="G27" s="176"/>
      <c r="H27" s="176"/>
      <c r="I27" s="177"/>
      <c r="J27" s="178" t="s">
        <v>454</v>
      </c>
      <c r="K27" s="174" t="s">
        <v>470</v>
      </c>
      <c r="L27" s="176"/>
    </row>
    <row r="28" spans="1:12" ht="39" thickBot="1" x14ac:dyDescent="0.3">
      <c r="A28" s="147"/>
      <c r="B28" s="186"/>
      <c r="C28" s="168" t="s">
        <v>456</v>
      </c>
      <c r="D28" s="187" t="s">
        <v>473</v>
      </c>
      <c r="E28" s="188"/>
      <c r="F28" s="174" t="s">
        <v>474</v>
      </c>
      <c r="G28" s="189"/>
      <c r="H28" s="176"/>
      <c r="I28" s="177"/>
      <c r="J28" s="178" t="s">
        <v>454</v>
      </c>
      <c r="K28" s="174" t="s">
        <v>470</v>
      </c>
      <c r="L28" s="176"/>
    </row>
    <row r="29" spans="1:12" ht="26.25" thickBot="1" x14ac:dyDescent="0.3">
      <c r="A29" s="147"/>
      <c r="B29" s="186"/>
      <c r="C29" s="168" t="s">
        <v>458</v>
      </c>
      <c r="D29" s="187" t="s">
        <v>475</v>
      </c>
      <c r="E29" s="190"/>
      <c r="F29" s="179" t="s">
        <v>476</v>
      </c>
      <c r="G29" s="181"/>
      <c r="H29" s="191"/>
      <c r="I29" s="192"/>
      <c r="J29" s="193" t="s">
        <v>454</v>
      </c>
      <c r="K29" s="179" t="s">
        <v>470</v>
      </c>
      <c r="L29" s="191"/>
    </row>
    <row r="30" spans="1:12" ht="39" thickBot="1" x14ac:dyDescent="0.3">
      <c r="A30" s="147"/>
      <c r="B30" s="186"/>
      <c r="C30" s="168" t="s">
        <v>477</v>
      </c>
      <c r="D30" s="187" t="s">
        <v>478</v>
      </c>
      <c r="E30" s="194"/>
      <c r="F30" s="195" t="s">
        <v>474</v>
      </c>
      <c r="G30" s="166"/>
      <c r="H30" s="196"/>
      <c r="I30" s="197"/>
      <c r="J30" s="198" t="s">
        <v>454</v>
      </c>
      <c r="K30" s="195" t="s">
        <v>470</v>
      </c>
      <c r="L30" s="196"/>
    </row>
    <row r="31" spans="1:12" ht="15.75" thickBot="1" x14ac:dyDescent="0.3">
      <c r="A31" s="147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</row>
    <row r="32" spans="1:12" ht="15.75" thickBot="1" x14ac:dyDescent="0.3">
      <c r="A32" s="147"/>
      <c r="B32" s="199">
        <v>5</v>
      </c>
      <c r="C32" s="163" t="s">
        <v>479</v>
      </c>
      <c r="D32" s="164"/>
      <c r="E32" s="180"/>
      <c r="F32" s="180"/>
      <c r="G32" s="180"/>
      <c r="H32" s="180"/>
      <c r="I32" s="180"/>
      <c r="J32" s="180"/>
      <c r="K32" s="180"/>
      <c r="L32" s="181"/>
    </row>
    <row r="33" spans="1:12" ht="15.75" thickBot="1" x14ac:dyDescent="0.3">
      <c r="A33" s="147"/>
      <c r="B33" s="167"/>
      <c r="C33" s="168" t="s">
        <v>480</v>
      </c>
      <c r="D33" s="187" t="s">
        <v>481</v>
      </c>
      <c r="E33" s="172"/>
      <c r="F33" s="170" t="s">
        <v>482</v>
      </c>
      <c r="G33" s="171"/>
      <c r="H33" s="171"/>
      <c r="I33" s="147"/>
      <c r="J33" s="172" t="s">
        <v>454</v>
      </c>
      <c r="K33" s="170" t="s">
        <v>483</v>
      </c>
      <c r="L33" s="171"/>
    </row>
    <row r="34" spans="1:12" ht="26.25" thickBot="1" x14ac:dyDescent="0.3">
      <c r="A34" s="147"/>
      <c r="B34" s="167"/>
      <c r="C34" s="168" t="s">
        <v>484</v>
      </c>
      <c r="D34" s="187" t="s">
        <v>459</v>
      </c>
      <c r="E34" s="178"/>
      <c r="F34" s="174" t="s">
        <v>482</v>
      </c>
      <c r="G34" s="176"/>
      <c r="H34" s="176"/>
      <c r="I34" s="177"/>
      <c r="J34" s="178" t="s">
        <v>454</v>
      </c>
      <c r="K34" s="179" t="s">
        <v>485</v>
      </c>
      <c r="L34" s="176"/>
    </row>
    <row r="35" spans="1:12" ht="15.75" thickBot="1" x14ac:dyDescent="0.3">
      <c r="A35" s="147"/>
      <c r="B35" s="162">
        <v>6</v>
      </c>
      <c r="C35" s="163" t="s">
        <v>486</v>
      </c>
      <c r="D35" s="164"/>
      <c r="E35" s="180"/>
      <c r="F35" s="180"/>
      <c r="G35" s="180"/>
      <c r="H35" s="180"/>
      <c r="I35" s="180"/>
      <c r="J35" s="180"/>
      <c r="K35" s="165"/>
      <c r="L35" s="181"/>
    </row>
    <row r="36" spans="1:12" ht="15.75" thickBot="1" x14ac:dyDescent="0.3">
      <c r="A36" s="147"/>
      <c r="B36" s="167"/>
      <c r="C36" s="168" t="s">
        <v>480</v>
      </c>
      <c r="D36" s="169" t="s">
        <v>481</v>
      </c>
      <c r="E36" s="172"/>
      <c r="F36" s="170" t="s">
        <v>487</v>
      </c>
      <c r="G36" s="171"/>
      <c r="H36" s="171"/>
      <c r="I36" s="147"/>
      <c r="J36" s="172" t="s">
        <v>454</v>
      </c>
      <c r="K36" s="195" t="s">
        <v>488</v>
      </c>
      <c r="L36" s="171"/>
    </row>
    <row r="37" spans="1:12" ht="16.5" customHeight="1" thickBot="1" x14ac:dyDescent="0.3">
      <c r="A37" s="147"/>
      <c r="B37" s="162">
        <v>7</v>
      </c>
      <c r="C37" s="163" t="s">
        <v>489</v>
      </c>
      <c r="D37" s="164"/>
      <c r="E37" s="180"/>
      <c r="F37" s="180"/>
      <c r="G37" s="180"/>
      <c r="H37" s="180"/>
      <c r="I37" s="180"/>
      <c r="J37" s="180"/>
      <c r="K37" s="185"/>
      <c r="L37" s="181"/>
    </row>
    <row r="38" spans="1:12" ht="26.25" thickBot="1" x14ac:dyDescent="0.3">
      <c r="A38" s="147"/>
      <c r="B38" s="167"/>
      <c r="C38" s="168" t="s">
        <v>480</v>
      </c>
      <c r="D38" s="187" t="s">
        <v>452</v>
      </c>
      <c r="E38" s="198"/>
      <c r="F38" s="195" t="s">
        <v>490</v>
      </c>
      <c r="G38" s="196"/>
      <c r="H38" s="196"/>
      <c r="I38" s="147"/>
      <c r="J38" s="198" t="s">
        <v>454</v>
      </c>
      <c r="K38" s="170" t="s">
        <v>491</v>
      </c>
      <c r="L38" s="171"/>
    </row>
    <row r="39" spans="1:12" ht="15.75" thickBot="1" x14ac:dyDescent="0.3">
      <c r="A39" s="147"/>
      <c r="B39" s="167"/>
      <c r="C39" s="168" t="s">
        <v>484</v>
      </c>
      <c r="D39" s="187" t="s">
        <v>222</v>
      </c>
      <c r="E39" s="172"/>
      <c r="F39" s="170" t="s">
        <v>469</v>
      </c>
      <c r="G39" s="171"/>
      <c r="H39" s="171"/>
      <c r="I39" s="177"/>
      <c r="J39" s="172" t="s">
        <v>454</v>
      </c>
      <c r="K39" s="174" t="s">
        <v>491</v>
      </c>
      <c r="L39" s="176"/>
    </row>
    <row r="40" spans="1:12" ht="15.75" thickBot="1" x14ac:dyDescent="0.3">
      <c r="A40" s="147"/>
      <c r="B40" s="167"/>
      <c r="C40" s="168" t="s">
        <v>458</v>
      </c>
      <c r="D40" s="187" t="s">
        <v>459</v>
      </c>
      <c r="E40" s="193"/>
      <c r="F40" s="179" t="s">
        <v>472</v>
      </c>
      <c r="G40" s="191"/>
      <c r="H40" s="191"/>
      <c r="I40" s="191"/>
      <c r="J40" s="191" t="s">
        <v>454</v>
      </c>
      <c r="K40" s="179" t="s">
        <v>491</v>
      </c>
      <c r="L40" s="191"/>
    </row>
    <row r="41" spans="1:12" ht="15.75" thickBot="1" x14ac:dyDescent="0.3">
      <c r="A41" s="147"/>
      <c r="B41" s="160" t="s">
        <v>492</v>
      </c>
      <c r="C41" s="161"/>
      <c r="D41" s="161"/>
      <c r="E41" s="161"/>
      <c r="F41" s="161"/>
      <c r="G41" s="161"/>
      <c r="H41" s="161"/>
      <c r="I41" s="149"/>
      <c r="J41" s="149"/>
      <c r="K41" s="149"/>
      <c r="L41" s="110"/>
    </row>
    <row r="42" spans="1:12" ht="24.75" customHeight="1" thickBot="1" x14ac:dyDescent="0.3">
      <c r="A42" s="147"/>
      <c r="B42" s="162">
        <v>1</v>
      </c>
      <c r="C42" s="163" t="s">
        <v>453</v>
      </c>
      <c r="D42" s="164"/>
      <c r="E42" s="165"/>
      <c r="F42" s="165"/>
      <c r="G42" s="165"/>
      <c r="H42" s="165"/>
      <c r="I42" s="165"/>
      <c r="J42" s="165"/>
      <c r="K42" s="165"/>
      <c r="L42" s="166"/>
    </row>
    <row r="43" spans="1:12" ht="39" thickBot="1" x14ac:dyDescent="0.3">
      <c r="A43" s="147"/>
      <c r="B43" s="186"/>
      <c r="C43" s="168" t="s">
        <v>451</v>
      </c>
      <c r="D43" s="187" t="s">
        <v>493</v>
      </c>
      <c r="E43" s="198"/>
      <c r="F43" s="195" t="s">
        <v>453</v>
      </c>
      <c r="G43" s="196"/>
      <c r="H43" s="196"/>
      <c r="I43" s="200"/>
      <c r="J43" s="201"/>
      <c r="K43" s="170" t="s">
        <v>494</v>
      </c>
      <c r="L43" s="171"/>
    </row>
    <row r="44" spans="1:12" ht="39" thickBot="1" x14ac:dyDescent="0.3">
      <c r="A44" s="147"/>
      <c r="B44" s="186"/>
      <c r="C44" s="168" t="s">
        <v>456</v>
      </c>
      <c r="D44" s="187" t="s">
        <v>495</v>
      </c>
      <c r="E44" s="198"/>
      <c r="F44" s="195" t="s">
        <v>496</v>
      </c>
      <c r="G44" s="196"/>
      <c r="H44" s="196"/>
      <c r="I44" s="202"/>
      <c r="J44" s="188"/>
      <c r="K44" s="174" t="s">
        <v>494</v>
      </c>
      <c r="L44" s="176"/>
    </row>
    <row r="45" spans="1:12" ht="39" thickBot="1" x14ac:dyDescent="0.3">
      <c r="A45" s="147"/>
      <c r="B45" s="186"/>
      <c r="C45" s="168" t="s">
        <v>458</v>
      </c>
      <c r="D45" s="187" t="s">
        <v>497</v>
      </c>
      <c r="E45" s="198"/>
      <c r="F45" s="195" t="s">
        <v>453</v>
      </c>
      <c r="G45" s="196"/>
      <c r="H45" s="196"/>
      <c r="I45" s="202"/>
      <c r="J45" s="188"/>
      <c r="K45" s="174" t="s">
        <v>494</v>
      </c>
      <c r="L45" s="176"/>
    </row>
    <row r="46" spans="1:12" ht="39" thickBot="1" x14ac:dyDescent="0.3">
      <c r="A46" s="147"/>
      <c r="B46" s="186"/>
      <c r="C46" s="168" t="s">
        <v>477</v>
      </c>
      <c r="D46" s="187" t="s">
        <v>498</v>
      </c>
      <c r="E46" s="198"/>
      <c r="F46" s="195" t="s">
        <v>499</v>
      </c>
      <c r="G46" s="196"/>
      <c r="H46" s="196"/>
      <c r="I46" s="202"/>
      <c r="J46" s="188"/>
      <c r="K46" s="174" t="s">
        <v>494</v>
      </c>
      <c r="L46" s="176"/>
    </row>
    <row r="47" spans="1:12" ht="26.25" thickBot="1" x14ac:dyDescent="0.3">
      <c r="A47" s="147"/>
      <c r="B47" s="186"/>
      <c r="C47" s="168" t="s">
        <v>500</v>
      </c>
      <c r="D47" s="187" t="s">
        <v>501</v>
      </c>
      <c r="E47" s="198"/>
      <c r="F47" s="195" t="s">
        <v>502</v>
      </c>
      <c r="G47" s="196"/>
      <c r="H47" s="196"/>
      <c r="I47" s="202"/>
      <c r="J47" s="188"/>
      <c r="K47" s="179" t="s">
        <v>494</v>
      </c>
      <c r="L47" s="176"/>
    </row>
    <row r="48" spans="1:12" ht="24.75" customHeight="1" thickBot="1" x14ac:dyDescent="0.3">
      <c r="A48" s="147"/>
      <c r="B48" s="162">
        <v>2</v>
      </c>
      <c r="C48" s="163" t="s">
        <v>503</v>
      </c>
      <c r="D48" s="164"/>
      <c r="E48" s="165"/>
      <c r="F48" s="165"/>
      <c r="G48" s="165"/>
      <c r="H48" s="165"/>
      <c r="I48" s="180"/>
      <c r="J48" s="180"/>
      <c r="K48" s="165"/>
      <c r="L48" s="181"/>
    </row>
    <row r="49" spans="1:12" ht="39" thickBot="1" x14ac:dyDescent="0.3">
      <c r="A49" s="147"/>
      <c r="B49" s="186"/>
      <c r="C49" s="168" t="s">
        <v>451</v>
      </c>
      <c r="D49" s="187" t="s">
        <v>504</v>
      </c>
      <c r="E49" s="198"/>
      <c r="F49" s="195" t="s">
        <v>505</v>
      </c>
      <c r="G49" s="196"/>
      <c r="H49" s="196"/>
      <c r="I49" s="200"/>
      <c r="J49" s="201"/>
      <c r="K49" s="171" t="s">
        <v>455</v>
      </c>
      <c r="L49" s="171"/>
    </row>
    <row r="50" spans="1:12" ht="39" thickBot="1" x14ac:dyDescent="0.3">
      <c r="A50" s="147"/>
      <c r="B50" s="186"/>
      <c r="C50" s="168" t="s">
        <v>456</v>
      </c>
      <c r="D50" s="187" t="s">
        <v>506</v>
      </c>
      <c r="E50" s="198"/>
      <c r="F50" s="195" t="s">
        <v>505</v>
      </c>
      <c r="G50" s="196"/>
      <c r="H50" s="196"/>
      <c r="I50" s="202"/>
      <c r="J50" s="188"/>
      <c r="K50" s="176" t="s">
        <v>455</v>
      </c>
      <c r="L50" s="176"/>
    </row>
    <row r="51" spans="1:12" ht="39" thickBot="1" x14ac:dyDescent="0.3">
      <c r="A51" s="147"/>
      <c r="B51" s="186"/>
      <c r="C51" s="168" t="s">
        <v>458</v>
      </c>
      <c r="D51" s="187" t="s">
        <v>507</v>
      </c>
      <c r="E51" s="198"/>
      <c r="F51" s="195" t="s">
        <v>505</v>
      </c>
      <c r="G51" s="196"/>
      <c r="H51" s="196"/>
      <c r="I51" s="180"/>
      <c r="J51" s="190"/>
      <c r="K51" s="191" t="s">
        <v>455</v>
      </c>
      <c r="L51" s="191"/>
    </row>
    <row r="52" spans="1:12" ht="39" thickBot="1" x14ac:dyDescent="0.3">
      <c r="A52" s="147"/>
      <c r="B52" s="186"/>
      <c r="C52" s="168" t="s">
        <v>477</v>
      </c>
      <c r="D52" s="187" t="s">
        <v>508</v>
      </c>
      <c r="E52" s="198"/>
      <c r="F52" s="196" t="s">
        <v>509</v>
      </c>
      <c r="G52" s="196"/>
      <c r="H52" s="196"/>
      <c r="I52" s="165"/>
      <c r="J52" s="194"/>
      <c r="K52" s="196" t="s">
        <v>455</v>
      </c>
      <c r="L52" s="196"/>
    </row>
    <row r="53" spans="1:12" ht="15.75" thickBot="1" x14ac:dyDescent="0.3">
      <c r="A53" s="147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</row>
    <row r="54" spans="1:12" ht="15.75" thickBot="1" x14ac:dyDescent="0.3">
      <c r="A54" s="147"/>
      <c r="B54" s="199">
        <v>3</v>
      </c>
      <c r="C54" s="164" t="s">
        <v>510</v>
      </c>
      <c r="D54" s="164"/>
      <c r="E54" s="180"/>
      <c r="F54" s="180"/>
      <c r="G54" s="180"/>
      <c r="H54" s="180"/>
      <c r="I54" s="180"/>
      <c r="J54" s="180"/>
      <c r="K54" s="180"/>
      <c r="L54" s="181"/>
    </row>
    <row r="55" spans="1:12" ht="15.75" thickBot="1" x14ac:dyDescent="0.3">
      <c r="A55" s="147"/>
      <c r="B55" s="186"/>
      <c r="C55" s="168" t="s">
        <v>480</v>
      </c>
      <c r="D55" s="187" t="s">
        <v>511</v>
      </c>
      <c r="E55" s="198"/>
      <c r="F55" s="195" t="s">
        <v>512</v>
      </c>
      <c r="G55" s="196"/>
      <c r="H55" s="196"/>
      <c r="I55" s="200"/>
      <c r="J55" s="201"/>
      <c r="K55" s="170" t="s">
        <v>483</v>
      </c>
      <c r="L55" s="171"/>
    </row>
    <row r="56" spans="1:12" ht="26.25" thickBot="1" x14ac:dyDescent="0.3">
      <c r="A56" s="147"/>
      <c r="B56" s="186"/>
      <c r="C56" s="168" t="s">
        <v>484</v>
      </c>
      <c r="D56" s="187" t="s">
        <v>513</v>
      </c>
      <c r="E56" s="198"/>
      <c r="F56" s="195" t="s">
        <v>512</v>
      </c>
      <c r="G56" s="196"/>
      <c r="H56" s="196"/>
      <c r="I56" s="180"/>
      <c r="J56" s="190"/>
      <c r="K56" s="179" t="s">
        <v>483</v>
      </c>
      <c r="L56" s="191"/>
    </row>
    <row r="57" spans="1:12" ht="15.75" thickBot="1" x14ac:dyDescent="0.3">
      <c r="A57" s="147"/>
      <c r="B57" s="203"/>
      <c r="C57" s="147"/>
      <c r="D57" s="147"/>
      <c r="E57" s="147"/>
      <c r="F57" s="147"/>
      <c r="G57" s="147"/>
      <c r="H57" s="147"/>
      <c r="I57" s="147"/>
      <c r="J57" s="147"/>
      <c r="K57" s="147"/>
      <c r="L57" s="171"/>
    </row>
    <row r="58" spans="1:12" ht="15.75" thickBot="1" x14ac:dyDescent="0.3">
      <c r="A58" s="147"/>
      <c r="B58" s="156" t="s">
        <v>514</v>
      </c>
      <c r="C58" s="157"/>
      <c r="D58" s="157"/>
      <c r="E58" s="157"/>
      <c r="F58" s="157"/>
      <c r="G58" s="157"/>
      <c r="H58" s="157"/>
      <c r="I58" s="157"/>
      <c r="J58" s="157"/>
      <c r="K58" s="157"/>
      <c r="L58" s="204"/>
    </row>
    <row r="59" spans="1:12" ht="15.75" thickBot="1" x14ac:dyDescent="0.3">
      <c r="A59" s="147"/>
      <c r="B59" s="160" t="s">
        <v>449</v>
      </c>
      <c r="C59" s="161"/>
      <c r="D59" s="161"/>
      <c r="E59" s="161"/>
      <c r="F59" s="161"/>
      <c r="G59" s="161"/>
      <c r="H59" s="161"/>
      <c r="I59" s="149"/>
      <c r="J59" s="149"/>
      <c r="K59" s="149"/>
      <c r="L59" s="110"/>
    </row>
    <row r="60" spans="1:12" ht="16.5" customHeight="1" thickBot="1" x14ac:dyDescent="0.3">
      <c r="A60" s="147"/>
      <c r="B60" s="162">
        <v>1</v>
      </c>
      <c r="C60" s="163" t="s">
        <v>515</v>
      </c>
      <c r="D60" s="164"/>
      <c r="E60" s="165"/>
      <c r="F60" s="165"/>
      <c r="G60" s="165"/>
      <c r="H60" s="165"/>
      <c r="I60" s="165"/>
      <c r="J60" s="165"/>
      <c r="K60" s="165"/>
      <c r="L60" s="166"/>
    </row>
    <row r="61" spans="1:12" ht="15.75" thickBot="1" x14ac:dyDescent="0.3">
      <c r="A61" s="147"/>
      <c r="B61" s="167"/>
      <c r="C61" s="168" t="s">
        <v>451</v>
      </c>
      <c r="D61" s="205" t="s">
        <v>516</v>
      </c>
      <c r="E61" s="206"/>
      <c r="F61" s="170" t="s">
        <v>517</v>
      </c>
      <c r="G61" s="171"/>
      <c r="H61" s="171"/>
      <c r="I61" s="147"/>
      <c r="J61" s="172" t="s">
        <v>454</v>
      </c>
      <c r="K61" s="170" t="s">
        <v>518</v>
      </c>
      <c r="L61" s="171"/>
    </row>
    <row r="62" spans="1:12" ht="26.25" thickBot="1" x14ac:dyDescent="0.3">
      <c r="A62" s="147"/>
      <c r="B62" s="167"/>
      <c r="C62" s="168" t="s">
        <v>456</v>
      </c>
      <c r="D62" s="205" t="s">
        <v>519</v>
      </c>
      <c r="E62" s="206"/>
      <c r="F62" s="174" t="s">
        <v>520</v>
      </c>
      <c r="G62" s="176"/>
      <c r="H62" s="176"/>
      <c r="I62" s="177"/>
      <c r="J62" s="178" t="s">
        <v>454</v>
      </c>
      <c r="K62" s="174" t="s">
        <v>518</v>
      </c>
      <c r="L62" s="176"/>
    </row>
    <row r="63" spans="1:12" ht="26.25" thickBot="1" x14ac:dyDescent="0.3">
      <c r="A63" s="147"/>
      <c r="B63" s="167"/>
      <c r="C63" s="168" t="s">
        <v>458</v>
      </c>
      <c r="D63" s="205" t="s">
        <v>521</v>
      </c>
      <c r="E63" s="206"/>
      <c r="F63" s="174" t="s">
        <v>520</v>
      </c>
      <c r="G63" s="176"/>
      <c r="H63" s="176"/>
      <c r="I63" s="177"/>
      <c r="J63" s="178" t="s">
        <v>454</v>
      </c>
      <c r="K63" s="174" t="s">
        <v>518</v>
      </c>
      <c r="L63" s="176"/>
    </row>
    <row r="64" spans="1:12" ht="26.25" thickBot="1" x14ac:dyDescent="0.3">
      <c r="A64" s="147"/>
      <c r="B64" s="167"/>
      <c r="C64" s="168" t="s">
        <v>477</v>
      </c>
      <c r="D64" s="205" t="s">
        <v>522</v>
      </c>
      <c r="E64" s="206"/>
      <c r="F64" s="174" t="s">
        <v>520</v>
      </c>
      <c r="G64" s="176"/>
      <c r="H64" s="176"/>
      <c r="I64" s="177"/>
      <c r="J64" s="178" t="s">
        <v>454</v>
      </c>
      <c r="K64" s="174" t="s">
        <v>518</v>
      </c>
      <c r="L64" s="176"/>
    </row>
    <row r="65" spans="1:12" ht="39" thickBot="1" x14ac:dyDescent="0.3">
      <c r="A65" s="147"/>
      <c r="B65" s="167"/>
      <c r="C65" s="168" t="s">
        <v>500</v>
      </c>
      <c r="D65" s="187" t="s">
        <v>523</v>
      </c>
      <c r="E65" s="193"/>
      <c r="F65" s="179"/>
      <c r="G65" s="191"/>
      <c r="H65" s="191"/>
      <c r="I65" s="192"/>
      <c r="J65" s="193" t="s">
        <v>454</v>
      </c>
      <c r="K65" s="179" t="s">
        <v>524</v>
      </c>
      <c r="L65" s="191"/>
    </row>
    <row r="66" spans="1:12" ht="15.75" thickBot="1" x14ac:dyDescent="0.3">
      <c r="A66" s="147"/>
      <c r="B66" s="160" t="s">
        <v>492</v>
      </c>
      <c r="C66" s="161"/>
      <c r="D66" s="161"/>
      <c r="E66" s="161"/>
      <c r="F66" s="161"/>
      <c r="G66" s="161"/>
      <c r="H66" s="161"/>
      <c r="I66" s="149"/>
      <c r="J66" s="149"/>
      <c r="K66" s="149"/>
      <c r="L66" s="110"/>
    </row>
    <row r="67" spans="1:12" ht="33" customHeight="1" thickBot="1" x14ac:dyDescent="0.3">
      <c r="A67" s="147"/>
      <c r="B67" s="167">
        <v>1</v>
      </c>
      <c r="C67" s="345" t="s">
        <v>525</v>
      </c>
      <c r="D67" s="345"/>
      <c r="E67" s="207"/>
      <c r="F67" s="170" t="s">
        <v>526</v>
      </c>
      <c r="G67" s="171"/>
      <c r="H67" s="171"/>
      <c r="I67" s="200"/>
      <c r="J67" s="201"/>
      <c r="K67" s="170" t="s">
        <v>527</v>
      </c>
      <c r="L67" s="171"/>
    </row>
    <row r="68" spans="1:12" ht="33" customHeight="1" thickBot="1" x14ac:dyDescent="0.3">
      <c r="A68" s="147"/>
      <c r="B68" s="167">
        <v>2</v>
      </c>
      <c r="C68" s="345" t="s">
        <v>528</v>
      </c>
      <c r="D68" s="346"/>
      <c r="E68" s="206"/>
      <c r="F68" s="174" t="s">
        <v>526</v>
      </c>
      <c r="G68" s="176"/>
      <c r="H68" s="176"/>
      <c r="I68" s="202"/>
      <c r="J68" s="188"/>
      <c r="K68" s="174" t="s">
        <v>527</v>
      </c>
      <c r="L68" s="176"/>
    </row>
    <row r="69" spans="1:12" ht="24.75" customHeight="1" thickBot="1" x14ac:dyDescent="0.3">
      <c r="A69" s="147"/>
      <c r="B69" s="167">
        <v>3</v>
      </c>
      <c r="C69" s="345" t="s">
        <v>529</v>
      </c>
      <c r="D69" s="346"/>
      <c r="E69" s="206"/>
      <c r="F69" s="179" t="s">
        <v>526</v>
      </c>
      <c r="G69" s="191"/>
      <c r="H69" s="191"/>
      <c r="I69" s="180"/>
      <c r="J69" s="190"/>
      <c r="K69" s="179" t="s">
        <v>530</v>
      </c>
      <c r="L69" s="191"/>
    </row>
    <row r="70" spans="1:12" ht="15.75" thickBot="1" x14ac:dyDescent="0.3">
      <c r="A70" s="147"/>
      <c r="B70" s="156" t="s">
        <v>531</v>
      </c>
      <c r="C70" s="157"/>
      <c r="D70" s="157"/>
      <c r="E70" s="157"/>
      <c r="F70" s="157"/>
      <c r="G70" s="157"/>
      <c r="H70" s="204"/>
      <c r="I70" s="159"/>
      <c r="J70" s="159"/>
      <c r="K70" s="159"/>
      <c r="L70" s="159"/>
    </row>
    <row r="71" spans="1:12" ht="15.75" thickBot="1" x14ac:dyDescent="0.3">
      <c r="A71" s="147"/>
      <c r="B71" s="208" t="s">
        <v>449</v>
      </c>
      <c r="C71" s="209"/>
      <c r="D71" s="209"/>
      <c r="E71" s="209"/>
      <c r="F71" s="209"/>
      <c r="G71" s="209"/>
      <c r="H71" s="209"/>
      <c r="I71" s="209"/>
      <c r="J71" s="209"/>
      <c r="K71" s="209"/>
      <c r="L71" s="210"/>
    </row>
    <row r="72" spans="1:12" ht="15.75" thickBot="1" x14ac:dyDescent="0.3">
      <c r="A72" s="147"/>
      <c r="B72" s="162">
        <v>1</v>
      </c>
      <c r="C72" s="163" t="s">
        <v>532</v>
      </c>
      <c r="D72" s="164"/>
      <c r="E72" s="165"/>
      <c r="F72" s="165"/>
      <c r="G72" s="165"/>
      <c r="H72" s="165"/>
      <c r="I72" s="165"/>
      <c r="J72" s="165"/>
      <c r="K72" s="165"/>
      <c r="L72" s="166"/>
    </row>
    <row r="73" spans="1:12" ht="15.75" thickBot="1" x14ac:dyDescent="0.3">
      <c r="A73" s="147"/>
      <c r="B73" s="167"/>
      <c r="C73" s="168" t="s">
        <v>451</v>
      </c>
      <c r="D73" s="211" t="s">
        <v>533</v>
      </c>
      <c r="E73" s="196"/>
      <c r="F73" s="196"/>
      <c r="G73" s="196"/>
      <c r="H73" s="196"/>
      <c r="I73" s="196"/>
      <c r="J73" s="196" t="s">
        <v>454</v>
      </c>
      <c r="K73" s="195" t="s">
        <v>534</v>
      </c>
      <c r="L73" s="196"/>
    </row>
    <row r="74" spans="1:12" ht="15.75" thickBot="1" x14ac:dyDescent="0.3">
      <c r="A74" s="147"/>
      <c r="B74" s="167"/>
      <c r="C74" s="168" t="s">
        <v>456</v>
      </c>
      <c r="D74" s="211" t="s">
        <v>535</v>
      </c>
      <c r="E74" s="196"/>
      <c r="F74" s="196"/>
      <c r="G74" s="196"/>
      <c r="H74" s="196"/>
      <c r="I74" s="196"/>
      <c r="J74" s="196" t="s">
        <v>454</v>
      </c>
      <c r="K74" s="195" t="s">
        <v>534</v>
      </c>
      <c r="L74" s="196"/>
    </row>
    <row r="75" spans="1:12" x14ac:dyDescent="0.25">
      <c r="A75" s="147"/>
      <c r="B75" s="212"/>
      <c r="C75" s="147"/>
      <c r="D75" s="147"/>
      <c r="E75" s="147"/>
      <c r="F75" s="147"/>
      <c r="G75" s="147"/>
      <c r="H75" s="147"/>
      <c r="I75" s="147"/>
      <c r="J75" s="147"/>
      <c r="K75" s="147"/>
      <c r="L75" s="147"/>
    </row>
  </sheetData>
  <mergeCells count="13">
    <mergeCell ref="C67:D67"/>
    <mergeCell ref="C68:D68"/>
    <mergeCell ref="C69:D69"/>
    <mergeCell ref="B3:L3"/>
    <mergeCell ref="B4:L4"/>
    <mergeCell ref="B5:L5"/>
    <mergeCell ref="B7:D9"/>
    <mergeCell ref="E7:H7"/>
    <mergeCell ref="I7:J7"/>
    <mergeCell ref="K7:K9"/>
    <mergeCell ref="L7:L9"/>
    <mergeCell ref="E8:F8"/>
    <mergeCell ref="G8:H8"/>
  </mergeCells>
  <pageMargins left="0.70866141732283472" right="0.70866141732283472" top="0.74803149606299213" bottom="0.74803149606299213" header="0.31496062992125984" footer="0.31496062992125984"/>
  <pageSetup scale="4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L78"/>
  <sheetViews>
    <sheetView zoomScale="130" zoomScaleNormal="130" workbookViewId="0">
      <selection activeCell="B5" sqref="B5:L5"/>
    </sheetView>
  </sheetViews>
  <sheetFormatPr baseColWidth="10" defaultRowHeight="15" x14ac:dyDescent="0.25"/>
  <cols>
    <col min="1" max="1" width="3.85546875" customWidth="1"/>
  </cols>
  <sheetData>
    <row r="3" spans="1:12" x14ac:dyDescent="0.25">
      <c r="B3" s="213" t="s">
        <v>536</v>
      </c>
    </row>
    <row r="4" spans="1:12" ht="15.75" thickBot="1" x14ac:dyDescent="0.3">
      <c r="A4" s="282"/>
      <c r="B4" s="283" t="s">
        <v>537</v>
      </c>
    </row>
    <row r="5" spans="1:12" x14ac:dyDescent="0.25">
      <c r="B5" s="350"/>
      <c r="C5" s="351"/>
      <c r="D5" s="351"/>
      <c r="E5" s="351"/>
      <c r="F5" s="351"/>
      <c r="G5" s="351"/>
      <c r="H5" s="351"/>
      <c r="I5" s="351"/>
      <c r="J5" s="351"/>
      <c r="K5" s="351"/>
      <c r="L5" s="352"/>
    </row>
    <row r="6" spans="1:12" x14ac:dyDescent="0.25">
      <c r="B6" s="353" t="s">
        <v>538</v>
      </c>
      <c r="C6" s="354"/>
      <c r="D6" s="354"/>
      <c r="E6" s="354"/>
      <c r="F6" s="354"/>
      <c r="G6" s="354"/>
      <c r="H6" s="354"/>
      <c r="I6" s="354"/>
      <c r="J6" s="354"/>
      <c r="K6" s="354"/>
      <c r="L6" s="355"/>
    </row>
    <row r="7" spans="1:12" x14ac:dyDescent="0.25">
      <c r="B7" s="353" t="s">
        <v>436</v>
      </c>
      <c r="C7" s="354"/>
      <c r="D7" s="354"/>
      <c r="E7" s="354"/>
      <c r="F7" s="354"/>
      <c r="G7" s="354"/>
      <c r="H7" s="354"/>
      <c r="I7" s="354"/>
      <c r="J7" s="354"/>
      <c r="K7" s="354"/>
      <c r="L7" s="355"/>
    </row>
    <row r="8" spans="1:12" x14ac:dyDescent="0.25">
      <c r="B8" s="353" t="s">
        <v>125</v>
      </c>
      <c r="C8" s="354"/>
      <c r="D8" s="354"/>
      <c r="E8" s="354"/>
      <c r="F8" s="354"/>
      <c r="G8" s="354"/>
      <c r="H8" s="354"/>
      <c r="I8" s="354"/>
      <c r="J8" s="354"/>
      <c r="K8" s="354"/>
      <c r="L8" s="355"/>
    </row>
    <row r="9" spans="1:12" ht="15.75" thickBot="1" x14ac:dyDescent="0.3">
      <c r="B9" s="356"/>
      <c r="C9" s="357"/>
      <c r="D9" s="357"/>
      <c r="E9" s="357"/>
      <c r="F9" s="357"/>
      <c r="G9" s="357"/>
      <c r="H9" s="357"/>
      <c r="I9" s="357"/>
      <c r="J9" s="357"/>
      <c r="K9" s="357"/>
      <c r="L9" s="358"/>
    </row>
    <row r="10" spans="1:12" ht="15.75" thickBot="1" x14ac:dyDescent="0.3">
      <c r="B10" s="359" t="s">
        <v>437</v>
      </c>
      <c r="C10" s="360"/>
      <c r="D10" s="361"/>
      <c r="E10" s="368" t="s">
        <v>438</v>
      </c>
      <c r="F10" s="369"/>
      <c r="G10" s="369"/>
      <c r="H10" s="370"/>
      <c r="I10" s="371" t="s">
        <v>439</v>
      </c>
      <c r="J10" s="370"/>
      <c r="K10" s="372" t="s">
        <v>440</v>
      </c>
      <c r="L10" s="375" t="s">
        <v>441</v>
      </c>
    </row>
    <row r="11" spans="1:12" ht="15.75" thickBot="1" x14ac:dyDescent="0.3">
      <c r="B11" s="362"/>
      <c r="C11" s="363"/>
      <c r="D11" s="364"/>
      <c r="E11" s="378" t="s">
        <v>442</v>
      </c>
      <c r="F11" s="379"/>
      <c r="G11" s="380" t="s">
        <v>443</v>
      </c>
      <c r="H11" s="379"/>
      <c r="I11" s="214"/>
      <c r="J11" s="214"/>
      <c r="K11" s="373"/>
      <c r="L11" s="376"/>
    </row>
    <row r="12" spans="1:12" ht="25.5" thickBot="1" x14ac:dyDescent="0.3">
      <c r="B12" s="365"/>
      <c r="C12" s="366"/>
      <c r="D12" s="367"/>
      <c r="E12" s="215"/>
      <c r="F12" s="216" t="s">
        <v>444</v>
      </c>
      <c r="G12" s="216"/>
      <c r="H12" s="216" t="s">
        <v>445</v>
      </c>
      <c r="I12" s="217" t="s">
        <v>446</v>
      </c>
      <c r="J12" s="218" t="s">
        <v>447</v>
      </c>
      <c r="K12" s="374"/>
      <c r="L12" s="377"/>
    </row>
    <row r="13" spans="1:12" ht="15.75" thickBot="1" x14ac:dyDescent="0.3">
      <c r="B13" s="381" t="s">
        <v>448</v>
      </c>
      <c r="C13" s="382"/>
      <c r="D13" s="382"/>
      <c r="E13" s="382"/>
      <c r="F13" s="382"/>
      <c r="G13" s="382"/>
      <c r="H13" s="382"/>
      <c r="I13" s="219"/>
      <c r="J13" s="219"/>
      <c r="K13" s="219"/>
      <c r="L13" s="220"/>
    </row>
    <row r="14" spans="1:12" ht="15.75" thickBot="1" x14ac:dyDescent="0.3">
      <c r="B14" s="383" t="s">
        <v>449</v>
      </c>
      <c r="C14" s="384"/>
      <c r="D14" s="384"/>
      <c r="E14" s="384"/>
      <c r="F14" s="384"/>
      <c r="G14" s="384"/>
      <c r="H14" s="384"/>
      <c r="I14" s="221"/>
      <c r="J14" s="221"/>
      <c r="K14" s="221"/>
      <c r="L14" s="222"/>
    </row>
    <row r="15" spans="1:12" ht="16.5" customHeight="1" thickBot="1" x14ac:dyDescent="0.3">
      <c r="B15" s="223">
        <v>1</v>
      </c>
      <c r="C15" s="349" t="s">
        <v>450</v>
      </c>
      <c r="D15" s="349"/>
      <c r="E15" s="224"/>
      <c r="F15" s="225"/>
      <c r="G15" s="224"/>
      <c r="H15" s="225"/>
      <c r="I15" s="224"/>
      <c r="J15" s="224"/>
      <c r="K15" s="224"/>
      <c r="L15" s="226"/>
    </row>
    <row r="16" spans="1:12" ht="33.75" thickBot="1" x14ac:dyDescent="0.3">
      <c r="B16" s="227"/>
      <c r="C16" s="228" t="s">
        <v>451</v>
      </c>
      <c r="D16" s="229" t="s">
        <v>452</v>
      </c>
      <c r="E16" s="230"/>
      <c r="F16" s="231" t="s">
        <v>453</v>
      </c>
      <c r="G16" s="232"/>
      <c r="H16" s="233"/>
      <c r="I16" s="234"/>
      <c r="J16" s="230" t="s">
        <v>454</v>
      </c>
      <c r="K16" s="232" t="s">
        <v>455</v>
      </c>
      <c r="L16" s="232"/>
    </row>
    <row r="17" spans="2:12" ht="25.5" thickBot="1" x14ac:dyDescent="0.3">
      <c r="B17" s="227"/>
      <c r="C17" s="228" t="s">
        <v>456</v>
      </c>
      <c r="D17" s="229" t="s">
        <v>222</v>
      </c>
      <c r="E17" s="235"/>
      <c r="F17" s="236" t="s">
        <v>457</v>
      </c>
      <c r="G17" s="237"/>
      <c r="H17" s="238"/>
      <c r="I17" s="239"/>
      <c r="J17" s="235" t="s">
        <v>454</v>
      </c>
      <c r="K17" s="237" t="s">
        <v>455</v>
      </c>
      <c r="L17" s="237"/>
    </row>
    <row r="18" spans="2:12" ht="17.25" thickBot="1" x14ac:dyDescent="0.3">
      <c r="B18" s="227"/>
      <c r="C18" s="228" t="s">
        <v>458</v>
      </c>
      <c r="D18" s="229" t="s">
        <v>459</v>
      </c>
      <c r="E18" s="235"/>
      <c r="F18" s="236" t="s">
        <v>460</v>
      </c>
      <c r="G18" s="237"/>
      <c r="H18" s="238"/>
      <c r="I18" s="239"/>
      <c r="J18" s="235" t="s">
        <v>454</v>
      </c>
      <c r="K18" s="240" t="s">
        <v>455</v>
      </c>
      <c r="L18" s="237"/>
    </row>
    <row r="19" spans="2:12" ht="24.75" customHeight="1" thickBot="1" x14ac:dyDescent="0.3">
      <c r="B19" s="223">
        <v>2</v>
      </c>
      <c r="C19" s="349" t="s">
        <v>461</v>
      </c>
      <c r="D19" s="349"/>
      <c r="E19" s="241"/>
      <c r="F19" s="241"/>
      <c r="G19" s="241"/>
      <c r="H19" s="242"/>
      <c r="I19" s="241"/>
      <c r="J19" s="241"/>
      <c r="K19" s="224"/>
      <c r="L19" s="243"/>
    </row>
    <row r="20" spans="2:12" ht="33.75" thickBot="1" x14ac:dyDescent="0.3">
      <c r="B20" s="227"/>
      <c r="C20" s="228" t="s">
        <v>451</v>
      </c>
      <c r="D20" s="229" t="s">
        <v>452</v>
      </c>
      <c r="E20" s="230"/>
      <c r="F20" s="231" t="s">
        <v>453</v>
      </c>
      <c r="G20" s="232"/>
      <c r="H20" s="233"/>
      <c r="I20" s="234"/>
      <c r="J20" s="230" t="s">
        <v>454</v>
      </c>
      <c r="K20" s="232" t="s">
        <v>455</v>
      </c>
      <c r="L20" s="232"/>
    </row>
    <row r="21" spans="2:12" ht="25.5" thickBot="1" x14ac:dyDescent="0.3">
      <c r="B21" s="227"/>
      <c r="C21" s="228" t="s">
        <v>456</v>
      </c>
      <c r="D21" s="229" t="s">
        <v>222</v>
      </c>
      <c r="E21" s="235"/>
      <c r="F21" s="236" t="s">
        <v>457</v>
      </c>
      <c r="G21" s="237"/>
      <c r="H21" s="238"/>
      <c r="I21" s="239"/>
      <c r="J21" s="235" t="s">
        <v>454</v>
      </c>
      <c r="K21" s="237" t="s">
        <v>455</v>
      </c>
      <c r="L21" s="237"/>
    </row>
    <row r="22" spans="2:12" ht="17.25" thickBot="1" x14ac:dyDescent="0.3">
      <c r="B22" s="227"/>
      <c r="C22" s="228" t="s">
        <v>458</v>
      </c>
      <c r="D22" s="229" t="s">
        <v>459</v>
      </c>
      <c r="E22" s="235"/>
      <c r="F22" s="236" t="s">
        <v>460</v>
      </c>
      <c r="G22" s="237"/>
      <c r="H22" s="238"/>
      <c r="I22" s="239"/>
      <c r="J22" s="235" t="s">
        <v>454</v>
      </c>
      <c r="K22" s="240" t="s">
        <v>455</v>
      </c>
      <c r="L22" s="237"/>
    </row>
    <row r="23" spans="2:12" ht="16.5" customHeight="1" thickBot="1" x14ac:dyDescent="0.3">
      <c r="B23" s="223">
        <v>3</v>
      </c>
      <c r="C23" s="349" t="s">
        <v>462</v>
      </c>
      <c r="D23" s="349"/>
      <c r="E23" s="241"/>
      <c r="F23" s="241"/>
      <c r="G23" s="241"/>
      <c r="H23" s="242"/>
      <c r="I23" s="241"/>
      <c r="J23" s="241"/>
      <c r="K23" s="224"/>
      <c r="L23" s="243"/>
    </row>
    <row r="24" spans="2:12" ht="17.25" thickBot="1" x14ac:dyDescent="0.3">
      <c r="B24" s="227"/>
      <c r="C24" s="228" t="s">
        <v>451</v>
      </c>
      <c r="D24" s="229" t="s">
        <v>452</v>
      </c>
      <c r="E24" s="230"/>
      <c r="F24" s="231" t="s">
        <v>463</v>
      </c>
      <c r="G24" s="232"/>
      <c r="H24" s="233"/>
      <c r="I24" s="234"/>
      <c r="J24" s="230" t="s">
        <v>454</v>
      </c>
      <c r="K24" s="232" t="s">
        <v>464</v>
      </c>
      <c r="L24" s="232"/>
    </row>
    <row r="25" spans="2:12" ht="17.25" thickBot="1" x14ac:dyDescent="0.3">
      <c r="B25" s="227"/>
      <c r="C25" s="228" t="s">
        <v>456</v>
      </c>
      <c r="D25" s="229" t="s">
        <v>222</v>
      </c>
      <c r="E25" s="235"/>
      <c r="F25" s="236" t="s">
        <v>465</v>
      </c>
      <c r="G25" s="237"/>
      <c r="H25" s="238"/>
      <c r="I25" s="239"/>
      <c r="J25" s="235" t="s">
        <v>454</v>
      </c>
      <c r="K25" s="237" t="s">
        <v>464</v>
      </c>
      <c r="L25" s="237"/>
    </row>
    <row r="26" spans="2:12" ht="17.25" thickBot="1" x14ac:dyDescent="0.3">
      <c r="B26" s="227"/>
      <c r="C26" s="228" t="s">
        <v>458</v>
      </c>
      <c r="D26" s="229" t="s">
        <v>459</v>
      </c>
      <c r="E26" s="235"/>
      <c r="F26" s="236" t="s">
        <v>460</v>
      </c>
      <c r="G26" s="237"/>
      <c r="H26" s="238"/>
      <c r="I26" s="239"/>
      <c r="J26" s="235" t="s">
        <v>454</v>
      </c>
      <c r="K26" s="240" t="s">
        <v>464</v>
      </c>
      <c r="L26" s="237"/>
    </row>
    <row r="27" spans="2:12" ht="16.5" customHeight="1" thickBot="1" x14ac:dyDescent="0.3">
      <c r="B27" s="223">
        <v>4</v>
      </c>
      <c r="C27" s="349" t="s">
        <v>466</v>
      </c>
      <c r="D27" s="349"/>
      <c r="E27" s="241"/>
      <c r="F27" s="241"/>
      <c r="G27" s="241"/>
      <c r="H27" s="242"/>
      <c r="I27" s="241"/>
      <c r="J27" s="241"/>
      <c r="K27" s="224"/>
      <c r="L27" s="243"/>
    </row>
    <row r="28" spans="2:12" ht="33.75" thickBot="1" x14ac:dyDescent="0.3">
      <c r="B28" s="244"/>
      <c r="C28" s="245" t="s">
        <v>451</v>
      </c>
      <c r="D28" s="246" t="s">
        <v>467</v>
      </c>
      <c r="E28" s="224"/>
      <c r="F28" s="224"/>
      <c r="G28" s="224"/>
      <c r="H28" s="225"/>
      <c r="I28" s="224"/>
      <c r="J28" s="224"/>
      <c r="K28" s="224"/>
      <c r="L28" s="226"/>
    </row>
    <row r="29" spans="2:12" ht="17.25" thickBot="1" x14ac:dyDescent="0.3">
      <c r="B29" s="227"/>
      <c r="C29" s="228"/>
      <c r="D29" s="247" t="s">
        <v>468</v>
      </c>
      <c r="E29" s="230"/>
      <c r="F29" s="231" t="s">
        <v>469</v>
      </c>
      <c r="G29" s="232"/>
      <c r="H29" s="233"/>
      <c r="I29" s="234"/>
      <c r="J29" s="230" t="s">
        <v>454</v>
      </c>
      <c r="K29" s="232" t="s">
        <v>470</v>
      </c>
      <c r="L29" s="232"/>
    </row>
    <row r="30" spans="2:12" ht="17.25" thickBot="1" x14ac:dyDescent="0.3">
      <c r="B30" s="227"/>
      <c r="C30" s="228"/>
      <c r="D30" s="247" t="s">
        <v>471</v>
      </c>
      <c r="E30" s="235"/>
      <c r="F30" s="236" t="s">
        <v>472</v>
      </c>
      <c r="G30" s="237"/>
      <c r="H30" s="238"/>
      <c r="I30" s="239"/>
      <c r="J30" s="235" t="s">
        <v>454</v>
      </c>
      <c r="K30" s="237" t="s">
        <v>470</v>
      </c>
      <c r="L30" s="237"/>
    </row>
    <row r="31" spans="2:12" ht="83.25" thickBot="1" x14ac:dyDescent="0.3">
      <c r="B31" s="248"/>
      <c r="C31" s="228" t="s">
        <v>456</v>
      </c>
      <c r="D31" s="229" t="s">
        <v>473</v>
      </c>
      <c r="E31" s="249"/>
      <c r="F31" s="236" t="s">
        <v>474</v>
      </c>
      <c r="G31" s="250"/>
      <c r="H31" s="238"/>
      <c r="I31" s="239"/>
      <c r="J31" s="235" t="s">
        <v>454</v>
      </c>
      <c r="K31" s="237" t="s">
        <v>470</v>
      </c>
      <c r="L31" s="237"/>
    </row>
    <row r="32" spans="2:12" ht="33.75" thickBot="1" x14ac:dyDescent="0.3">
      <c r="B32" s="248"/>
      <c r="C32" s="228" t="s">
        <v>458</v>
      </c>
      <c r="D32" s="229" t="s">
        <v>475</v>
      </c>
      <c r="E32" s="251"/>
      <c r="F32" s="252" t="s">
        <v>476</v>
      </c>
      <c r="G32" s="243"/>
      <c r="H32" s="253"/>
      <c r="I32" s="254"/>
      <c r="J32" s="255" t="s">
        <v>454</v>
      </c>
      <c r="K32" s="240" t="s">
        <v>470</v>
      </c>
      <c r="L32" s="240"/>
    </row>
    <row r="33" spans="2:12" ht="66.75" thickBot="1" x14ac:dyDescent="0.3">
      <c r="B33" s="248"/>
      <c r="C33" s="228" t="s">
        <v>477</v>
      </c>
      <c r="D33" s="229" t="s">
        <v>478</v>
      </c>
      <c r="E33" s="256"/>
      <c r="F33" s="257" t="s">
        <v>474</v>
      </c>
      <c r="G33" s="226"/>
      <c r="H33" s="258"/>
      <c r="I33" s="259"/>
      <c r="J33" s="260" t="s">
        <v>454</v>
      </c>
      <c r="K33" s="261" t="s">
        <v>470</v>
      </c>
      <c r="L33" s="261"/>
    </row>
    <row r="34" spans="2:12" ht="15.75" thickBot="1" x14ac:dyDescent="0.3">
      <c r="B34" s="262"/>
    </row>
    <row r="35" spans="2:12" ht="16.5" customHeight="1" thickBot="1" x14ac:dyDescent="0.3">
      <c r="B35" s="263">
        <v>5</v>
      </c>
      <c r="C35" s="349" t="s">
        <v>479</v>
      </c>
      <c r="D35" s="349"/>
      <c r="E35" s="241"/>
      <c r="F35" s="241"/>
      <c r="G35" s="241"/>
      <c r="H35" s="242"/>
      <c r="I35" s="241"/>
      <c r="J35" s="241"/>
      <c r="K35" s="241"/>
      <c r="L35" s="243"/>
    </row>
    <row r="36" spans="2:12" ht="25.5" thickBot="1" x14ac:dyDescent="0.3">
      <c r="B36" s="227"/>
      <c r="C36" s="228" t="s">
        <v>480</v>
      </c>
      <c r="D36" s="229" t="s">
        <v>481</v>
      </c>
      <c r="E36" s="230"/>
      <c r="F36" s="231" t="s">
        <v>482</v>
      </c>
      <c r="G36" s="232"/>
      <c r="H36" s="233"/>
      <c r="I36" s="234"/>
      <c r="J36" s="230" t="s">
        <v>454</v>
      </c>
      <c r="K36" s="232" t="s">
        <v>483</v>
      </c>
      <c r="L36" s="232"/>
    </row>
    <row r="37" spans="2:12" ht="17.25" thickBot="1" x14ac:dyDescent="0.3">
      <c r="B37" s="227"/>
      <c r="C37" s="228" t="s">
        <v>484</v>
      </c>
      <c r="D37" s="229" t="s">
        <v>459</v>
      </c>
      <c r="E37" s="235"/>
      <c r="F37" s="236" t="s">
        <v>482</v>
      </c>
      <c r="G37" s="237"/>
      <c r="H37" s="238"/>
      <c r="I37" s="239"/>
      <c r="J37" s="235" t="s">
        <v>454</v>
      </c>
      <c r="K37" s="240" t="s">
        <v>485</v>
      </c>
      <c r="L37" s="237"/>
    </row>
    <row r="38" spans="2:12" ht="24.75" customHeight="1" thickBot="1" x14ac:dyDescent="0.3">
      <c r="B38" s="223">
        <v>6</v>
      </c>
      <c r="C38" s="349" t="s">
        <v>486</v>
      </c>
      <c r="D38" s="349"/>
      <c r="E38" s="241"/>
      <c r="F38" s="241"/>
      <c r="G38" s="241"/>
      <c r="H38" s="242"/>
      <c r="I38" s="241"/>
      <c r="J38" s="241"/>
      <c r="K38" s="224"/>
      <c r="L38" s="243"/>
    </row>
    <row r="39" spans="2:12" ht="25.5" thickBot="1" x14ac:dyDescent="0.3">
      <c r="B39" s="227"/>
      <c r="C39" s="228" t="s">
        <v>480</v>
      </c>
      <c r="D39" s="229" t="s">
        <v>481</v>
      </c>
      <c r="E39" s="230"/>
      <c r="F39" s="231" t="s">
        <v>487</v>
      </c>
      <c r="G39" s="232"/>
      <c r="H39" s="233"/>
      <c r="I39" s="234"/>
      <c r="J39" s="230" t="s">
        <v>454</v>
      </c>
      <c r="K39" s="261" t="s">
        <v>488</v>
      </c>
      <c r="L39" s="232"/>
    </row>
    <row r="40" spans="2:12" ht="16.5" customHeight="1" thickBot="1" x14ac:dyDescent="0.3">
      <c r="B40" s="223">
        <v>7</v>
      </c>
      <c r="C40" s="349" t="s">
        <v>489</v>
      </c>
      <c r="D40" s="349"/>
      <c r="E40" s="241"/>
      <c r="F40" s="241"/>
      <c r="G40" s="241"/>
      <c r="H40" s="242"/>
      <c r="I40" s="241"/>
      <c r="J40" s="241"/>
      <c r="K40" s="224"/>
      <c r="L40" s="243"/>
    </row>
    <row r="41" spans="2:12" ht="25.5" thickBot="1" x14ac:dyDescent="0.3">
      <c r="B41" s="227"/>
      <c r="C41" s="228" t="s">
        <v>480</v>
      </c>
      <c r="D41" s="229" t="s">
        <v>452</v>
      </c>
      <c r="E41" s="260"/>
      <c r="F41" s="257" t="s">
        <v>490</v>
      </c>
      <c r="G41" s="261"/>
      <c r="H41" s="258"/>
      <c r="I41" s="234"/>
      <c r="J41" s="260" t="s">
        <v>454</v>
      </c>
      <c r="K41" s="232" t="s">
        <v>491</v>
      </c>
      <c r="L41" s="232"/>
    </row>
    <row r="42" spans="2:12" ht="17.25" thickBot="1" x14ac:dyDescent="0.3">
      <c r="B42" s="227"/>
      <c r="C42" s="228" t="s">
        <v>484</v>
      </c>
      <c r="D42" s="229" t="s">
        <v>222</v>
      </c>
      <c r="E42" s="230"/>
      <c r="F42" s="231" t="s">
        <v>469</v>
      </c>
      <c r="G42" s="232"/>
      <c r="H42" s="233"/>
      <c r="I42" s="239"/>
      <c r="J42" s="230" t="s">
        <v>454</v>
      </c>
      <c r="K42" s="237" t="s">
        <v>491</v>
      </c>
      <c r="L42" s="237"/>
    </row>
    <row r="43" spans="2:12" ht="17.25" thickBot="1" x14ac:dyDescent="0.3">
      <c r="B43" s="227"/>
      <c r="C43" s="228" t="s">
        <v>458</v>
      </c>
      <c r="D43" s="229" t="s">
        <v>459</v>
      </c>
      <c r="E43" s="255"/>
      <c r="F43" s="252" t="s">
        <v>472</v>
      </c>
      <c r="G43" s="240"/>
      <c r="H43" s="253"/>
      <c r="I43" s="253"/>
      <c r="J43" s="240" t="s">
        <v>454</v>
      </c>
      <c r="K43" s="240" t="s">
        <v>491</v>
      </c>
      <c r="L43" s="240"/>
    </row>
    <row r="44" spans="2:12" ht="15.75" thickBot="1" x14ac:dyDescent="0.3">
      <c r="B44" s="383" t="s">
        <v>492</v>
      </c>
      <c r="C44" s="384"/>
      <c r="D44" s="384"/>
      <c r="E44" s="384"/>
      <c r="F44" s="384"/>
      <c r="G44" s="384"/>
      <c r="H44" s="384"/>
      <c r="I44" s="221"/>
      <c r="J44" s="221"/>
      <c r="K44" s="221"/>
      <c r="L44" s="222"/>
    </row>
    <row r="45" spans="2:12" ht="24.75" customHeight="1" thickBot="1" x14ac:dyDescent="0.3">
      <c r="B45" s="223">
        <v>1</v>
      </c>
      <c r="C45" s="349" t="s">
        <v>453</v>
      </c>
      <c r="D45" s="349"/>
      <c r="E45" s="224"/>
      <c r="F45" s="225"/>
      <c r="G45" s="224"/>
      <c r="H45" s="225"/>
      <c r="I45" s="224"/>
      <c r="J45" s="224"/>
      <c r="K45" s="224"/>
      <c r="L45" s="226"/>
    </row>
    <row r="46" spans="2:12" ht="33.75" thickBot="1" x14ac:dyDescent="0.3">
      <c r="B46" s="248"/>
      <c r="C46" s="264" t="s">
        <v>451</v>
      </c>
      <c r="D46" s="229" t="s">
        <v>493</v>
      </c>
      <c r="E46" s="260"/>
      <c r="F46" s="265" t="s">
        <v>453</v>
      </c>
      <c r="G46" s="261"/>
      <c r="H46" s="258"/>
      <c r="I46" s="266"/>
      <c r="J46" s="267"/>
      <c r="K46" s="232" t="s">
        <v>494</v>
      </c>
      <c r="L46" s="232"/>
    </row>
    <row r="47" spans="2:12" ht="27.75" thickBot="1" x14ac:dyDescent="0.3">
      <c r="B47" s="248"/>
      <c r="C47" s="264" t="s">
        <v>456</v>
      </c>
      <c r="D47" s="229" t="s">
        <v>495</v>
      </c>
      <c r="E47" s="260"/>
      <c r="F47" s="265" t="s">
        <v>496</v>
      </c>
      <c r="G47" s="261"/>
      <c r="H47" s="258"/>
      <c r="I47" s="268"/>
      <c r="J47" s="249"/>
      <c r="K47" s="237" t="s">
        <v>494</v>
      </c>
      <c r="L47" s="237"/>
    </row>
    <row r="48" spans="2:12" ht="42" thickBot="1" x14ac:dyDescent="0.3">
      <c r="B48" s="248"/>
      <c r="C48" s="264" t="s">
        <v>458</v>
      </c>
      <c r="D48" s="229" t="s">
        <v>497</v>
      </c>
      <c r="E48" s="260"/>
      <c r="F48" s="265" t="s">
        <v>453</v>
      </c>
      <c r="G48" s="261"/>
      <c r="H48" s="258"/>
      <c r="I48" s="268"/>
      <c r="J48" s="249"/>
      <c r="K48" s="237" t="s">
        <v>494</v>
      </c>
      <c r="L48" s="237"/>
    </row>
    <row r="49" spans="2:12" ht="42" thickBot="1" x14ac:dyDescent="0.3">
      <c r="B49" s="248"/>
      <c r="C49" s="264" t="s">
        <v>477</v>
      </c>
      <c r="D49" s="229" t="s">
        <v>498</v>
      </c>
      <c r="E49" s="260"/>
      <c r="F49" s="265" t="s">
        <v>499</v>
      </c>
      <c r="G49" s="261"/>
      <c r="H49" s="258"/>
      <c r="I49" s="268"/>
      <c r="J49" s="249"/>
      <c r="K49" s="237" t="s">
        <v>494</v>
      </c>
      <c r="L49" s="237"/>
    </row>
    <row r="50" spans="2:12" ht="33.75" thickBot="1" x14ac:dyDescent="0.3">
      <c r="B50" s="248"/>
      <c r="C50" s="264" t="s">
        <v>500</v>
      </c>
      <c r="D50" s="229" t="s">
        <v>501</v>
      </c>
      <c r="E50" s="260"/>
      <c r="F50" s="265" t="s">
        <v>502</v>
      </c>
      <c r="G50" s="261"/>
      <c r="H50" s="258"/>
      <c r="I50" s="268"/>
      <c r="J50" s="249"/>
      <c r="K50" s="240" t="s">
        <v>494</v>
      </c>
      <c r="L50" s="237"/>
    </row>
    <row r="51" spans="2:12" ht="24.75" customHeight="1" thickBot="1" x14ac:dyDescent="0.3">
      <c r="B51" s="223">
        <v>2</v>
      </c>
      <c r="C51" s="349" t="s">
        <v>503</v>
      </c>
      <c r="D51" s="349"/>
      <c r="E51" s="224"/>
      <c r="F51" s="269"/>
      <c r="G51" s="224"/>
      <c r="H51" s="225"/>
      <c r="I51" s="241"/>
      <c r="J51" s="241"/>
      <c r="K51" s="224"/>
      <c r="L51" s="243"/>
    </row>
    <row r="52" spans="2:12" ht="66.75" thickBot="1" x14ac:dyDescent="0.3">
      <c r="B52" s="248"/>
      <c r="C52" s="264" t="s">
        <v>451</v>
      </c>
      <c r="D52" s="229" t="s">
        <v>504</v>
      </c>
      <c r="E52" s="260"/>
      <c r="F52" s="265" t="s">
        <v>505</v>
      </c>
      <c r="G52" s="261"/>
      <c r="H52" s="258"/>
      <c r="I52" s="266"/>
      <c r="J52" s="267"/>
      <c r="K52" s="232" t="s">
        <v>455</v>
      </c>
      <c r="L52" s="232"/>
    </row>
    <row r="53" spans="2:12" ht="58.5" thickBot="1" x14ac:dyDescent="0.3">
      <c r="B53" s="248"/>
      <c r="C53" s="264" t="s">
        <v>456</v>
      </c>
      <c r="D53" s="229" t="s">
        <v>506</v>
      </c>
      <c r="E53" s="260"/>
      <c r="F53" s="265" t="s">
        <v>505</v>
      </c>
      <c r="G53" s="261"/>
      <c r="H53" s="258"/>
      <c r="I53" s="268"/>
      <c r="J53" s="249"/>
      <c r="K53" s="237" t="s">
        <v>455</v>
      </c>
      <c r="L53" s="237"/>
    </row>
    <row r="54" spans="2:12" ht="75" thickBot="1" x14ac:dyDescent="0.3">
      <c r="B54" s="248"/>
      <c r="C54" s="264" t="s">
        <v>458</v>
      </c>
      <c r="D54" s="229" t="s">
        <v>507</v>
      </c>
      <c r="E54" s="260"/>
      <c r="F54" s="265" t="s">
        <v>505</v>
      </c>
      <c r="G54" s="261"/>
      <c r="H54" s="258"/>
      <c r="I54" s="241"/>
      <c r="J54" s="251"/>
      <c r="K54" s="240" t="s">
        <v>455</v>
      </c>
      <c r="L54" s="240"/>
    </row>
    <row r="55" spans="2:12" ht="75" thickBot="1" x14ac:dyDescent="0.3">
      <c r="B55" s="248"/>
      <c r="C55" s="264" t="s">
        <v>477</v>
      </c>
      <c r="D55" s="229" t="s">
        <v>508</v>
      </c>
      <c r="E55" s="260"/>
      <c r="F55" s="265" t="s">
        <v>509</v>
      </c>
      <c r="G55" s="261"/>
      <c r="H55" s="258"/>
      <c r="I55" s="224"/>
      <c r="J55" s="256"/>
      <c r="K55" s="261" t="s">
        <v>455</v>
      </c>
      <c r="L55" s="261"/>
    </row>
    <row r="56" spans="2:12" ht="15.75" thickBot="1" x14ac:dyDescent="0.3">
      <c r="B56" s="262"/>
    </row>
    <row r="57" spans="2:12" ht="15.75" thickBot="1" x14ac:dyDescent="0.3">
      <c r="B57" s="263">
        <v>3</v>
      </c>
      <c r="C57" s="349" t="s">
        <v>510</v>
      </c>
      <c r="D57" s="349"/>
      <c r="E57" s="241"/>
      <c r="F57" s="270"/>
      <c r="G57" s="241"/>
      <c r="H57" s="242"/>
      <c r="I57" s="241"/>
      <c r="J57" s="241"/>
      <c r="K57" s="241"/>
      <c r="L57" s="243"/>
    </row>
    <row r="58" spans="2:12" ht="25.5" thickBot="1" x14ac:dyDescent="0.3">
      <c r="B58" s="248"/>
      <c r="C58" s="264" t="s">
        <v>480</v>
      </c>
      <c r="D58" s="229" t="s">
        <v>511</v>
      </c>
      <c r="E58" s="260"/>
      <c r="F58" s="265" t="s">
        <v>512</v>
      </c>
      <c r="G58" s="261"/>
      <c r="H58" s="258"/>
      <c r="I58" s="266"/>
      <c r="J58" s="267"/>
      <c r="K58" s="232" t="s">
        <v>483</v>
      </c>
      <c r="L58" s="232"/>
    </row>
    <row r="59" spans="2:12" ht="58.5" thickBot="1" x14ac:dyDescent="0.3">
      <c r="B59" s="248"/>
      <c r="C59" s="264" t="s">
        <v>484</v>
      </c>
      <c r="D59" s="229" t="s">
        <v>513</v>
      </c>
      <c r="E59" s="260"/>
      <c r="F59" s="265" t="s">
        <v>512</v>
      </c>
      <c r="G59" s="261"/>
      <c r="H59" s="258"/>
      <c r="I59" s="241"/>
      <c r="J59" s="251"/>
      <c r="K59" s="240" t="s">
        <v>483</v>
      </c>
      <c r="L59" s="240"/>
    </row>
    <row r="60" spans="2:12" ht="15.75" thickBot="1" x14ac:dyDescent="0.3">
      <c r="B60" s="271"/>
      <c r="C60" s="272"/>
      <c r="D60" s="272"/>
      <c r="E60" s="272"/>
      <c r="F60" s="272"/>
      <c r="G60" s="272"/>
      <c r="H60" s="272"/>
      <c r="I60" s="272"/>
      <c r="J60" s="272"/>
      <c r="K60" s="272"/>
      <c r="L60" s="273"/>
    </row>
    <row r="61" spans="2:12" ht="15.75" thickBot="1" x14ac:dyDescent="0.3">
      <c r="B61" s="381" t="s">
        <v>514</v>
      </c>
      <c r="C61" s="382"/>
      <c r="D61" s="382"/>
      <c r="E61" s="382"/>
      <c r="F61" s="382"/>
      <c r="G61" s="382"/>
      <c r="H61" s="382"/>
      <c r="I61" s="274"/>
      <c r="J61" s="274"/>
      <c r="K61" s="274"/>
      <c r="L61" s="275"/>
    </row>
    <row r="62" spans="2:12" ht="15.75" thickBot="1" x14ac:dyDescent="0.3">
      <c r="B62" s="383" t="s">
        <v>449</v>
      </c>
      <c r="C62" s="384"/>
      <c r="D62" s="384"/>
      <c r="E62" s="384"/>
      <c r="F62" s="384"/>
      <c r="G62" s="384"/>
      <c r="H62" s="384"/>
      <c r="I62" s="221"/>
      <c r="J62" s="221"/>
      <c r="K62" s="221"/>
      <c r="L62" s="222"/>
    </row>
    <row r="63" spans="2:12" ht="16.5" customHeight="1" thickBot="1" x14ac:dyDescent="0.3">
      <c r="B63" s="223">
        <v>1</v>
      </c>
      <c r="C63" s="349" t="s">
        <v>515</v>
      </c>
      <c r="D63" s="349"/>
      <c r="E63" s="224"/>
      <c r="F63" s="225"/>
      <c r="G63" s="224"/>
      <c r="H63" s="225"/>
      <c r="I63" s="224"/>
      <c r="J63" s="224"/>
      <c r="K63" s="224"/>
      <c r="L63" s="226"/>
    </row>
    <row r="64" spans="2:12" ht="33.75" thickBot="1" x14ac:dyDescent="0.3">
      <c r="B64" s="227"/>
      <c r="C64" s="228" t="s">
        <v>451</v>
      </c>
      <c r="D64" s="229" t="s">
        <v>516</v>
      </c>
      <c r="E64" s="230"/>
      <c r="F64" s="231" t="s">
        <v>517</v>
      </c>
      <c r="G64" s="232"/>
      <c r="H64" s="233"/>
      <c r="I64" s="234"/>
      <c r="J64" s="230" t="s">
        <v>454</v>
      </c>
      <c r="K64" s="232" t="s">
        <v>518</v>
      </c>
      <c r="L64" s="232"/>
    </row>
    <row r="65" spans="2:12" ht="50.25" thickBot="1" x14ac:dyDescent="0.3">
      <c r="B65" s="227"/>
      <c r="C65" s="228" t="s">
        <v>456</v>
      </c>
      <c r="D65" s="229" t="s">
        <v>519</v>
      </c>
      <c r="E65" s="235"/>
      <c r="F65" s="236" t="s">
        <v>520</v>
      </c>
      <c r="G65" s="237"/>
      <c r="H65" s="238"/>
      <c r="I65" s="239"/>
      <c r="J65" s="235" t="s">
        <v>454</v>
      </c>
      <c r="K65" s="237" t="s">
        <v>518</v>
      </c>
      <c r="L65" s="237"/>
    </row>
    <row r="66" spans="2:12" ht="50.25" thickBot="1" x14ac:dyDescent="0.3">
      <c r="B66" s="227"/>
      <c r="C66" s="228" t="s">
        <v>458</v>
      </c>
      <c r="D66" s="229" t="s">
        <v>521</v>
      </c>
      <c r="E66" s="235"/>
      <c r="F66" s="236" t="s">
        <v>520</v>
      </c>
      <c r="G66" s="237"/>
      <c r="H66" s="238"/>
      <c r="I66" s="239"/>
      <c r="J66" s="235" t="s">
        <v>454</v>
      </c>
      <c r="K66" s="237" t="s">
        <v>518</v>
      </c>
      <c r="L66" s="237"/>
    </row>
    <row r="67" spans="2:12" ht="50.25" thickBot="1" x14ac:dyDescent="0.3">
      <c r="B67" s="227"/>
      <c r="C67" s="228" t="s">
        <v>477</v>
      </c>
      <c r="D67" s="229" t="s">
        <v>522</v>
      </c>
      <c r="E67" s="235"/>
      <c r="F67" s="236" t="s">
        <v>520</v>
      </c>
      <c r="G67" s="237"/>
      <c r="H67" s="238"/>
      <c r="I67" s="239"/>
      <c r="J67" s="235" t="s">
        <v>454</v>
      </c>
      <c r="K67" s="237" t="s">
        <v>518</v>
      </c>
      <c r="L67" s="237"/>
    </row>
    <row r="68" spans="2:12" ht="58.5" thickBot="1" x14ac:dyDescent="0.3">
      <c r="B68" s="227"/>
      <c r="C68" s="228" t="s">
        <v>500</v>
      </c>
      <c r="D68" s="229" t="s">
        <v>523</v>
      </c>
      <c r="E68" s="255"/>
      <c r="F68" s="252"/>
      <c r="G68" s="240"/>
      <c r="H68" s="253"/>
      <c r="I68" s="254"/>
      <c r="J68" s="255" t="s">
        <v>454</v>
      </c>
      <c r="K68" s="240" t="s">
        <v>524</v>
      </c>
      <c r="L68" s="240"/>
    </row>
    <row r="69" spans="2:12" ht="15.75" thickBot="1" x14ac:dyDescent="0.3">
      <c r="B69" s="383" t="s">
        <v>492</v>
      </c>
      <c r="C69" s="384"/>
      <c r="D69" s="384"/>
      <c r="E69" s="384"/>
      <c r="F69" s="384"/>
      <c r="G69" s="384"/>
      <c r="H69" s="384"/>
      <c r="I69" s="221"/>
      <c r="J69" s="221"/>
      <c r="K69" s="221"/>
      <c r="L69" s="222"/>
    </row>
    <row r="70" spans="2:12" ht="33" customHeight="1" thickBot="1" x14ac:dyDescent="0.3">
      <c r="B70" s="227">
        <v>1</v>
      </c>
      <c r="C70" s="385" t="s">
        <v>525</v>
      </c>
      <c r="D70" s="386"/>
      <c r="E70" s="232"/>
      <c r="F70" s="276" t="s">
        <v>526</v>
      </c>
      <c r="G70" s="232"/>
      <c r="H70" s="233"/>
      <c r="I70" s="266"/>
      <c r="J70" s="267"/>
      <c r="K70" s="232" t="s">
        <v>527</v>
      </c>
      <c r="L70" s="232"/>
    </row>
    <row r="71" spans="2:12" ht="33" customHeight="1" thickBot="1" x14ac:dyDescent="0.3">
      <c r="B71" s="227">
        <v>2</v>
      </c>
      <c r="C71" s="385" t="s">
        <v>528</v>
      </c>
      <c r="D71" s="386"/>
      <c r="E71" s="237"/>
      <c r="F71" s="277" t="s">
        <v>526</v>
      </c>
      <c r="G71" s="237"/>
      <c r="H71" s="238"/>
      <c r="I71" s="268"/>
      <c r="J71" s="249"/>
      <c r="K71" s="237" t="s">
        <v>527</v>
      </c>
      <c r="L71" s="237"/>
    </row>
    <row r="72" spans="2:12" ht="24.75" customHeight="1" thickBot="1" x14ac:dyDescent="0.3">
      <c r="B72" s="227">
        <v>3</v>
      </c>
      <c r="C72" s="385" t="s">
        <v>529</v>
      </c>
      <c r="D72" s="386"/>
      <c r="E72" s="240"/>
      <c r="F72" s="278" t="s">
        <v>526</v>
      </c>
      <c r="G72" s="240"/>
      <c r="H72" s="253"/>
      <c r="I72" s="241"/>
      <c r="J72" s="251"/>
      <c r="K72" s="240" t="s">
        <v>530</v>
      </c>
      <c r="L72" s="240"/>
    </row>
    <row r="73" spans="2:12" ht="15.75" thickBot="1" x14ac:dyDescent="0.3">
      <c r="B73" s="381" t="s">
        <v>531</v>
      </c>
      <c r="C73" s="382"/>
      <c r="D73" s="382"/>
      <c r="E73" s="382"/>
      <c r="F73" s="382"/>
      <c r="G73" s="382"/>
      <c r="H73" s="387"/>
      <c r="I73" s="279"/>
      <c r="J73" s="279"/>
      <c r="K73" s="279"/>
      <c r="L73" s="279"/>
    </row>
    <row r="74" spans="2:12" ht="15.75" thickBot="1" x14ac:dyDescent="0.3">
      <c r="B74" s="388" t="s">
        <v>449</v>
      </c>
      <c r="C74" s="389"/>
      <c r="D74" s="389"/>
      <c r="E74" s="389"/>
      <c r="F74" s="389"/>
      <c r="G74" s="389"/>
      <c r="H74" s="389"/>
      <c r="I74" s="389"/>
      <c r="J74" s="389"/>
      <c r="K74" s="389"/>
      <c r="L74" s="390"/>
    </row>
    <row r="75" spans="2:12" ht="15.75" thickBot="1" x14ac:dyDescent="0.3">
      <c r="B75" s="223">
        <v>1</v>
      </c>
      <c r="C75" s="349" t="s">
        <v>532</v>
      </c>
      <c r="D75" s="349"/>
      <c r="E75" s="224"/>
      <c r="F75" s="225"/>
      <c r="G75" s="224"/>
      <c r="H75" s="225"/>
      <c r="I75" s="224"/>
      <c r="J75" s="224"/>
      <c r="K75" s="224"/>
      <c r="L75" s="226"/>
    </row>
    <row r="76" spans="2:12" ht="25.5" thickBot="1" x14ac:dyDescent="0.3">
      <c r="B76" s="227"/>
      <c r="C76" s="228" t="s">
        <v>451</v>
      </c>
      <c r="D76" s="280" t="s">
        <v>533</v>
      </c>
      <c r="E76" s="261"/>
      <c r="F76" s="257"/>
      <c r="G76" s="261"/>
      <c r="H76" s="258"/>
      <c r="I76" s="261"/>
      <c r="J76" s="261" t="s">
        <v>454</v>
      </c>
      <c r="K76" s="261" t="s">
        <v>534</v>
      </c>
      <c r="L76" s="261"/>
    </row>
    <row r="77" spans="2:12" ht="17.25" thickBot="1" x14ac:dyDescent="0.3">
      <c r="B77" s="227"/>
      <c r="C77" s="228" t="s">
        <v>456</v>
      </c>
      <c r="D77" s="280" t="s">
        <v>535</v>
      </c>
      <c r="E77" s="261"/>
      <c r="F77" s="257"/>
      <c r="G77" s="261"/>
      <c r="H77" s="258"/>
      <c r="I77" s="261"/>
      <c r="J77" s="261" t="s">
        <v>454</v>
      </c>
      <c r="K77" s="261" t="s">
        <v>534</v>
      </c>
      <c r="L77" s="261"/>
    </row>
    <row r="78" spans="2:12" x14ac:dyDescent="0.25">
      <c r="B78" s="281"/>
    </row>
  </sheetData>
  <mergeCells count="35">
    <mergeCell ref="C75:D75"/>
    <mergeCell ref="B69:H69"/>
    <mergeCell ref="C70:D70"/>
    <mergeCell ref="C71:D71"/>
    <mergeCell ref="C72:D72"/>
    <mergeCell ref="B73:H73"/>
    <mergeCell ref="B74:L74"/>
    <mergeCell ref="C63:D63"/>
    <mergeCell ref="C23:D23"/>
    <mergeCell ref="C27:D27"/>
    <mergeCell ref="C35:D35"/>
    <mergeCell ref="C38:D38"/>
    <mergeCell ref="C40:D40"/>
    <mergeCell ref="B44:H44"/>
    <mergeCell ref="C45:D45"/>
    <mergeCell ref="C51:D51"/>
    <mergeCell ref="C57:D57"/>
    <mergeCell ref="B61:H61"/>
    <mergeCell ref="B62:H62"/>
    <mergeCell ref="C19:D19"/>
    <mergeCell ref="B5:L5"/>
    <mergeCell ref="B6:L6"/>
    <mergeCell ref="B7:L7"/>
    <mergeCell ref="B8:L8"/>
    <mergeCell ref="B9:L9"/>
    <mergeCell ref="B10:D12"/>
    <mergeCell ref="E10:H10"/>
    <mergeCell ref="I10:J10"/>
    <mergeCell ref="K10:K12"/>
    <mergeCell ref="L10:L12"/>
    <mergeCell ref="E11:F11"/>
    <mergeCell ref="G11:H11"/>
    <mergeCell ref="B13:H13"/>
    <mergeCell ref="B14:H14"/>
    <mergeCell ref="C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9"/>
  <sheetViews>
    <sheetView workbookViewId="0">
      <pane xSplit="1" ySplit="7" topLeftCell="B38" activePane="bottomRight" state="frozen"/>
      <selection pane="topRight" activeCell="B1" sqref="B1"/>
      <selection pane="bottomLeft" activeCell="A8" sqref="A8"/>
      <selection pane="bottomRight" activeCell="B44" sqref="B44"/>
    </sheetView>
  </sheetViews>
  <sheetFormatPr baseColWidth="10" defaultRowHeight="12.75" x14ac:dyDescent="0.2"/>
  <cols>
    <col min="1" max="1" width="5" style="25" customWidth="1"/>
    <col min="2" max="2" width="43" style="25" customWidth="1"/>
    <col min="3" max="3" width="12.85546875" style="25" customWidth="1"/>
    <col min="4" max="4" width="13.28515625" style="25" customWidth="1"/>
    <col min="5" max="5" width="15" style="25" customWidth="1"/>
    <col min="6" max="6" width="16.5703125" style="25" customWidth="1"/>
    <col min="7" max="7" width="13.42578125" style="25" customWidth="1"/>
    <col min="8" max="8" width="14" style="25" customWidth="1"/>
    <col min="9" max="9" width="15" style="25" customWidth="1"/>
    <col min="10" max="16384" width="11.42578125" style="25"/>
  </cols>
  <sheetData>
    <row r="1" spans="2:9" ht="13.5" thickBot="1" x14ac:dyDescent="0.25"/>
    <row r="2" spans="2:9" ht="13.5" thickBot="1" x14ac:dyDescent="0.25">
      <c r="B2" s="302" t="s">
        <v>120</v>
      </c>
      <c r="C2" s="303"/>
      <c r="D2" s="303"/>
      <c r="E2" s="303"/>
      <c r="F2" s="303"/>
      <c r="G2" s="303"/>
      <c r="H2" s="303"/>
      <c r="I2" s="304"/>
    </row>
    <row r="3" spans="2:9" ht="13.5" thickBot="1" x14ac:dyDescent="0.25">
      <c r="B3" s="305" t="s">
        <v>124</v>
      </c>
      <c r="C3" s="306"/>
      <c r="D3" s="306"/>
      <c r="E3" s="306"/>
      <c r="F3" s="306"/>
      <c r="G3" s="306"/>
      <c r="H3" s="306"/>
      <c r="I3" s="307"/>
    </row>
    <row r="4" spans="2:9" ht="13.5" thickBot="1" x14ac:dyDescent="0.25">
      <c r="B4" s="305" t="s">
        <v>125</v>
      </c>
      <c r="C4" s="306"/>
      <c r="D4" s="306"/>
      <c r="E4" s="306"/>
      <c r="F4" s="306"/>
      <c r="G4" s="306"/>
      <c r="H4" s="306"/>
      <c r="I4" s="307"/>
    </row>
    <row r="5" spans="2:9" ht="13.5" thickBot="1" x14ac:dyDescent="0.25">
      <c r="B5" s="305" t="s">
        <v>1</v>
      </c>
      <c r="C5" s="306"/>
      <c r="D5" s="306"/>
      <c r="E5" s="306"/>
      <c r="F5" s="306"/>
      <c r="G5" s="306"/>
      <c r="H5" s="306"/>
      <c r="I5" s="307"/>
    </row>
    <row r="6" spans="2:9" ht="76.5" x14ac:dyDescent="0.2">
      <c r="B6" s="26" t="s">
        <v>126</v>
      </c>
      <c r="C6" s="26" t="s">
        <v>127</v>
      </c>
      <c r="D6" s="26" t="s">
        <v>128</v>
      </c>
      <c r="E6" s="26" t="s">
        <v>129</v>
      </c>
      <c r="F6" s="26" t="s">
        <v>130</v>
      </c>
      <c r="G6" s="26" t="s">
        <v>131</v>
      </c>
      <c r="H6" s="26" t="s">
        <v>132</v>
      </c>
      <c r="I6" s="26" t="s">
        <v>133</v>
      </c>
    </row>
    <row r="7" spans="2:9" ht="13.5" thickBot="1" x14ac:dyDescent="0.25">
      <c r="B7" s="27" t="s">
        <v>134</v>
      </c>
      <c r="C7" s="27" t="s">
        <v>135</v>
      </c>
      <c r="D7" s="27" t="s">
        <v>136</v>
      </c>
      <c r="E7" s="27" t="s">
        <v>137</v>
      </c>
      <c r="F7" s="27" t="s">
        <v>138</v>
      </c>
      <c r="G7" s="27" t="s">
        <v>139</v>
      </c>
      <c r="H7" s="27" t="s">
        <v>140</v>
      </c>
      <c r="I7" s="27" t="s">
        <v>141</v>
      </c>
    </row>
    <row r="8" spans="2:9" ht="12.75" customHeight="1" x14ac:dyDescent="0.2">
      <c r="B8" s="28" t="s">
        <v>142</v>
      </c>
      <c r="C8" s="29">
        <f t="shared" ref="C8:I8" si="0">C9+C13</f>
        <v>0</v>
      </c>
      <c r="D8" s="29">
        <f t="shared" si="0"/>
        <v>0</v>
      </c>
      <c r="E8" s="29">
        <f t="shared" si="0"/>
        <v>0</v>
      </c>
      <c r="F8" s="29">
        <f t="shared" si="0"/>
        <v>0</v>
      </c>
      <c r="G8" s="29">
        <f t="shared" si="0"/>
        <v>0</v>
      </c>
      <c r="H8" s="29">
        <f t="shared" si="0"/>
        <v>0</v>
      </c>
      <c r="I8" s="29">
        <f t="shared" si="0"/>
        <v>0</v>
      </c>
    </row>
    <row r="9" spans="2:9" ht="12.75" customHeight="1" x14ac:dyDescent="0.2">
      <c r="B9" s="28" t="s">
        <v>143</v>
      </c>
      <c r="C9" s="29">
        <f t="shared" ref="C9:I9" si="1">SUM(C10:C12)</f>
        <v>0</v>
      </c>
      <c r="D9" s="29">
        <f t="shared" si="1"/>
        <v>0</v>
      </c>
      <c r="E9" s="29">
        <f t="shared" si="1"/>
        <v>0</v>
      </c>
      <c r="F9" s="29">
        <f t="shared" si="1"/>
        <v>0</v>
      </c>
      <c r="G9" s="29">
        <f t="shared" si="1"/>
        <v>0</v>
      </c>
      <c r="H9" s="29">
        <f t="shared" si="1"/>
        <v>0</v>
      </c>
      <c r="I9" s="29">
        <f t="shared" si="1"/>
        <v>0</v>
      </c>
    </row>
    <row r="10" spans="2:9" x14ac:dyDescent="0.2">
      <c r="B10" s="30" t="s">
        <v>144</v>
      </c>
      <c r="C10" s="29">
        <v>0</v>
      </c>
      <c r="D10" s="29">
        <v>0</v>
      </c>
      <c r="E10" s="29">
        <v>0</v>
      </c>
      <c r="F10" s="29"/>
      <c r="G10" s="31">
        <v>0</v>
      </c>
      <c r="H10" s="29">
        <v>0</v>
      </c>
      <c r="I10" s="29">
        <v>0</v>
      </c>
    </row>
    <row r="11" spans="2:9" x14ac:dyDescent="0.2">
      <c r="B11" s="30" t="s">
        <v>145</v>
      </c>
      <c r="C11" s="31">
        <v>0</v>
      </c>
      <c r="D11" s="31">
        <v>0</v>
      </c>
      <c r="E11" s="31">
        <v>0</v>
      </c>
      <c r="F11" s="31"/>
      <c r="G11" s="31">
        <v>0</v>
      </c>
      <c r="H11" s="31">
        <v>0</v>
      </c>
      <c r="I11" s="31">
        <v>0</v>
      </c>
    </row>
    <row r="12" spans="2:9" x14ac:dyDescent="0.2">
      <c r="B12" s="30" t="s">
        <v>146</v>
      </c>
      <c r="C12" s="31">
        <v>0</v>
      </c>
      <c r="D12" s="31">
        <v>0</v>
      </c>
      <c r="E12" s="31">
        <v>0</v>
      </c>
      <c r="F12" s="31"/>
      <c r="G12" s="31">
        <v>0</v>
      </c>
      <c r="H12" s="31">
        <v>0</v>
      </c>
      <c r="I12" s="31">
        <v>0</v>
      </c>
    </row>
    <row r="13" spans="2:9" ht="12.75" customHeight="1" x14ac:dyDescent="0.2">
      <c r="B13" s="28" t="s">
        <v>147</v>
      </c>
      <c r="C13" s="29">
        <f t="shared" ref="C13:I13" si="2">SUM(C14:C16)</f>
        <v>0</v>
      </c>
      <c r="D13" s="29">
        <f t="shared" si="2"/>
        <v>0</v>
      </c>
      <c r="E13" s="29">
        <f t="shared" si="2"/>
        <v>0</v>
      </c>
      <c r="F13" s="29">
        <f t="shared" si="2"/>
        <v>0</v>
      </c>
      <c r="G13" s="29">
        <f t="shared" si="2"/>
        <v>0</v>
      </c>
      <c r="H13" s="29">
        <f t="shared" si="2"/>
        <v>0</v>
      </c>
      <c r="I13" s="29">
        <f t="shared" si="2"/>
        <v>0</v>
      </c>
    </row>
    <row r="14" spans="2:9" x14ac:dyDescent="0.2">
      <c r="B14" s="30" t="s">
        <v>148</v>
      </c>
      <c r="C14" s="29">
        <v>0</v>
      </c>
      <c r="D14" s="29">
        <v>0</v>
      </c>
      <c r="E14" s="29">
        <v>0</v>
      </c>
      <c r="F14" s="29"/>
      <c r="G14" s="31">
        <v>0</v>
      </c>
      <c r="H14" s="29">
        <v>0</v>
      </c>
      <c r="I14" s="29">
        <v>0</v>
      </c>
    </row>
    <row r="15" spans="2:9" x14ac:dyDescent="0.2">
      <c r="B15" s="30" t="s">
        <v>149</v>
      </c>
      <c r="C15" s="31">
        <v>0</v>
      </c>
      <c r="D15" s="31">
        <v>0</v>
      </c>
      <c r="E15" s="31">
        <v>0</v>
      </c>
      <c r="F15" s="31"/>
      <c r="G15" s="31">
        <v>0</v>
      </c>
      <c r="H15" s="31">
        <v>0</v>
      </c>
      <c r="I15" s="31">
        <v>0</v>
      </c>
    </row>
    <row r="16" spans="2:9" x14ac:dyDescent="0.2">
      <c r="B16" s="30" t="s">
        <v>150</v>
      </c>
      <c r="C16" s="31">
        <v>0</v>
      </c>
      <c r="D16" s="31">
        <v>0</v>
      </c>
      <c r="E16" s="31">
        <v>0</v>
      </c>
      <c r="F16" s="31"/>
      <c r="G16" s="31">
        <v>0</v>
      </c>
      <c r="H16" s="31">
        <v>0</v>
      </c>
      <c r="I16" s="31">
        <v>0</v>
      </c>
    </row>
    <row r="17" spans="2:9" x14ac:dyDescent="0.2">
      <c r="B17" s="28" t="s">
        <v>151</v>
      </c>
      <c r="C17" s="29">
        <v>207487986.22999999</v>
      </c>
      <c r="D17" s="32"/>
      <c r="E17" s="32"/>
      <c r="F17" s="32"/>
      <c r="G17" s="31">
        <v>162385520.87</v>
      </c>
      <c r="H17" s="32"/>
      <c r="I17" s="32"/>
    </row>
    <row r="18" spans="2:9" x14ac:dyDescent="0.2">
      <c r="B18" s="33"/>
      <c r="C18" s="31"/>
      <c r="D18" s="31"/>
      <c r="E18" s="31"/>
      <c r="F18" s="31"/>
      <c r="G18" s="31"/>
      <c r="H18" s="31"/>
      <c r="I18" s="31"/>
    </row>
    <row r="19" spans="2:9" ht="12.75" customHeight="1" x14ac:dyDescent="0.2">
      <c r="B19" s="34" t="s">
        <v>152</v>
      </c>
      <c r="C19" s="29">
        <f>C8+C17</f>
        <v>207487986.22999999</v>
      </c>
      <c r="D19" s="29">
        <f t="shared" ref="D19:I19" si="3">D8+D17</f>
        <v>0</v>
      </c>
      <c r="E19" s="29">
        <f t="shared" si="3"/>
        <v>0</v>
      </c>
      <c r="F19" s="29">
        <f t="shared" si="3"/>
        <v>0</v>
      </c>
      <c r="G19" s="29">
        <f t="shared" si="3"/>
        <v>162385520.87</v>
      </c>
      <c r="H19" s="29">
        <f t="shared" si="3"/>
        <v>0</v>
      </c>
      <c r="I19" s="29">
        <f t="shared" si="3"/>
        <v>0</v>
      </c>
    </row>
    <row r="20" spans="2:9" x14ac:dyDescent="0.2">
      <c r="B20" s="28"/>
      <c r="C20" s="29"/>
      <c r="D20" s="29"/>
      <c r="E20" s="29"/>
      <c r="F20" s="29"/>
      <c r="G20" s="29"/>
      <c r="H20" s="29"/>
      <c r="I20" s="29"/>
    </row>
    <row r="21" spans="2:9" ht="12.75" customHeight="1" x14ac:dyDescent="0.2">
      <c r="B21" s="28" t="s">
        <v>153</v>
      </c>
      <c r="C21" s="29">
        <f t="shared" ref="C21:I21" si="4">SUM(C22:C24)</f>
        <v>0</v>
      </c>
      <c r="D21" s="29">
        <f t="shared" si="4"/>
        <v>0</v>
      </c>
      <c r="E21" s="29">
        <f t="shared" si="4"/>
        <v>0</v>
      </c>
      <c r="F21" s="29">
        <f t="shared" si="4"/>
        <v>0</v>
      </c>
      <c r="G21" s="29">
        <f t="shared" si="4"/>
        <v>0</v>
      </c>
      <c r="H21" s="29">
        <f t="shared" si="4"/>
        <v>0</v>
      </c>
      <c r="I21" s="29">
        <f t="shared" si="4"/>
        <v>0</v>
      </c>
    </row>
    <row r="22" spans="2:9" ht="12.75" customHeight="1" x14ac:dyDescent="0.2">
      <c r="B22" s="33" t="s">
        <v>154</v>
      </c>
      <c r="C22" s="31"/>
      <c r="D22" s="31"/>
      <c r="E22" s="31"/>
      <c r="F22" s="31"/>
      <c r="G22" s="31">
        <f>C22+D22-E22+F22</f>
        <v>0</v>
      </c>
      <c r="H22" s="31"/>
      <c r="I22" s="31"/>
    </row>
    <row r="23" spans="2:9" ht="12.75" customHeight="1" x14ac:dyDescent="0.2">
      <c r="B23" s="33" t="s">
        <v>155</v>
      </c>
      <c r="C23" s="31"/>
      <c r="D23" s="31"/>
      <c r="E23" s="31"/>
      <c r="F23" s="31"/>
      <c r="G23" s="31">
        <f>C23+D23-E23+F23</f>
        <v>0</v>
      </c>
      <c r="H23" s="31"/>
      <c r="I23" s="31"/>
    </row>
    <row r="24" spans="2:9" ht="12.75" customHeight="1" x14ac:dyDescent="0.2">
      <c r="B24" s="33" t="s">
        <v>156</v>
      </c>
      <c r="C24" s="31"/>
      <c r="D24" s="31"/>
      <c r="E24" s="31"/>
      <c r="F24" s="31"/>
      <c r="G24" s="31">
        <f>C24+D24-E24+F24</f>
        <v>0</v>
      </c>
      <c r="H24" s="31"/>
      <c r="I24" s="31"/>
    </row>
    <row r="25" spans="2:9" x14ac:dyDescent="0.2">
      <c r="B25" s="35"/>
      <c r="C25" s="36"/>
      <c r="D25" s="36"/>
      <c r="E25" s="36"/>
      <c r="F25" s="36"/>
      <c r="G25" s="36"/>
      <c r="H25" s="36"/>
      <c r="I25" s="36"/>
    </row>
    <row r="26" spans="2:9" ht="25.5" x14ac:dyDescent="0.2">
      <c r="B26" s="34" t="s">
        <v>157</v>
      </c>
      <c r="C26" s="29">
        <f t="shared" ref="C26:I26" si="5">SUM(C27:C29)</f>
        <v>0</v>
      </c>
      <c r="D26" s="29">
        <f t="shared" si="5"/>
        <v>0</v>
      </c>
      <c r="E26" s="29">
        <f t="shared" si="5"/>
        <v>0</v>
      </c>
      <c r="F26" s="29">
        <f t="shared" si="5"/>
        <v>0</v>
      </c>
      <c r="G26" s="29">
        <f t="shared" si="5"/>
        <v>0</v>
      </c>
      <c r="H26" s="29">
        <f t="shared" si="5"/>
        <v>0</v>
      </c>
      <c r="I26" s="29">
        <f t="shared" si="5"/>
        <v>0</v>
      </c>
    </row>
    <row r="27" spans="2:9" ht="12.75" customHeight="1" x14ac:dyDescent="0.2">
      <c r="B27" s="33" t="s">
        <v>158</v>
      </c>
      <c r="C27" s="31"/>
      <c r="D27" s="31"/>
      <c r="E27" s="31"/>
      <c r="F27" s="31"/>
      <c r="G27" s="31">
        <f>C27+D27-E27+F27</f>
        <v>0</v>
      </c>
      <c r="H27" s="31"/>
      <c r="I27" s="31"/>
    </row>
    <row r="28" spans="2:9" ht="12.75" customHeight="1" x14ac:dyDescent="0.2">
      <c r="B28" s="33" t="s">
        <v>159</v>
      </c>
      <c r="C28" s="31"/>
      <c r="D28" s="31"/>
      <c r="E28" s="31"/>
      <c r="F28" s="31"/>
      <c r="G28" s="31">
        <f>C28+D28-E28+F28</f>
        <v>0</v>
      </c>
      <c r="H28" s="31"/>
      <c r="I28" s="31"/>
    </row>
    <row r="29" spans="2:9" ht="12.75" customHeight="1" x14ac:dyDescent="0.2">
      <c r="B29" s="33" t="s">
        <v>160</v>
      </c>
      <c r="C29" s="31"/>
      <c r="D29" s="31"/>
      <c r="E29" s="31"/>
      <c r="F29" s="31"/>
      <c r="G29" s="31">
        <f>C29+D29-E29+F29</f>
        <v>0</v>
      </c>
      <c r="H29" s="31"/>
      <c r="I29" s="31"/>
    </row>
    <row r="30" spans="2:9" ht="13.5" thickBot="1" x14ac:dyDescent="0.25">
      <c r="B30" s="37"/>
      <c r="C30" s="38"/>
      <c r="D30" s="38"/>
      <c r="E30" s="38"/>
      <c r="F30" s="38"/>
      <c r="G30" s="38"/>
      <c r="H30" s="38"/>
      <c r="I30" s="38"/>
    </row>
    <row r="31" spans="2:9" ht="18.75" customHeight="1" x14ac:dyDescent="0.2">
      <c r="B31" s="308" t="s">
        <v>161</v>
      </c>
      <c r="C31" s="308"/>
      <c r="D31" s="308"/>
      <c r="E31" s="308"/>
      <c r="F31" s="308"/>
      <c r="G31" s="308"/>
      <c r="H31" s="308"/>
      <c r="I31" s="308"/>
    </row>
    <row r="32" spans="2:9" x14ac:dyDescent="0.2">
      <c r="B32" s="39" t="s">
        <v>162</v>
      </c>
      <c r="C32" s="40"/>
      <c r="D32" s="41"/>
      <c r="E32" s="41"/>
      <c r="F32" s="41"/>
      <c r="G32" s="41"/>
      <c r="H32" s="41"/>
      <c r="I32" s="41"/>
    </row>
    <row r="33" spans="2:9" ht="13.5" thickBot="1" x14ac:dyDescent="0.25">
      <c r="B33" s="42"/>
      <c r="C33" s="40"/>
      <c r="D33" s="40"/>
      <c r="E33" s="40"/>
      <c r="F33" s="40"/>
      <c r="G33" s="40"/>
      <c r="H33" s="40"/>
      <c r="I33" s="40"/>
    </row>
    <row r="34" spans="2:9" ht="38.25" customHeight="1" x14ac:dyDescent="0.2">
      <c r="B34" s="300" t="s">
        <v>163</v>
      </c>
      <c r="C34" s="300" t="s">
        <v>164</v>
      </c>
      <c r="D34" s="300" t="s">
        <v>165</v>
      </c>
      <c r="E34" s="43" t="s">
        <v>166</v>
      </c>
      <c r="F34" s="300" t="s">
        <v>167</v>
      </c>
      <c r="G34" s="43" t="s">
        <v>168</v>
      </c>
      <c r="H34" s="40"/>
      <c r="I34" s="40"/>
    </row>
    <row r="35" spans="2:9" ht="15.75" customHeight="1" thickBot="1" x14ac:dyDescent="0.25">
      <c r="B35" s="301"/>
      <c r="C35" s="301"/>
      <c r="D35" s="301"/>
      <c r="E35" s="44" t="s">
        <v>169</v>
      </c>
      <c r="F35" s="301"/>
      <c r="G35" s="44" t="s">
        <v>170</v>
      </c>
      <c r="H35" s="40"/>
      <c r="I35" s="40"/>
    </row>
    <row r="36" spans="2:9" x14ac:dyDescent="0.2">
      <c r="B36" s="45" t="s">
        <v>171</v>
      </c>
      <c r="C36" s="29">
        <f>SUM(C37:C39)</f>
        <v>0</v>
      </c>
      <c r="D36" s="29">
        <f>SUM(D37:D39)</f>
        <v>0</v>
      </c>
      <c r="E36" s="29">
        <f>SUM(E37:E39)</f>
        <v>0</v>
      </c>
      <c r="F36" s="29">
        <f>SUM(F37:F39)</f>
        <v>0</v>
      </c>
      <c r="G36" s="29">
        <f>SUM(G37:G39)</f>
        <v>0</v>
      </c>
      <c r="H36" s="40"/>
      <c r="I36" s="40"/>
    </row>
    <row r="37" spans="2:9" x14ac:dyDescent="0.2">
      <c r="B37" s="33" t="s">
        <v>172</v>
      </c>
      <c r="C37" s="31"/>
      <c r="D37" s="31"/>
      <c r="E37" s="31"/>
      <c r="F37" s="31"/>
      <c r="G37" s="31"/>
      <c r="H37" s="40"/>
      <c r="I37" s="40"/>
    </row>
    <row r="38" spans="2:9" x14ac:dyDescent="0.2">
      <c r="B38" s="33" t="s">
        <v>173</v>
      </c>
      <c r="C38" s="31"/>
      <c r="D38" s="31"/>
      <c r="E38" s="31"/>
      <c r="F38" s="31"/>
      <c r="G38" s="31"/>
      <c r="H38" s="40"/>
      <c r="I38" s="40"/>
    </row>
    <row r="39" spans="2:9" ht="13.5" thickBot="1" x14ac:dyDescent="0.25">
      <c r="B39" s="46" t="s">
        <v>174</v>
      </c>
      <c r="C39" s="47"/>
      <c r="D39" s="47"/>
      <c r="E39" s="47"/>
      <c r="F39" s="47"/>
      <c r="G39" s="47"/>
      <c r="H39" s="40"/>
      <c r="I39" s="40"/>
    </row>
  </sheetData>
  <mergeCells count="9">
    <mergeCell ref="B34:B35"/>
    <mergeCell ref="C34:C35"/>
    <mergeCell ref="D34:D35"/>
    <mergeCell ref="F34:F35"/>
    <mergeCell ref="B2:I2"/>
    <mergeCell ref="B3:I3"/>
    <mergeCell ref="B4:I4"/>
    <mergeCell ref="B5:I5"/>
    <mergeCell ref="B31:I31"/>
  </mergeCells>
  <pageMargins left="0.7" right="0.7" top="0.75" bottom="0.75" header="0.3" footer="0.3"/>
  <pageSetup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workbookViewId="0">
      <selection activeCell="C28" sqref="C28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302" t="s">
        <v>120</v>
      </c>
      <c r="C2" s="303"/>
      <c r="D2" s="303"/>
      <c r="E2" s="303"/>
      <c r="F2" s="303"/>
      <c r="G2" s="303"/>
      <c r="H2" s="303"/>
      <c r="I2" s="303"/>
      <c r="J2" s="303"/>
      <c r="K2" s="303"/>
      <c r="L2" s="304"/>
    </row>
    <row r="3" spans="2:12" ht="15.75" thickBot="1" x14ac:dyDescent="0.3">
      <c r="B3" s="305" t="s">
        <v>175</v>
      </c>
      <c r="C3" s="306"/>
      <c r="D3" s="306"/>
      <c r="E3" s="306"/>
      <c r="F3" s="306"/>
      <c r="G3" s="306"/>
      <c r="H3" s="306"/>
      <c r="I3" s="306"/>
      <c r="J3" s="306"/>
      <c r="K3" s="306"/>
      <c r="L3" s="307"/>
    </row>
    <row r="4" spans="2:12" ht="15.75" thickBot="1" x14ac:dyDescent="0.3">
      <c r="B4" s="305" t="s">
        <v>125</v>
      </c>
      <c r="C4" s="306"/>
      <c r="D4" s="306"/>
      <c r="E4" s="306"/>
      <c r="F4" s="306"/>
      <c r="G4" s="306"/>
      <c r="H4" s="306"/>
      <c r="I4" s="306"/>
      <c r="J4" s="306"/>
      <c r="K4" s="306"/>
      <c r="L4" s="307"/>
    </row>
    <row r="5" spans="2:12" ht="15.75" thickBot="1" x14ac:dyDescent="0.3">
      <c r="B5" s="305" t="s">
        <v>1</v>
      </c>
      <c r="C5" s="306"/>
      <c r="D5" s="306"/>
      <c r="E5" s="306"/>
      <c r="F5" s="306"/>
      <c r="G5" s="306"/>
      <c r="H5" s="306"/>
      <c r="I5" s="306"/>
      <c r="J5" s="306"/>
      <c r="K5" s="306"/>
      <c r="L5" s="307"/>
    </row>
    <row r="6" spans="2:12" ht="102" x14ac:dyDescent="0.25">
      <c r="B6" s="48" t="s">
        <v>176</v>
      </c>
      <c r="C6" s="49" t="s">
        <v>177</v>
      </c>
      <c r="D6" s="49" t="s">
        <v>178</v>
      </c>
      <c r="E6" s="49" t="s">
        <v>179</v>
      </c>
      <c r="F6" s="49" t="s">
        <v>180</v>
      </c>
      <c r="G6" s="49" t="s">
        <v>181</v>
      </c>
      <c r="H6" s="49" t="s">
        <v>182</v>
      </c>
      <c r="I6" s="49" t="s">
        <v>183</v>
      </c>
      <c r="J6" s="49" t="s">
        <v>184</v>
      </c>
      <c r="K6" s="49" t="s">
        <v>185</v>
      </c>
      <c r="L6" s="49" t="s">
        <v>186</v>
      </c>
    </row>
    <row r="7" spans="2:12" ht="15.75" thickBot="1" x14ac:dyDescent="0.3">
      <c r="B7" s="27" t="s">
        <v>134</v>
      </c>
      <c r="C7" s="27" t="s">
        <v>135</v>
      </c>
      <c r="D7" s="27" t="s">
        <v>136</v>
      </c>
      <c r="E7" s="27" t="s">
        <v>137</v>
      </c>
      <c r="F7" s="27" t="s">
        <v>138</v>
      </c>
      <c r="G7" s="27" t="s">
        <v>187</v>
      </c>
      <c r="H7" s="27" t="s">
        <v>140</v>
      </c>
      <c r="I7" s="27" t="s">
        <v>141</v>
      </c>
      <c r="J7" s="27" t="s">
        <v>188</v>
      </c>
      <c r="K7" s="27" t="s">
        <v>189</v>
      </c>
      <c r="L7" s="27" t="s">
        <v>190</v>
      </c>
    </row>
    <row r="8" spans="2:12" x14ac:dyDescent="0.25"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2:12" ht="25.5" x14ac:dyDescent="0.25">
      <c r="B9" s="52" t="s">
        <v>191</v>
      </c>
      <c r="C9" s="29">
        <f>SUM(C10:C13)</f>
        <v>0</v>
      </c>
      <c r="D9" s="29">
        <f t="shared" ref="D9:L9" si="0">SUM(D10:D13)</f>
        <v>0</v>
      </c>
      <c r="E9" s="29">
        <f t="shared" si="0"/>
        <v>0</v>
      </c>
      <c r="F9" s="29">
        <f t="shared" si="0"/>
        <v>0</v>
      </c>
      <c r="G9" s="29">
        <f t="shared" si="0"/>
        <v>0</v>
      </c>
      <c r="H9" s="29">
        <f t="shared" si="0"/>
        <v>0</v>
      </c>
      <c r="I9" s="29">
        <f t="shared" si="0"/>
        <v>0</v>
      </c>
      <c r="J9" s="29">
        <f t="shared" si="0"/>
        <v>0</v>
      </c>
      <c r="K9" s="29">
        <f t="shared" si="0"/>
        <v>0</v>
      </c>
      <c r="L9" s="29">
        <f t="shared" si="0"/>
        <v>0</v>
      </c>
    </row>
    <row r="10" spans="2:12" x14ac:dyDescent="0.25">
      <c r="B10" s="53" t="s">
        <v>192</v>
      </c>
      <c r="C10" s="31"/>
      <c r="D10" s="31"/>
      <c r="E10" s="31"/>
      <c r="F10" s="31"/>
      <c r="G10" s="31"/>
      <c r="H10" s="31"/>
      <c r="I10" s="31"/>
      <c r="J10" s="31"/>
      <c r="K10" s="31"/>
      <c r="L10" s="31">
        <f>F10-K10</f>
        <v>0</v>
      </c>
    </row>
    <row r="11" spans="2:12" x14ac:dyDescent="0.25">
      <c r="B11" s="53" t="s">
        <v>193</v>
      </c>
      <c r="C11" s="31"/>
      <c r="D11" s="31"/>
      <c r="E11" s="31"/>
      <c r="F11" s="31"/>
      <c r="G11" s="31"/>
      <c r="H11" s="31"/>
      <c r="I11" s="31"/>
      <c r="J11" s="31"/>
      <c r="K11" s="31"/>
      <c r="L11" s="31">
        <f t="shared" ref="L11:L20" si="1">F11-K11</f>
        <v>0</v>
      </c>
    </row>
    <row r="12" spans="2:12" x14ac:dyDescent="0.25">
      <c r="B12" s="53" t="s">
        <v>194</v>
      </c>
      <c r="C12" s="31"/>
      <c r="D12" s="31"/>
      <c r="E12" s="31"/>
      <c r="F12" s="31"/>
      <c r="G12" s="31"/>
      <c r="H12" s="31"/>
      <c r="I12" s="31"/>
      <c r="J12" s="31"/>
      <c r="K12" s="31"/>
      <c r="L12" s="31">
        <f t="shared" si="1"/>
        <v>0</v>
      </c>
    </row>
    <row r="13" spans="2:12" x14ac:dyDescent="0.25">
      <c r="B13" s="53" t="s">
        <v>195</v>
      </c>
      <c r="C13" s="31"/>
      <c r="D13" s="31"/>
      <c r="E13" s="31"/>
      <c r="F13" s="31"/>
      <c r="G13" s="31"/>
      <c r="H13" s="31"/>
      <c r="I13" s="31"/>
      <c r="J13" s="31"/>
      <c r="K13" s="31"/>
      <c r="L13" s="31">
        <f t="shared" si="1"/>
        <v>0</v>
      </c>
    </row>
    <row r="14" spans="2:12" x14ac:dyDescent="0.25">
      <c r="B14" s="54"/>
      <c r="C14" s="31"/>
      <c r="D14" s="31"/>
      <c r="E14" s="31"/>
      <c r="F14" s="31"/>
      <c r="G14" s="31"/>
      <c r="H14" s="31"/>
      <c r="I14" s="31"/>
      <c r="J14" s="31"/>
      <c r="K14" s="31"/>
      <c r="L14" s="31">
        <f t="shared" si="1"/>
        <v>0</v>
      </c>
    </row>
    <row r="15" spans="2:12" x14ac:dyDescent="0.25">
      <c r="B15" s="52" t="s">
        <v>196</v>
      </c>
      <c r="C15" s="29">
        <f>SUM(C16:C19)</f>
        <v>0</v>
      </c>
      <c r="D15" s="29">
        <f t="shared" ref="D15:L15" si="2">SUM(D16:D19)</f>
        <v>0</v>
      </c>
      <c r="E15" s="29">
        <f t="shared" si="2"/>
        <v>0</v>
      </c>
      <c r="F15" s="29">
        <f t="shared" si="2"/>
        <v>0</v>
      </c>
      <c r="G15" s="29">
        <f t="shared" si="2"/>
        <v>0</v>
      </c>
      <c r="H15" s="29">
        <f t="shared" si="2"/>
        <v>0</v>
      </c>
      <c r="I15" s="29">
        <f t="shared" si="2"/>
        <v>0</v>
      </c>
      <c r="J15" s="29">
        <f t="shared" si="2"/>
        <v>0</v>
      </c>
      <c r="K15" s="29">
        <f t="shared" si="2"/>
        <v>0</v>
      </c>
      <c r="L15" s="29">
        <f t="shared" si="2"/>
        <v>0</v>
      </c>
    </row>
    <row r="16" spans="2:12" x14ac:dyDescent="0.25">
      <c r="B16" s="53" t="s">
        <v>197</v>
      </c>
      <c r="C16" s="31"/>
      <c r="D16" s="31"/>
      <c r="E16" s="31"/>
      <c r="F16" s="31"/>
      <c r="G16" s="31"/>
      <c r="H16" s="31"/>
      <c r="I16" s="31"/>
      <c r="J16" s="31"/>
      <c r="K16" s="31"/>
      <c r="L16" s="31">
        <f t="shared" si="1"/>
        <v>0</v>
      </c>
    </row>
    <row r="17" spans="2:12" x14ac:dyDescent="0.25">
      <c r="B17" s="53" t="s">
        <v>198</v>
      </c>
      <c r="C17" s="31"/>
      <c r="D17" s="31"/>
      <c r="E17" s="31"/>
      <c r="F17" s="31"/>
      <c r="G17" s="31"/>
      <c r="H17" s="31"/>
      <c r="I17" s="31"/>
      <c r="J17" s="31"/>
      <c r="K17" s="31"/>
      <c r="L17" s="31">
        <f t="shared" si="1"/>
        <v>0</v>
      </c>
    </row>
    <row r="18" spans="2:12" x14ac:dyDescent="0.25">
      <c r="B18" s="53" t="s">
        <v>199</v>
      </c>
      <c r="C18" s="31"/>
      <c r="D18" s="31"/>
      <c r="E18" s="31"/>
      <c r="F18" s="31"/>
      <c r="G18" s="31"/>
      <c r="H18" s="31"/>
      <c r="I18" s="31"/>
      <c r="J18" s="31"/>
      <c r="K18" s="31"/>
      <c r="L18" s="31">
        <f t="shared" si="1"/>
        <v>0</v>
      </c>
    </row>
    <row r="19" spans="2:12" x14ac:dyDescent="0.25">
      <c r="B19" s="53" t="s">
        <v>200</v>
      </c>
      <c r="C19" s="31"/>
      <c r="D19" s="31"/>
      <c r="E19" s="31"/>
      <c r="F19" s="31"/>
      <c r="G19" s="31"/>
      <c r="H19" s="31"/>
      <c r="I19" s="31"/>
      <c r="J19" s="31"/>
      <c r="K19" s="31"/>
      <c r="L19" s="31">
        <f t="shared" si="1"/>
        <v>0</v>
      </c>
    </row>
    <row r="20" spans="2:12" x14ac:dyDescent="0.25">
      <c r="B20" s="54"/>
      <c r="C20" s="31"/>
      <c r="D20" s="31"/>
      <c r="E20" s="31"/>
      <c r="F20" s="31"/>
      <c r="G20" s="31"/>
      <c r="H20" s="31"/>
      <c r="I20" s="31"/>
      <c r="J20" s="31"/>
      <c r="K20" s="31"/>
      <c r="L20" s="31">
        <f t="shared" si="1"/>
        <v>0</v>
      </c>
    </row>
    <row r="21" spans="2:12" ht="38.25" x14ac:dyDescent="0.25">
      <c r="B21" s="52" t="s">
        <v>201</v>
      </c>
      <c r="C21" s="29">
        <f>C9+C15</f>
        <v>0</v>
      </c>
      <c r="D21" s="29">
        <f t="shared" ref="D21:L21" si="3">D9+D15</f>
        <v>0</v>
      </c>
      <c r="E21" s="29">
        <f t="shared" si="3"/>
        <v>0</v>
      </c>
      <c r="F21" s="29">
        <f t="shared" si="3"/>
        <v>0</v>
      </c>
      <c r="G21" s="29">
        <f t="shared" si="3"/>
        <v>0</v>
      </c>
      <c r="H21" s="29">
        <f t="shared" si="3"/>
        <v>0</v>
      </c>
      <c r="I21" s="29">
        <f t="shared" si="3"/>
        <v>0</v>
      </c>
      <c r="J21" s="29">
        <f t="shared" si="3"/>
        <v>0</v>
      </c>
      <c r="K21" s="29">
        <f t="shared" si="3"/>
        <v>0</v>
      </c>
      <c r="L21" s="29">
        <f t="shared" si="3"/>
        <v>0</v>
      </c>
    </row>
    <row r="22" spans="2:12" ht="15.75" thickBot="1" x14ac:dyDescent="0.3"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85"/>
  <sheetViews>
    <sheetView workbookViewId="0">
      <pane ySplit="8" topLeftCell="A78" activePane="bottomLeft" state="frozen"/>
      <selection pane="bottomLeft" activeCell="B90" sqref="B90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291" t="s">
        <v>120</v>
      </c>
      <c r="C2" s="292"/>
      <c r="D2" s="292"/>
      <c r="E2" s="293"/>
    </row>
    <row r="3" spans="2:5" x14ac:dyDescent="0.2">
      <c r="B3" s="309" t="s">
        <v>202</v>
      </c>
      <c r="C3" s="310"/>
      <c r="D3" s="310"/>
      <c r="E3" s="311"/>
    </row>
    <row r="4" spans="2:5" x14ac:dyDescent="0.2">
      <c r="B4" s="309" t="s">
        <v>125</v>
      </c>
      <c r="C4" s="310"/>
      <c r="D4" s="310"/>
      <c r="E4" s="311"/>
    </row>
    <row r="5" spans="2:5" ht="13.5" thickBot="1" x14ac:dyDescent="0.25">
      <c r="B5" s="312" t="s">
        <v>1</v>
      </c>
      <c r="C5" s="313"/>
      <c r="D5" s="313"/>
      <c r="E5" s="314"/>
    </row>
    <row r="6" spans="2:5" ht="13.5" thickBot="1" x14ac:dyDescent="0.25">
      <c r="B6" s="57"/>
      <c r="C6" s="57"/>
      <c r="D6" s="57"/>
      <c r="E6" s="57"/>
    </row>
    <row r="7" spans="2:5" x14ac:dyDescent="0.2">
      <c r="B7" s="315" t="s">
        <v>2</v>
      </c>
      <c r="C7" s="23" t="s">
        <v>203</v>
      </c>
      <c r="D7" s="317" t="s">
        <v>204</v>
      </c>
      <c r="E7" s="23" t="s">
        <v>205</v>
      </c>
    </row>
    <row r="8" spans="2:5" ht="13.5" thickBot="1" x14ac:dyDescent="0.25">
      <c r="B8" s="316"/>
      <c r="C8" s="24" t="s">
        <v>206</v>
      </c>
      <c r="D8" s="318"/>
      <c r="E8" s="24" t="s">
        <v>207</v>
      </c>
    </row>
    <row r="9" spans="2:5" x14ac:dyDescent="0.2">
      <c r="B9" s="58" t="s">
        <v>208</v>
      </c>
      <c r="C9" s="59">
        <f>SUM(C10:C12)</f>
        <v>212434504.00999999</v>
      </c>
      <c r="D9" s="59">
        <f>SUM(D10:D12)</f>
        <v>116300206.56999999</v>
      </c>
      <c r="E9" s="59">
        <f>SUM(E10:E12)</f>
        <v>116300206.56999999</v>
      </c>
    </row>
    <row r="10" spans="2:5" x14ac:dyDescent="0.2">
      <c r="B10" s="60" t="s">
        <v>209</v>
      </c>
      <c r="C10" s="61">
        <v>0</v>
      </c>
      <c r="D10" s="61">
        <v>146344.10999999999</v>
      </c>
      <c r="E10" s="61">
        <v>146344.10999999999</v>
      </c>
    </row>
    <row r="11" spans="2:5" x14ac:dyDescent="0.2">
      <c r="B11" s="60" t="s">
        <v>210</v>
      </c>
      <c r="C11" s="61">
        <v>212434504.00999999</v>
      </c>
      <c r="D11" s="61">
        <v>116153862.45999999</v>
      </c>
      <c r="E11" s="61">
        <v>116153862.45999999</v>
      </c>
    </row>
    <row r="12" spans="2:5" x14ac:dyDescent="0.2">
      <c r="B12" s="60" t="s">
        <v>211</v>
      </c>
      <c r="C12" s="61">
        <f>C48</f>
        <v>0</v>
      </c>
      <c r="D12" s="61">
        <f>D48</f>
        <v>0</v>
      </c>
      <c r="E12" s="61">
        <f>E48</f>
        <v>0</v>
      </c>
    </row>
    <row r="13" spans="2:5" x14ac:dyDescent="0.2">
      <c r="B13" s="58"/>
      <c r="C13" s="61"/>
      <c r="D13" s="61"/>
      <c r="E13" s="61"/>
    </row>
    <row r="14" spans="2:5" ht="15" x14ac:dyDescent="0.2">
      <c r="B14" s="58" t="s">
        <v>212</v>
      </c>
      <c r="C14" s="59">
        <f>SUM(C15:C16)</f>
        <v>212434504.00999999</v>
      </c>
      <c r="D14" s="59">
        <f>SUM(D15:D16)</f>
        <v>40745397.530000001</v>
      </c>
      <c r="E14" s="59">
        <f>SUM(E15:E16)</f>
        <v>40735754.169999994</v>
      </c>
    </row>
    <row r="15" spans="2:5" x14ac:dyDescent="0.2">
      <c r="B15" s="60" t="s">
        <v>213</v>
      </c>
      <c r="C15" s="61">
        <v>10150610.01</v>
      </c>
      <c r="D15" s="61">
        <v>6504823.1600000001</v>
      </c>
      <c r="E15" s="61">
        <v>6495179.7999999998</v>
      </c>
    </row>
    <row r="16" spans="2:5" x14ac:dyDescent="0.2">
      <c r="B16" s="60" t="s">
        <v>214</v>
      </c>
      <c r="C16" s="61">
        <v>202283894</v>
      </c>
      <c r="D16" s="61">
        <v>34240574.369999997</v>
      </c>
      <c r="E16" s="61">
        <v>34240574.369999997</v>
      </c>
    </row>
    <row r="17" spans="2:5" x14ac:dyDescent="0.2">
      <c r="B17" s="62"/>
      <c r="C17" s="61"/>
      <c r="D17" s="61"/>
      <c r="E17" s="61"/>
    </row>
    <row r="18" spans="2:5" x14ac:dyDescent="0.2">
      <c r="B18" s="58" t="s">
        <v>215</v>
      </c>
      <c r="C18" s="63"/>
      <c r="D18" s="59">
        <f>SUM(D19:D20)</f>
        <v>0</v>
      </c>
      <c r="E18" s="59">
        <f>SUM(E19:E20)</f>
        <v>0</v>
      </c>
    </row>
    <row r="19" spans="2:5" x14ac:dyDescent="0.2">
      <c r="B19" s="60" t="s">
        <v>216</v>
      </c>
      <c r="C19" s="63"/>
      <c r="D19" s="61"/>
      <c r="E19" s="61"/>
    </row>
    <row r="20" spans="2:5" x14ac:dyDescent="0.2">
      <c r="B20" s="60" t="s">
        <v>217</v>
      </c>
      <c r="C20" s="63"/>
      <c r="D20" s="61"/>
      <c r="E20" s="61"/>
    </row>
    <row r="21" spans="2:5" x14ac:dyDescent="0.2">
      <c r="B21" s="62"/>
      <c r="C21" s="61"/>
      <c r="D21" s="61"/>
      <c r="E21" s="61"/>
    </row>
    <row r="22" spans="2:5" x14ac:dyDescent="0.2">
      <c r="B22" s="58" t="s">
        <v>218</v>
      </c>
      <c r="C22" s="59">
        <f>C9-C14+C18</f>
        <v>0</v>
      </c>
      <c r="D22" s="58">
        <f>D9-D14+D18</f>
        <v>75554809.039999992</v>
      </c>
      <c r="E22" s="58">
        <f>E9-E14+E18</f>
        <v>75564452.400000006</v>
      </c>
    </row>
    <row r="23" spans="2:5" x14ac:dyDescent="0.2">
      <c r="B23" s="58"/>
      <c r="C23" s="61"/>
      <c r="D23" s="62"/>
      <c r="E23" s="62"/>
    </row>
    <row r="24" spans="2:5" x14ac:dyDescent="0.2">
      <c r="B24" s="58" t="s">
        <v>219</v>
      </c>
      <c r="C24" s="59">
        <f>C22-C12</f>
        <v>0</v>
      </c>
      <c r="D24" s="58">
        <f>D22-D12</f>
        <v>75554809.039999992</v>
      </c>
      <c r="E24" s="58">
        <f>E22-E12</f>
        <v>75564452.400000006</v>
      </c>
    </row>
    <row r="25" spans="2:5" x14ac:dyDescent="0.2">
      <c r="B25" s="58"/>
      <c r="C25" s="61"/>
      <c r="D25" s="62"/>
      <c r="E25" s="62"/>
    </row>
    <row r="26" spans="2:5" ht="25.5" x14ac:dyDescent="0.2">
      <c r="B26" s="58" t="s">
        <v>220</v>
      </c>
      <c r="C26" s="59">
        <f>C24-C18</f>
        <v>0</v>
      </c>
      <c r="D26" s="59">
        <f>D24-D18</f>
        <v>75554809.039999992</v>
      </c>
      <c r="E26" s="59">
        <f>E24-E18</f>
        <v>75564452.400000006</v>
      </c>
    </row>
    <row r="27" spans="2:5" ht="13.5" thickBot="1" x14ac:dyDescent="0.25">
      <c r="B27" s="64"/>
      <c r="C27" s="65"/>
      <c r="D27" s="65"/>
      <c r="E27" s="65"/>
    </row>
    <row r="28" spans="2:5" ht="35.1" customHeight="1" thickBot="1" x14ac:dyDescent="0.25">
      <c r="B28" s="325"/>
      <c r="C28" s="325"/>
      <c r="D28" s="325"/>
      <c r="E28" s="325"/>
    </row>
    <row r="29" spans="2:5" ht="13.5" thickBot="1" x14ac:dyDescent="0.25">
      <c r="B29" s="66" t="s">
        <v>221</v>
      </c>
      <c r="C29" s="67" t="s">
        <v>222</v>
      </c>
      <c r="D29" s="67" t="s">
        <v>204</v>
      </c>
      <c r="E29" s="67" t="s">
        <v>223</v>
      </c>
    </row>
    <row r="30" spans="2:5" x14ac:dyDescent="0.2">
      <c r="B30" s="68"/>
      <c r="C30" s="61"/>
      <c r="D30" s="61"/>
      <c r="E30" s="61"/>
    </row>
    <row r="31" spans="2:5" x14ac:dyDescent="0.2">
      <c r="B31" s="58" t="s">
        <v>224</v>
      </c>
      <c r="C31" s="59">
        <f>SUM(C32:C33)</f>
        <v>0</v>
      </c>
      <c r="D31" s="58">
        <f>SUM(D32:D33)</f>
        <v>0</v>
      </c>
      <c r="E31" s="58">
        <f>SUM(E32:E33)</f>
        <v>0</v>
      </c>
    </row>
    <row r="32" spans="2:5" x14ac:dyDescent="0.2">
      <c r="B32" s="60" t="s">
        <v>225</v>
      </c>
      <c r="C32" s="61"/>
      <c r="D32" s="62"/>
      <c r="E32" s="62"/>
    </row>
    <row r="33" spans="2:5" x14ac:dyDescent="0.2">
      <c r="B33" s="60" t="s">
        <v>226</v>
      </c>
      <c r="C33" s="61"/>
      <c r="D33" s="62"/>
      <c r="E33" s="62"/>
    </row>
    <row r="34" spans="2:5" x14ac:dyDescent="0.2">
      <c r="B34" s="58"/>
      <c r="C34" s="61"/>
      <c r="D34" s="61"/>
      <c r="E34" s="61"/>
    </row>
    <row r="35" spans="2:5" x14ac:dyDescent="0.2">
      <c r="B35" s="58" t="s">
        <v>227</v>
      </c>
      <c r="C35" s="59">
        <f>C26-C31</f>
        <v>0</v>
      </c>
      <c r="D35" s="59">
        <f>D26-D31</f>
        <v>75554809.039999992</v>
      </c>
      <c r="E35" s="59">
        <f>E26-E31</f>
        <v>75564452.400000006</v>
      </c>
    </row>
    <row r="36" spans="2:5" ht="13.5" thickBot="1" x14ac:dyDescent="0.25">
      <c r="B36" s="69"/>
      <c r="C36" s="70"/>
      <c r="D36" s="70"/>
      <c r="E36" s="70"/>
    </row>
    <row r="37" spans="2:5" ht="35.1" customHeight="1" thickBot="1" x14ac:dyDescent="0.25">
      <c r="B37" s="71"/>
      <c r="C37" s="71"/>
      <c r="D37" s="71"/>
      <c r="E37" s="71"/>
    </row>
    <row r="38" spans="2:5" x14ac:dyDescent="0.2">
      <c r="B38" s="319" t="s">
        <v>221</v>
      </c>
      <c r="C38" s="321" t="s">
        <v>228</v>
      </c>
      <c r="D38" s="323" t="s">
        <v>204</v>
      </c>
      <c r="E38" s="72" t="s">
        <v>205</v>
      </c>
    </row>
    <row r="39" spans="2:5" ht="13.5" thickBot="1" x14ac:dyDescent="0.25">
      <c r="B39" s="320"/>
      <c r="C39" s="322"/>
      <c r="D39" s="324"/>
      <c r="E39" s="73" t="s">
        <v>223</v>
      </c>
    </row>
    <row r="40" spans="2:5" x14ac:dyDescent="0.2">
      <c r="B40" s="74"/>
      <c r="C40" s="75"/>
      <c r="D40" s="75"/>
      <c r="E40" s="75"/>
    </row>
    <row r="41" spans="2:5" x14ac:dyDescent="0.2">
      <c r="B41" s="76" t="s">
        <v>229</v>
      </c>
      <c r="C41" s="77">
        <f>SUM(C42:C43)</f>
        <v>0</v>
      </c>
      <c r="D41" s="77">
        <f>SUM(D42:D43)</f>
        <v>0</v>
      </c>
      <c r="E41" s="77">
        <f>SUM(E42:E43)</f>
        <v>0</v>
      </c>
    </row>
    <row r="42" spans="2:5" x14ac:dyDescent="0.2">
      <c r="B42" s="78" t="s">
        <v>230</v>
      </c>
      <c r="C42" s="75"/>
      <c r="D42" s="79"/>
      <c r="E42" s="79"/>
    </row>
    <row r="43" spans="2:5" x14ac:dyDescent="0.2">
      <c r="B43" s="78" t="s">
        <v>231</v>
      </c>
      <c r="C43" s="75"/>
      <c r="D43" s="79"/>
      <c r="E43" s="79"/>
    </row>
    <row r="44" spans="2:5" x14ac:dyDescent="0.2">
      <c r="B44" s="76" t="s">
        <v>232</v>
      </c>
      <c r="C44" s="77">
        <f>SUM(C45:C46)</f>
        <v>0</v>
      </c>
      <c r="D44" s="77">
        <f>SUM(D45:D46)</f>
        <v>0</v>
      </c>
      <c r="E44" s="77">
        <f>SUM(E45:E46)</f>
        <v>0</v>
      </c>
    </row>
    <row r="45" spans="2:5" x14ac:dyDescent="0.2">
      <c r="B45" s="78" t="s">
        <v>233</v>
      </c>
      <c r="C45" s="75"/>
      <c r="D45" s="79"/>
      <c r="E45" s="79"/>
    </row>
    <row r="46" spans="2:5" x14ac:dyDescent="0.2">
      <c r="B46" s="78" t="s">
        <v>234</v>
      </c>
      <c r="C46" s="75"/>
      <c r="D46" s="79"/>
      <c r="E46" s="79"/>
    </row>
    <row r="47" spans="2:5" x14ac:dyDescent="0.2">
      <c r="B47" s="76"/>
      <c r="C47" s="75"/>
      <c r="D47" s="75"/>
      <c r="E47" s="75"/>
    </row>
    <row r="48" spans="2:5" x14ac:dyDescent="0.2">
      <c r="B48" s="76" t="s">
        <v>235</v>
      </c>
      <c r="C48" s="77">
        <f>C41-C44</f>
        <v>0</v>
      </c>
      <c r="D48" s="76">
        <f>D41-D44</f>
        <v>0</v>
      </c>
      <c r="E48" s="76">
        <f>E41-E44</f>
        <v>0</v>
      </c>
    </row>
    <row r="49" spans="2:5" ht="13.5" thickBot="1" x14ac:dyDescent="0.25">
      <c r="B49" s="80"/>
      <c r="C49" s="81"/>
      <c r="D49" s="80"/>
      <c r="E49" s="80"/>
    </row>
    <row r="50" spans="2:5" ht="35.1" customHeight="1" thickBot="1" x14ac:dyDescent="0.25">
      <c r="B50" s="71"/>
      <c r="C50" s="71"/>
      <c r="D50" s="71"/>
      <c r="E50" s="71"/>
    </row>
    <row r="51" spans="2:5" x14ac:dyDescent="0.2">
      <c r="B51" s="319" t="s">
        <v>221</v>
      </c>
      <c r="C51" s="72" t="s">
        <v>203</v>
      </c>
      <c r="D51" s="323" t="s">
        <v>204</v>
      </c>
      <c r="E51" s="72" t="s">
        <v>205</v>
      </c>
    </row>
    <row r="52" spans="2:5" ht="13.5" thickBot="1" x14ac:dyDescent="0.25">
      <c r="B52" s="320"/>
      <c r="C52" s="73" t="s">
        <v>222</v>
      </c>
      <c r="D52" s="324"/>
      <c r="E52" s="73" t="s">
        <v>223</v>
      </c>
    </row>
    <row r="53" spans="2:5" x14ac:dyDescent="0.2">
      <c r="B53" s="74"/>
      <c r="C53" s="75"/>
      <c r="D53" s="75"/>
      <c r="E53" s="75"/>
    </row>
    <row r="54" spans="2:5" x14ac:dyDescent="0.2">
      <c r="B54" s="79" t="s">
        <v>236</v>
      </c>
      <c r="C54" s="75">
        <f>C10</f>
        <v>0</v>
      </c>
      <c r="D54" s="79">
        <f>D10</f>
        <v>146344.10999999999</v>
      </c>
      <c r="E54" s="79">
        <f>E10</f>
        <v>146344.10999999999</v>
      </c>
    </row>
    <row r="55" spans="2:5" x14ac:dyDescent="0.2">
      <c r="B55" s="79"/>
      <c r="C55" s="75"/>
      <c r="D55" s="79"/>
      <c r="E55" s="79"/>
    </row>
    <row r="56" spans="2:5" x14ac:dyDescent="0.2">
      <c r="B56" s="82" t="s">
        <v>237</v>
      </c>
      <c r="C56" s="75">
        <f>C42-C45</f>
        <v>0</v>
      </c>
      <c r="D56" s="79">
        <f>D42-D45</f>
        <v>0</v>
      </c>
      <c r="E56" s="79">
        <f>E42-E45</f>
        <v>0</v>
      </c>
    </row>
    <row r="57" spans="2:5" x14ac:dyDescent="0.2">
      <c r="B57" s="78" t="s">
        <v>230</v>
      </c>
      <c r="C57" s="75">
        <f>C42</f>
        <v>0</v>
      </c>
      <c r="D57" s="79">
        <f>D42</f>
        <v>0</v>
      </c>
      <c r="E57" s="79">
        <f>E42</f>
        <v>0</v>
      </c>
    </row>
    <row r="58" spans="2:5" x14ac:dyDescent="0.2">
      <c r="B58" s="78" t="s">
        <v>233</v>
      </c>
      <c r="C58" s="75">
        <f>C45</f>
        <v>0</v>
      </c>
      <c r="D58" s="79">
        <f>D45</f>
        <v>0</v>
      </c>
      <c r="E58" s="79">
        <f>E45</f>
        <v>0</v>
      </c>
    </row>
    <row r="59" spans="2:5" x14ac:dyDescent="0.2">
      <c r="B59" s="83"/>
      <c r="C59" s="75"/>
      <c r="D59" s="79"/>
      <c r="E59" s="79"/>
    </row>
    <row r="60" spans="2:5" x14ac:dyDescent="0.2">
      <c r="B60" s="83" t="s">
        <v>213</v>
      </c>
      <c r="C60" s="75">
        <f>C15</f>
        <v>10150610.01</v>
      </c>
      <c r="D60" s="75">
        <f>D15</f>
        <v>6504823.1600000001</v>
      </c>
      <c r="E60" s="75">
        <f>E15</f>
        <v>6495179.7999999998</v>
      </c>
    </row>
    <row r="61" spans="2:5" x14ac:dyDescent="0.2">
      <c r="B61" s="83"/>
      <c r="C61" s="75"/>
      <c r="D61" s="75"/>
      <c r="E61" s="75"/>
    </row>
    <row r="62" spans="2:5" x14ac:dyDescent="0.2">
      <c r="B62" s="83" t="s">
        <v>216</v>
      </c>
      <c r="C62" s="84"/>
      <c r="D62" s="75">
        <f>D19</f>
        <v>0</v>
      </c>
      <c r="E62" s="75">
        <f>E19</f>
        <v>0</v>
      </c>
    </row>
    <row r="63" spans="2:5" x14ac:dyDescent="0.2">
      <c r="B63" s="83"/>
      <c r="C63" s="75"/>
      <c r="D63" s="75"/>
      <c r="E63" s="75"/>
    </row>
    <row r="64" spans="2:5" x14ac:dyDescent="0.2">
      <c r="B64" s="85" t="s">
        <v>238</v>
      </c>
      <c r="C64" s="77">
        <f>C54+C56-C60+C62</f>
        <v>-10150610.01</v>
      </c>
      <c r="D64" s="76">
        <f>D54+D56-D60+D62</f>
        <v>-6358479.0499999998</v>
      </c>
      <c r="E64" s="76">
        <f>E54+E56-E60+E62</f>
        <v>-6348835.6899999995</v>
      </c>
    </row>
    <row r="65" spans="2:5" x14ac:dyDescent="0.2">
      <c r="B65" s="85"/>
      <c r="C65" s="77"/>
      <c r="D65" s="76"/>
      <c r="E65" s="76"/>
    </row>
    <row r="66" spans="2:5" ht="25.5" x14ac:dyDescent="0.2">
      <c r="B66" s="86" t="s">
        <v>239</v>
      </c>
      <c r="C66" s="77">
        <f>C64-C56</f>
        <v>-10150610.01</v>
      </c>
      <c r="D66" s="76">
        <f>D64-D56</f>
        <v>-6358479.0499999998</v>
      </c>
      <c r="E66" s="76">
        <f>E64-E56</f>
        <v>-6348835.6899999995</v>
      </c>
    </row>
    <row r="67" spans="2:5" ht="13.5" thickBot="1" x14ac:dyDescent="0.25">
      <c r="B67" s="80"/>
      <c r="C67" s="81"/>
      <c r="D67" s="80"/>
      <c r="E67" s="80"/>
    </row>
    <row r="68" spans="2:5" ht="35.1" customHeight="1" thickBot="1" x14ac:dyDescent="0.25">
      <c r="B68" s="71"/>
      <c r="C68" s="71"/>
      <c r="D68" s="71"/>
      <c r="E68" s="71"/>
    </row>
    <row r="69" spans="2:5" x14ac:dyDescent="0.2">
      <c r="B69" s="319" t="s">
        <v>221</v>
      </c>
      <c r="C69" s="321" t="s">
        <v>228</v>
      </c>
      <c r="D69" s="323" t="s">
        <v>204</v>
      </c>
      <c r="E69" s="72" t="s">
        <v>205</v>
      </c>
    </row>
    <row r="70" spans="2:5" ht="13.5" thickBot="1" x14ac:dyDescent="0.25">
      <c r="B70" s="320"/>
      <c r="C70" s="322"/>
      <c r="D70" s="324"/>
      <c r="E70" s="73" t="s">
        <v>223</v>
      </c>
    </row>
    <row r="71" spans="2:5" x14ac:dyDescent="0.2">
      <c r="B71" s="74"/>
      <c r="C71" s="75"/>
      <c r="D71" s="75"/>
      <c r="E71" s="75"/>
    </row>
    <row r="72" spans="2:5" x14ac:dyDescent="0.2">
      <c r="B72" s="79" t="s">
        <v>210</v>
      </c>
      <c r="C72" s="75">
        <f>C11</f>
        <v>212434504.00999999</v>
      </c>
      <c r="D72" s="79">
        <f>D11</f>
        <v>116153862.45999999</v>
      </c>
      <c r="E72" s="79">
        <f>E11</f>
        <v>116153862.45999999</v>
      </c>
    </row>
    <row r="73" spans="2:5" x14ac:dyDescent="0.2">
      <c r="B73" s="79"/>
      <c r="C73" s="75"/>
      <c r="D73" s="79"/>
      <c r="E73" s="79"/>
    </row>
    <row r="74" spans="2:5" ht="25.5" x14ac:dyDescent="0.2">
      <c r="B74" s="87" t="s">
        <v>240</v>
      </c>
      <c r="C74" s="75">
        <f>C75-C76</f>
        <v>0</v>
      </c>
      <c r="D74" s="79">
        <f>D75-D76</f>
        <v>0</v>
      </c>
      <c r="E74" s="79">
        <f>E75-E76</f>
        <v>0</v>
      </c>
    </row>
    <row r="75" spans="2:5" x14ac:dyDescent="0.2">
      <c r="B75" s="78" t="s">
        <v>231</v>
      </c>
      <c r="C75" s="75">
        <f>C43</f>
        <v>0</v>
      </c>
      <c r="D75" s="79">
        <f>D43</f>
        <v>0</v>
      </c>
      <c r="E75" s="79">
        <f>E43</f>
        <v>0</v>
      </c>
    </row>
    <row r="76" spans="2:5" x14ac:dyDescent="0.2">
      <c r="B76" s="78" t="s">
        <v>234</v>
      </c>
      <c r="C76" s="75">
        <f>C46</f>
        <v>0</v>
      </c>
      <c r="D76" s="79">
        <f>D46</f>
        <v>0</v>
      </c>
      <c r="E76" s="79">
        <f>E46</f>
        <v>0</v>
      </c>
    </row>
    <row r="77" spans="2:5" x14ac:dyDescent="0.2">
      <c r="B77" s="83"/>
      <c r="C77" s="75"/>
      <c r="D77" s="79"/>
      <c r="E77" s="79"/>
    </row>
    <row r="78" spans="2:5" x14ac:dyDescent="0.2">
      <c r="B78" s="83" t="s">
        <v>241</v>
      </c>
      <c r="C78" s="75">
        <f>C16</f>
        <v>202283894</v>
      </c>
      <c r="D78" s="75">
        <f>D16</f>
        <v>34240574.369999997</v>
      </c>
      <c r="E78" s="75">
        <f>E16</f>
        <v>34240574.369999997</v>
      </c>
    </row>
    <row r="79" spans="2:5" x14ac:dyDescent="0.2">
      <c r="B79" s="83"/>
      <c r="C79" s="75"/>
      <c r="D79" s="75"/>
      <c r="E79" s="75"/>
    </row>
    <row r="80" spans="2:5" x14ac:dyDescent="0.2">
      <c r="B80" s="83" t="s">
        <v>217</v>
      </c>
      <c r="C80" s="84"/>
      <c r="D80" s="75">
        <f>D20</f>
        <v>0</v>
      </c>
      <c r="E80" s="75">
        <f>E20</f>
        <v>0</v>
      </c>
    </row>
    <row r="81" spans="2:5" x14ac:dyDescent="0.2">
      <c r="B81" s="83"/>
      <c r="C81" s="75"/>
      <c r="D81" s="75"/>
      <c r="E81" s="75"/>
    </row>
    <row r="82" spans="2:5" x14ac:dyDescent="0.2">
      <c r="B82" s="85" t="s">
        <v>242</v>
      </c>
      <c r="C82" s="77">
        <f>C72+C74-C78+C80</f>
        <v>10150610.00999999</v>
      </c>
      <c r="D82" s="76">
        <f>D72+D74-D78+D80</f>
        <v>81913288.090000004</v>
      </c>
      <c r="E82" s="76">
        <f>E72+E74-E78+E80</f>
        <v>81913288.090000004</v>
      </c>
    </row>
    <row r="83" spans="2:5" x14ac:dyDescent="0.2">
      <c r="B83" s="85"/>
      <c r="C83" s="77"/>
      <c r="D83" s="76"/>
      <c r="E83" s="76"/>
    </row>
    <row r="84" spans="2:5" ht="25.5" x14ac:dyDescent="0.2">
      <c r="B84" s="86" t="s">
        <v>243</v>
      </c>
      <c r="C84" s="77">
        <f>C82-C74</f>
        <v>10150610.00999999</v>
      </c>
      <c r="D84" s="76">
        <f>D82-D74</f>
        <v>81913288.090000004</v>
      </c>
      <c r="E84" s="76">
        <f>E82-E74</f>
        <v>81913288.090000004</v>
      </c>
    </row>
    <row r="85" spans="2:5" ht="13.5" thickBot="1" x14ac:dyDescent="0.25">
      <c r="B85" s="80"/>
      <c r="C85" s="81"/>
      <c r="D85" s="80"/>
      <c r="E85" s="80"/>
    </row>
  </sheetData>
  <mergeCells count="15"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78"/>
  <sheetViews>
    <sheetView workbookViewId="0">
      <pane ySplit="8" topLeftCell="A72" activePane="bottomLeft" state="frozen"/>
      <selection pane="bottomLeft" activeCell="B85" sqref="B85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88" customWidth="1"/>
    <col min="4" max="4" width="18" style="1" customWidth="1"/>
    <col min="5" max="5" width="14.7109375" style="88" customWidth="1"/>
    <col min="6" max="6" width="13.85546875" style="1" customWidth="1"/>
    <col min="7" max="7" width="14.85546875" style="1" customWidth="1"/>
    <col min="8" max="8" width="13.7109375" style="88" customWidth="1"/>
    <col min="9" max="16384" width="11" style="1"/>
  </cols>
  <sheetData>
    <row r="1" spans="2:8" ht="13.5" thickBot="1" x14ac:dyDescent="0.25"/>
    <row r="2" spans="2:8" x14ac:dyDescent="0.2">
      <c r="B2" s="291" t="s">
        <v>120</v>
      </c>
      <c r="C2" s="292"/>
      <c r="D2" s="292"/>
      <c r="E2" s="292"/>
      <c r="F2" s="292"/>
      <c r="G2" s="292"/>
      <c r="H2" s="293"/>
    </row>
    <row r="3" spans="2:8" x14ac:dyDescent="0.2">
      <c r="B3" s="309" t="s">
        <v>244</v>
      </c>
      <c r="C3" s="310"/>
      <c r="D3" s="310"/>
      <c r="E3" s="310"/>
      <c r="F3" s="310"/>
      <c r="G3" s="310"/>
      <c r="H3" s="311"/>
    </row>
    <row r="4" spans="2:8" x14ac:dyDescent="0.2">
      <c r="B4" s="309" t="s">
        <v>125</v>
      </c>
      <c r="C4" s="310"/>
      <c r="D4" s="310"/>
      <c r="E4" s="310"/>
      <c r="F4" s="310"/>
      <c r="G4" s="310"/>
      <c r="H4" s="311"/>
    </row>
    <row r="5" spans="2:8" ht="13.5" thickBot="1" x14ac:dyDescent="0.25">
      <c r="B5" s="312" t="s">
        <v>1</v>
      </c>
      <c r="C5" s="313"/>
      <c r="D5" s="313"/>
      <c r="E5" s="313"/>
      <c r="F5" s="313"/>
      <c r="G5" s="313"/>
      <c r="H5" s="314"/>
    </row>
    <row r="6" spans="2:8" ht="13.5" thickBot="1" x14ac:dyDescent="0.25">
      <c r="B6" s="20"/>
      <c r="C6" s="328" t="s">
        <v>245</v>
      </c>
      <c r="D6" s="329"/>
      <c r="E6" s="329"/>
      <c r="F6" s="329"/>
      <c r="G6" s="330"/>
      <c r="H6" s="326" t="s">
        <v>246</v>
      </c>
    </row>
    <row r="7" spans="2:8" x14ac:dyDescent="0.2">
      <c r="B7" s="89" t="s">
        <v>221</v>
      </c>
      <c r="C7" s="326" t="s">
        <v>247</v>
      </c>
      <c r="D7" s="317" t="s">
        <v>248</v>
      </c>
      <c r="E7" s="326" t="s">
        <v>249</v>
      </c>
      <c r="F7" s="326" t="s">
        <v>204</v>
      </c>
      <c r="G7" s="326" t="s">
        <v>250</v>
      </c>
      <c r="H7" s="331"/>
    </row>
    <row r="8" spans="2:8" ht="13.5" thickBot="1" x14ac:dyDescent="0.25">
      <c r="B8" s="90" t="s">
        <v>134</v>
      </c>
      <c r="C8" s="327"/>
      <c r="D8" s="318"/>
      <c r="E8" s="327"/>
      <c r="F8" s="327"/>
      <c r="G8" s="327"/>
      <c r="H8" s="327"/>
    </row>
    <row r="9" spans="2:8" x14ac:dyDescent="0.2">
      <c r="B9" s="76" t="s">
        <v>251</v>
      </c>
      <c r="C9" s="91"/>
      <c r="D9" s="92"/>
      <c r="E9" s="91"/>
      <c r="F9" s="92"/>
      <c r="G9" s="92"/>
      <c r="H9" s="91"/>
    </row>
    <row r="10" spans="2:8" x14ac:dyDescent="0.2">
      <c r="B10" s="83" t="s">
        <v>252</v>
      </c>
      <c r="C10" s="91"/>
      <c r="D10" s="92"/>
      <c r="E10" s="91">
        <f>C10+D10</f>
        <v>0</v>
      </c>
      <c r="F10" s="92"/>
      <c r="G10" s="92"/>
      <c r="H10" s="91">
        <f>G10-C10</f>
        <v>0</v>
      </c>
    </row>
    <row r="11" spans="2:8" x14ac:dyDescent="0.2">
      <c r="B11" s="83" t="s">
        <v>253</v>
      </c>
      <c r="C11" s="91"/>
      <c r="D11" s="92"/>
      <c r="E11" s="91">
        <f t="shared" ref="E11:E40" si="0">C11+D11</f>
        <v>0</v>
      </c>
      <c r="F11" s="92"/>
      <c r="G11" s="92"/>
      <c r="H11" s="91">
        <f t="shared" ref="H11:H16" si="1">G11-C11</f>
        <v>0</v>
      </c>
    </row>
    <row r="12" spans="2:8" x14ac:dyDescent="0.2">
      <c r="B12" s="83" t="s">
        <v>254</v>
      </c>
      <c r="C12" s="91"/>
      <c r="D12" s="92"/>
      <c r="E12" s="91">
        <f t="shared" si="0"/>
        <v>0</v>
      </c>
      <c r="F12" s="92"/>
      <c r="G12" s="92"/>
      <c r="H12" s="91">
        <f t="shared" si="1"/>
        <v>0</v>
      </c>
    </row>
    <row r="13" spans="2:8" x14ac:dyDescent="0.2">
      <c r="B13" s="83" t="s">
        <v>255</v>
      </c>
      <c r="C13" s="91"/>
      <c r="D13" s="92"/>
      <c r="E13" s="91">
        <f t="shared" si="0"/>
        <v>0</v>
      </c>
      <c r="F13" s="92"/>
      <c r="G13" s="92"/>
      <c r="H13" s="91">
        <f t="shared" si="1"/>
        <v>0</v>
      </c>
    </row>
    <row r="14" spans="2:8" x14ac:dyDescent="0.2">
      <c r="B14" s="83" t="s">
        <v>256</v>
      </c>
      <c r="C14" s="91">
        <v>0</v>
      </c>
      <c r="D14" s="92">
        <v>146339.10999999999</v>
      </c>
      <c r="E14" s="91">
        <f t="shared" si="0"/>
        <v>146339.10999999999</v>
      </c>
      <c r="F14" s="92">
        <v>146339.10999999999</v>
      </c>
      <c r="G14" s="92">
        <v>146339.10999999999</v>
      </c>
      <c r="H14" s="91">
        <f t="shared" si="1"/>
        <v>146339.10999999999</v>
      </c>
    </row>
    <row r="15" spans="2:8" x14ac:dyDescent="0.2">
      <c r="B15" s="83" t="s">
        <v>257</v>
      </c>
      <c r="C15" s="91">
        <v>0</v>
      </c>
      <c r="D15" s="92">
        <v>5</v>
      </c>
      <c r="E15" s="91">
        <f t="shared" si="0"/>
        <v>5</v>
      </c>
      <c r="F15" s="92">
        <v>5</v>
      </c>
      <c r="G15" s="92">
        <v>5</v>
      </c>
      <c r="H15" s="91">
        <f t="shared" si="1"/>
        <v>5</v>
      </c>
    </row>
    <row r="16" spans="2:8" x14ac:dyDescent="0.2">
      <c r="B16" s="83" t="s">
        <v>258</v>
      </c>
      <c r="C16" s="91"/>
      <c r="D16" s="92"/>
      <c r="E16" s="91">
        <f t="shared" si="0"/>
        <v>0</v>
      </c>
      <c r="F16" s="92"/>
      <c r="G16" s="92"/>
      <c r="H16" s="91">
        <f t="shared" si="1"/>
        <v>0</v>
      </c>
    </row>
    <row r="17" spans="2:8" ht="25.5" x14ac:dyDescent="0.2">
      <c r="B17" s="87" t="s">
        <v>259</v>
      </c>
      <c r="C17" s="91">
        <f t="shared" ref="C17:H17" si="2">SUM(C18:C28)</f>
        <v>0</v>
      </c>
      <c r="D17" s="93">
        <f t="shared" si="2"/>
        <v>0</v>
      </c>
      <c r="E17" s="93">
        <f t="shared" si="2"/>
        <v>0</v>
      </c>
      <c r="F17" s="93">
        <f t="shared" si="2"/>
        <v>0</v>
      </c>
      <c r="G17" s="93">
        <f t="shared" si="2"/>
        <v>0</v>
      </c>
      <c r="H17" s="93">
        <f t="shared" si="2"/>
        <v>0</v>
      </c>
    </row>
    <row r="18" spans="2:8" x14ac:dyDescent="0.2">
      <c r="B18" s="94" t="s">
        <v>260</v>
      </c>
      <c r="C18" s="91"/>
      <c r="D18" s="92"/>
      <c r="E18" s="91">
        <f t="shared" si="0"/>
        <v>0</v>
      </c>
      <c r="F18" s="92"/>
      <c r="G18" s="92"/>
      <c r="H18" s="91">
        <f>G18-C18</f>
        <v>0</v>
      </c>
    </row>
    <row r="19" spans="2:8" x14ac:dyDescent="0.2">
      <c r="B19" s="94" t="s">
        <v>261</v>
      </c>
      <c r="C19" s="91"/>
      <c r="D19" s="92"/>
      <c r="E19" s="91">
        <f t="shared" si="0"/>
        <v>0</v>
      </c>
      <c r="F19" s="92"/>
      <c r="G19" s="92"/>
      <c r="H19" s="91">
        <f t="shared" ref="H19:H40" si="3">G19-C19</f>
        <v>0</v>
      </c>
    </row>
    <row r="20" spans="2:8" x14ac:dyDescent="0.2">
      <c r="B20" s="94" t="s">
        <v>262</v>
      </c>
      <c r="C20" s="91"/>
      <c r="D20" s="92"/>
      <c r="E20" s="91">
        <f t="shared" si="0"/>
        <v>0</v>
      </c>
      <c r="F20" s="92"/>
      <c r="G20" s="92"/>
      <c r="H20" s="91">
        <f t="shared" si="3"/>
        <v>0</v>
      </c>
    </row>
    <row r="21" spans="2:8" x14ac:dyDescent="0.2">
      <c r="B21" s="94" t="s">
        <v>263</v>
      </c>
      <c r="C21" s="91"/>
      <c r="D21" s="92"/>
      <c r="E21" s="91">
        <f t="shared" si="0"/>
        <v>0</v>
      </c>
      <c r="F21" s="92"/>
      <c r="G21" s="92"/>
      <c r="H21" s="91">
        <f t="shared" si="3"/>
        <v>0</v>
      </c>
    </row>
    <row r="22" spans="2:8" x14ac:dyDescent="0.2">
      <c r="B22" s="94" t="s">
        <v>264</v>
      </c>
      <c r="C22" s="91"/>
      <c r="D22" s="92"/>
      <c r="E22" s="91">
        <f t="shared" si="0"/>
        <v>0</v>
      </c>
      <c r="F22" s="92"/>
      <c r="G22" s="92"/>
      <c r="H22" s="91">
        <f t="shared" si="3"/>
        <v>0</v>
      </c>
    </row>
    <row r="23" spans="2:8" ht="25.5" x14ac:dyDescent="0.2">
      <c r="B23" s="95" t="s">
        <v>265</v>
      </c>
      <c r="C23" s="91"/>
      <c r="D23" s="92"/>
      <c r="E23" s="91">
        <f t="shared" si="0"/>
        <v>0</v>
      </c>
      <c r="F23" s="92"/>
      <c r="G23" s="92"/>
      <c r="H23" s="91">
        <f t="shared" si="3"/>
        <v>0</v>
      </c>
    </row>
    <row r="24" spans="2:8" ht="25.5" x14ac:dyDescent="0.2">
      <c r="B24" s="95" t="s">
        <v>266</v>
      </c>
      <c r="C24" s="91"/>
      <c r="D24" s="92"/>
      <c r="E24" s="91">
        <f t="shared" si="0"/>
        <v>0</v>
      </c>
      <c r="F24" s="92"/>
      <c r="G24" s="92"/>
      <c r="H24" s="91">
        <f t="shared" si="3"/>
        <v>0</v>
      </c>
    </row>
    <row r="25" spans="2:8" x14ac:dyDescent="0.2">
      <c r="B25" s="94" t="s">
        <v>267</v>
      </c>
      <c r="C25" s="91"/>
      <c r="D25" s="92"/>
      <c r="E25" s="91">
        <f t="shared" si="0"/>
        <v>0</v>
      </c>
      <c r="F25" s="92"/>
      <c r="G25" s="92"/>
      <c r="H25" s="91">
        <f t="shared" si="3"/>
        <v>0</v>
      </c>
    </row>
    <row r="26" spans="2:8" x14ac:dyDescent="0.2">
      <c r="B26" s="94" t="s">
        <v>268</v>
      </c>
      <c r="C26" s="91"/>
      <c r="D26" s="92"/>
      <c r="E26" s="91">
        <f t="shared" si="0"/>
        <v>0</v>
      </c>
      <c r="F26" s="92"/>
      <c r="G26" s="92"/>
      <c r="H26" s="91">
        <f t="shared" si="3"/>
        <v>0</v>
      </c>
    </row>
    <row r="27" spans="2:8" x14ac:dyDescent="0.2">
      <c r="B27" s="94" t="s">
        <v>269</v>
      </c>
      <c r="C27" s="91"/>
      <c r="D27" s="92"/>
      <c r="E27" s="91">
        <f t="shared" si="0"/>
        <v>0</v>
      </c>
      <c r="F27" s="92"/>
      <c r="G27" s="92"/>
      <c r="H27" s="91">
        <f t="shared" si="3"/>
        <v>0</v>
      </c>
    </row>
    <row r="28" spans="2:8" ht="25.5" x14ac:dyDescent="0.2">
      <c r="B28" s="95" t="s">
        <v>270</v>
      </c>
      <c r="C28" s="91"/>
      <c r="D28" s="92"/>
      <c r="E28" s="91">
        <f t="shared" si="0"/>
        <v>0</v>
      </c>
      <c r="F28" s="92"/>
      <c r="G28" s="92"/>
      <c r="H28" s="91">
        <f t="shared" si="3"/>
        <v>0</v>
      </c>
    </row>
    <row r="29" spans="2:8" ht="25.5" x14ac:dyDescent="0.2">
      <c r="B29" s="87" t="s">
        <v>271</v>
      </c>
      <c r="C29" s="91">
        <f t="shared" ref="C29:H29" si="4">SUM(C30:C34)</f>
        <v>0</v>
      </c>
      <c r="D29" s="91">
        <f t="shared" si="4"/>
        <v>0</v>
      </c>
      <c r="E29" s="91">
        <f t="shared" si="4"/>
        <v>0</v>
      </c>
      <c r="F29" s="91">
        <f t="shared" si="4"/>
        <v>0</v>
      </c>
      <c r="G29" s="91">
        <f t="shared" si="4"/>
        <v>0</v>
      </c>
      <c r="H29" s="91">
        <f t="shared" si="4"/>
        <v>0</v>
      </c>
    </row>
    <row r="30" spans="2:8" x14ac:dyDescent="0.2">
      <c r="B30" s="94" t="s">
        <v>272</v>
      </c>
      <c r="C30" s="91"/>
      <c r="D30" s="92"/>
      <c r="E30" s="91">
        <f t="shared" si="0"/>
        <v>0</v>
      </c>
      <c r="F30" s="92"/>
      <c r="G30" s="92"/>
      <c r="H30" s="91">
        <f t="shared" si="3"/>
        <v>0</v>
      </c>
    </row>
    <row r="31" spans="2:8" x14ac:dyDescent="0.2">
      <c r="B31" s="94" t="s">
        <v>273</v>
      </c>
      <c r="C31" s="91"/>
      <c r="D31" s="92"/>
      <c r="E31" s="91">
        <f t="shared" si="0"/>
        <v>0</v>
      </c>
      <c r="F31" s="92"/>
      <c r="G31" s="92"/>
      <c r="H31" s="91">
        <f t="shared" si="3"/>
        <v>0</v>
      </c>
    </row>
    <row r="32" spans="2:8" x14ac:dyDescent="0.2">
      <c r="B32" s="94" t="s">
        <v>274</v>
      </c>
      <c r="C32" s="91"/>
      <c r="D32" s="92"/>
      <c r="E32" s="91">
        <f t="shared" si="0"/>
        <v>0</v>
      </c>
      <c r="F32" s="92"/>
      <c r="G32" s="92"/>
      <c r="H32" s="91">
        <f t="shared" si="3"/>
        <v>0</v>
      </c>
    </row>
    <row r="33" spans="2:8" ht="25.5" x14ac:dyDescent="0.2">
      <c r="B33" s="95" t="s">
        <v>275</v>
      </c>
      <c r="C33" s="91"/>
      <c r="D33" s="92"/>
      <c r="E33" s="91">
        <f t="shared" si="0"/>
        <v>0</v>
      </c>
      <c r="F33" s="92"/>
      <c r="G33" s="92"/>
      <c r="H33" s="91">
        <f t="shared" si="3"/>
        <v>0</v>
      </c>
    </row>
    <row r="34" spans="2:8" x14ac:dyDescent="0.2">
      <c r="B34" s="94" t="s">
        <v>276</v>
      </c>
      <c r="C34" s="91"/>
      <c r="D34" s="92"/>
      <c r="E34" s="91">
        <f t="shared" si="0"/>
        <v>0</v>
      </c>
      <c r="F34" s="92"/>
      <c r="G34" s="92"/>
      <c r="H34" s="91">
        <f t="shared" si="3"/>
        <v>0</v>
      </c>
    </row>
    <row r="35" spans="2:8" x14ac:dyDescent="0.2">
      <c r="B35" s="83" t="s">
        <v>277</v>
      </c>
      <c r="C35" s="91"/>
      <c r="D35" s="92"/>
      <c r="E35" s="91">
        <f t="shared" si="0"/>
        <v>0</v>
      </c>
      <c r="F35" s="92"/>
      <c r="G35" s="92"/>
      <c r="H35" s="91">
        <f t="shared" si="3"/>
        <v>0</v>
      </c>
    </row>
    <row r="36" spans="2:8" x14ac:dyDescent="0.2">
      <c r="B36" s="83" t="s">
        <v>278</v>
      </c>
      <c r="C36" s="91">
        <f t="shared" ref="C36:H36" si="5">C37</f>
        <v>0</v>
      </c>
      <c r="D36" s="91">
        <f t="shared" si="5"/>
        <v>0</v>
      </c>
      <c r="E36" s="91">
        <f t="shared" si="5"/>
        <v>0</v>
      </c>
      <c r="F36" s="91">
        <f t="shared" si="5"/>
        <v>0</v>
      </c>
      <c r="G36" s="91">
        <f t="shared" si="5"/>
        <v>0</v>
      </c>
      <c r="H36" s="91">
        <f t="shared" si="5"/>
        <v>0</v>
      </c>
    </row>
    <row r="37" spans="2:8" x14ac:dyDescent="0.2">
      <c r="B37" s="94" t="s">
        <v>279</v>
      </c>
      <c r="C37" s="91"/>
      <c r="D37" s="92"/>
      <c r="E37" s="91">
        <f t="shared" si="0"/>
        <v>0</v>
      </c>
      <c r="F37" s="92"/>
      <c r="G37" s="92"/>
      <c r="H37" s="91">
        <f t="shared" si="3"/>
        <v>0</v>
      </c>
    </row>
    <row r="38" spans="2:8" x14ac:dyDescent="0.2">
      <c r="B38" s="83" t="s">
        <v>280</v>
      </c>
      <c r="C38" s="91">
        <f t="shared" ref="C38:H38" si="6">C39+C40</f>
        <v>0</v>
      </c>
      <c r="D38" s="91">
        <f t="shared" si="6"/>
        <v>0</v>
      </c>
      <c r="E38" s="91">
        <f t="shared" si="6"/>
        <v>0</v>
      </c>
      <c r="F38" s="91">
        <f t="shared" si="6"/>
        <v>0</v>
      </c>
      <c r="G38" s="91">
        <f t="shared" si="6"/>
        <v>0</v>
      </c>
      <c r="H38" s="91">
        <f t="shared" si="6"/>
        <v>0</v>
      </c>
    </row>
    <row r="39" spans="2:8" x14ac:dyDescent="0.2">
      <c r="B39" s="94" t="s">
        <v>281</v>
      </c>
      <c r="C39" s="91"/>
      <c r="D39" s="92"/>
      <c r="E39" s="91">
        <f t="shared" si="0"/>
        <v>0</v>
      </c>
      <c r="F39" s="92"/>
      <c r="G39" s="92"/>
      <c r="H39" s="91">
        <f t="shared" si="3"/>
        <v>0</v>
      </c>
    </row>
    <row r="40" spans="2:8" x14ac:dyDescent="0.2">
      <c r="B40" s="94" t="s">
        <v>282</v>
      </c>
      <c r="C40" s="91"/>
      <c r="D40" s="92"/>
      <c r="E40" s="91">
        <f t="shared" si="0"/>
        <v>0</v>
      </c>
      <c r="F40" s="92"/>
      <c r="G40" s="92"/>
      <c r="H40" s="91">
        <f t="shared" si="3"/>
        <v>0</v>
      </c>
    </row>
    <row r="41" spans="2:8" x14ac:dyDescent="0.2">
      <c r="B41" s="96"/>
      <c r="C41" s="91"/>
      <c r="D41" s="92"/>
      <c r="E41" s="91"/>
      <c r="F41" s="92"/>
      <c r="G41" s="92"/>
      <c r="H41" s="91"/>
    </row>
    <row r="42" spans="2:8" ht="25.5" x14ac:dyDescent="0.2">
      <c r="B42" s="58" t="s">
        <v>283</v>
      </c>
      <c r="C42" s="97">
        <f t="shared" ref="C42:H42" si="7">C10+C11+C12+C13+C14+C15+C16+C17+C29+C35+C36+C38</f>
        <v>0</v>
      </c>
      <c r="D42" s="98">
        <f t="shared" si="7"/>
        <v>146344.10999999999</v>
      </c>
      <c r="E42" s="98">
        <f t="shared" si="7"/>
        <v>146344.10999999999</v>
      </c>
      <c r="F42" s="98">
        <f t="shared" si="7"/>
        <v>146344.10999999999</v>
      </c>
      <c r="G42" s="98">
        <f t="shared" si="7"/>
        <v>146344.10999999999</v>
      </c>
      <c r="H42" s="98">
        <f t="shared" si="7"/>
        <v>146344.10999999999</v>
      </c>
    </row>
    <row r="43" spans="2:8" x14ac:dyDescent="0.2">
      <c r="B43" s="79"/>
      <c r="C43" s="91"/>
      <c r="D43" s="79"/>
      <c r="E43" s="99"/>
      <c r="F43" s="79"/>
      <c r="G43" s="79"/>
      <c r="H43" s="99"/>
    </row>
    <row r="44" spans="2:8" ht="25.5" x14ac:dyDescent="0.2">
      <c r="B44" s="58" t="s">
        <v>284</v>
      </c>
      <c r="C44" s="100"/>
      <c r="D44" s="101"/>
      <c r="E44" s="100"/>
      <c r="F44" s="101"/>
      <c r="G44" s="101"/>
      <c r="H44" s="91"/>
    </row>
    <row r="45" spans="2:8" x14ac:dyDescent="0.2">
      <c r="B45" s="96"/>
      <c r="C45" s="91"/>
      <c r="D45" s="102"/>
      <c r="E45" s="91"/>
      <c r="F45" s="102"/>
      <c r="G45" s="102"/>
      <c r="H45" s="91"/>
    </row>
    <row r="46" spans="2:8" x14ac:dyDescent="0.2">
      <c r="B46" s="76" t="s">
        <v>285</v>
      </c>
      <c r="C46" s="91"/>
      <c r="D46" s="92"/>
      <c r="E46" s="91"/>
      <c r="F46" s="92"/>
      <c r="G46" s="92"/>
      <c r="H46" s="91"/>
    </row>
    <row r="47" spans="2:8" x14ac:dyDescent="0.2">
      <c r="B47" s="83" t="s">
        <v>286</v>
      </c>
      <c r="C47" s="91">
        <f t="shared" ref="C47:H47" si="8">SUM(C48:C55)</f>
        <v>0</v>
      </c>
      <c r="D47" s="91">
        <f t="shared" si="8"/>
        <v>0</v>
      </c>
      <c r="E47" s="91">
        <f t="shared" si="8"/>
        <v>0</v>
      </c>
      <c r="F47" s="91">
        <f t="shared" si="8"/>
        <v>0</v>
      </c>
      <c r="G47" s="91">
        <f t="shared" si="8"/>
        <v>0</v>
      </c>
      <c r="H47" s="91">
        <f t="shared" si="8"/>
        <v>0</v>
      </c>
    </row>
    <row r="48" spans="2:8" ht="25.5" x14ac:dyDescent="0.2">
      <c r="B48" s="95" t="s">
        <v>287</v>
      </c>
      <c r="C48" s="91"/>
      <c r="D48" s="92"/>
      <c r="E48" s="91">
        <f t="shared" ref="E48:E65" si="9">C48+D48</f>
        <v>0</v>
      </c>
      <c r="F48" s="92"/>
      <c r="G48" s="92"/>
      <c r="H48" s="91">
        <f t="shared" ref="H48:H65" si="10">G48-C48</f>
        <v>0</v>
      </c>
    </row>
    <row r="49" spans="2:8" ht="25.5" x14ac:dyDescent="0.2">
      <c r="B49" s="95" t="s">
        <v>288</v>
      </c>
      <c r="C49" s="91"/>
      <c r="D49" s="92"/>
      <c r="E49" s="91">
        <f t="shared" si="9"/>
        <v>0</v>
      </c>
      <c r="F49" s="92"/>
      <c r="G49" s="92"/>
      <c r="H49" s="91">
        <f t="shared" si="10"/>
        <v>0</v>
      </c>
    </row>
    <row r="50" spans="2:8" ht="25.5" x14ac:dyDescent="0.2">
      <c r="B50" s="95" t="s">
        <v>289</v>
      </c>
      <c r="C50" s="91"/>
      <c r="D50" s="92"/>
      <c r="E50" s="91">
        <f t="shared" si="9"/>
        <v>0</v>
      </c>
      <c r="F50" s="92"/>
      <c r="G50" s="92"/>
      <c r="H50" s="91">
        <f t="shared" si="10"/>
        <v>0</v>
      </c>
    </row>
    <row r="51" spans="2:8" ht="38.25" x14ac:dyDescent="0.2">
      <c r="B51" s="95" t="s">
        <v>290</v>
      </c>
      <c r="C51" s="91"/>
      <c r="D51" s="92"/>
      <c r="E51" s="91">
        <f t="shared" si="9"/>
        <v>0</v>
      </c>
      <c r="F51" s="92"/>
      <c r="G51" s="92"/>
      <c r="H51" s="91">
        <f t="shared" si="10"/>
        <v>0</v>
      </c>
    </row>
    <row r="52" spans="2:8" x14ac:dyDescent="0.2">
      <c r="B52" s="95" t="s">
        <v>291</v>
      </c>
      <c r="C52" s="91"/>
      <c r="D52" s="92"/>
      <c r="E52" s="91">
        <f t="shared" si="9"/>
        <v>0</v>
      </c>
      <c r="F52" s="92"/>
      <c r="G52" s="92"/>
      <c r="H52" s="91">
        <f t="shared" si="10"/>
        <v>0</v>
      </c>
    </row>
    <row r="53" spans="2:8" ht="25.5" x14ac:dyDescent="0.2">
      <c r="B53" s="95" t="s">
        <v>292</v>
      </c>
      <c r="C53" s="91"/>
      <c r="D53" s="92"/>
      <c r="E53" s="91">
        <f t="shared" si="9"/>
        <v>0</v>
      </c>
      <c r="F53" s="92"/>
      <c r="G53" s="92"/>
      <c r="H53" s="91">
        <f t="shared" si="10"/>
        <v>0</v>
      </c>
    </row>
    <row r="54" spans="2:8" ht="25.5" x14ac:dyDescent="0.2">
      <c r="B54" s="95" t="s">
        <v>293</v>
      </c>
      <c r="C54" s="91"/>
      <c r="D54" s="92"/>
      <c r="E54" s="91">
        <f t="shared" si="9"/>
        <v>0</v>
      </c>
      <c r="F54" s="92"/>
      <c r="G54" s="92"/>
      <c r="H54" s="91">
        <f t="shared" si="10"/>
        <v>0</v>
      </c>
    </row>
    <row r="55" spans="2:8" ht="25.5" x14ac:dyDescent="0.2">
      <c r="B55" s="95" t="s">
        <v>294</v>
      </c>
      <c r="C55" s="91"/>
      <c r="D55" s="92"/>
      <c r="E55" s="91">
        <f t="shared" si="9"/>
        <v>0</v>
      </c>
      <c r="F55" s="92"/>
      <c r="G55" s="92"/>
      <c r="H55" s="91">
        <f t="shared" si="10"/>
        <v>0</v>
      </c>
    </row>
    <row r="56" spans="2:8" x14ac:dyDescent="0.2">
      <c r="B56" s="87" t="s">
        <v>295</v>
      </c>
      <c r="C56" s="91">
        <f t="shared" ref="C56:H56" si="11">SUM(C57:C60)</f>
        <v>0</v>
      </c>
      <c r="D56" s="91">
        <f t="shared" si="11"/>
        <v>0</v>
      </c>
      <c r="E56" s="91">
        <f t="shared" si="11"/>
        <v>0</v>
      </c>
      <c r="F56" s="91">
        <f t="shared" si="11"/>
        <v>0</v>
      </c>
      <c r="G56" s="91">
        <f t="shared" si="11"/>
        <v>0</v>
      </c>
      <c r="H56" s="91">
        <f t="shared" si="11"/>
        <v>0</v>
      </c>
    </row>
    <row r="57" spans="2:8" x14ac:dyDescent="0.2">
      <c r="B57" s="95" t="s">
        <v>296</v>
      </c>
      <c r="C57" s="91"/>
      <c r="D57" s="92"/>
      <c r="E57" s="91">
        <f t="shared" si="9"/>
        <v>0</v>
      </c>
      <c r="F57" s="92"/>
      <c r="G57" s="92"/>
      <c r="H57" s="91">
        <f t="shared" si="10"/>
        <v>0</v>
      </c>
    </row>
    <row r="58" spans="2:8" x14ac:dyDescent="0.2">
      <c r="B58" s="95" t="s">
        <v>297</v>
      </c>
      <c r="C58" s="91"/>
      <c r="D58" s="92"/>
      <c r="E58" s="91">
        <f t="shared" si="9"/>
        <v>0</v>
      </c>
      <c r="F58" s="92"/>
      <c r="G58" s="92"/>
      <c r="H58" s="91">
        <f t="shared" si="10"/>
        <v>0</v>
      </c>
    </row>
    <row r="59" spans="2:8" x14ac:dyDescent="0.2">
      <c r="B59" s="95" t="s">
        <v>298</v>
      </c>
      <c r="C59" s="91"/>
      <c r="D59" s="92"/>
      <c r="E59" s="91">
        <f t="shared" si="9"/>
        <v>0</v>
      </c>
      <c r="F59" s="92"/>
      <c r="G59" s="92"/>
      <c r="H59" s="91">
        <f t="shared" si="10"/>
        <v>0</v>
      </c>
    </row>
    <row r="60" spans="2:8" x14ac:dyDescent="0.2">
      <c r="B60" s="95" t="s">
        <v>299</v>
      </c>
      <c r="C60" s="91"/>
      <c r="D60" s="92"/>
      <c r="E60" s="91">
        <f t="shared" si="9"/>
        <v>0</v>
      </c>
      <c r="F60" s="92"/>
      <c r="G60" s="92"/>
      <c r="H60" s="91">
        <f t="shared" si="10"/>
        <v>0</v>
      </c>
    </row>
    <row r="61" spans="2:8" x14ac:dyDescent="0.2">
      <c r="B61" s="87" t="s">
        <v>300</v>
      </c>
      <c r="C61" s="91">
        <f t="shared" ref="C61:H61" si="12">C62+C63</f>
        <v>0</v>
      </c>
      <c r="D61" s="91">
        <f t="shared" si="12"/>
        <v>0</v>
      </c>
      <c r="E61" s="91">
        <f t="shared" si="12"/>
        <v>0</v>
      </c>
      <c r="F61" s="91">
        <f t="shared" si="12"/>
        <v>0</v>
      </c>
      <c r="G61" s="91">
        <f t="shared" si="12"/>
        <v>0</v>
      </c>
      <c r="H61" s="91">
        <f t="shared" si="12"/>
        <v>0</v>
      </c>
    </row>
    <row r="62" spans="2:8" ht="25.5" x14ac:dyDescent="0.2">
      <c r="B62" s="95" t="s">
        <v>301</v>
      </c>
      <c r="C62" s="91"/>
      <c r="D62" s="92"/>
      <c r="E62" s="91">
        <f t="shared" si="9"/>
        <v>0</v>
      </c>
      <c r="F62" s="92"/>
      <c r="G62" s="92"/>
      <c r="H62" s="91">
        <f t="shared" si="10"/>
        <v>0</v>
      </c>
    </row>
    <row r="63" spans="2:8" x14ac:dyDescent="0.2">
      <c r="B63" s="95" t="s">
        <v>302</v>
      </c>
      <c r="C63" s="91"/>
      <c r="D63" s="92"/>
      <c r="E63" s="91">
        <f t="shared" si="9"/>
        <v>0</v>
      </c>
      <c r="F63" s="92"/>
      <c r="G63" s="92"/>
      <c r="H63" s="91">
        <f t="shared" si="10"/>
        <v>0</v>
      </c>
    </row>
    <row r="64" spans="2:8" ht="38.25" x14ac:dyDescent="0.2">
      <c r="B64" s="87" t="s">
        <v>303</v>
      </c>
      <c r="C64" s="91">
        <v>212434504.00999999</v>
      </c>
      <c r="D64" s="92">
        <v>-31684619.010000002</v>
      </c>
      <c r="E64" s="91">
        <f t="shared" si="9"/>
        <v>180749885</v>
      </c>
      <c r="F64" s="92">
        <v>116153862.45999999</v>
      </c>
      <c r="G64" s="92">
        <v>116153862.45999999</v>
      </c>
      <c r="H64" s="91">
        <f t="shared" si="10"/>
        <v>-96280641.549999997</v>
      </c>
    </row>
    <row r="65" spans="2:8" x14ac:dyDescent="0.2">
      <c r="B65" s="103" t="s">
        <v>304</v>
      </c>
      <c r="C65" s="104"/>
      <c r="D65" s="105"/>
      <c r="E65" s="104">
        <f t="shared" si="9"/>
        <v>0</v>
      </c>
      <c r="F65" s="105"/>
      <c r="G65" s="105"/>
      <c r="H65" s="104">
        <f t="shared" si="10"/>
        <v>0</v>
      </c>
    </row>
    <row r="66" spans="2:8" x14ac:dyDescent="0.2">
      <c r="B66" s="96"/>
      <c r="C66" s="91"/>
      <c r="D66" s="102"/>
      <c r="E66" s="91"/>
      <c r="F66" s="102"/>
      <c r="G66" s="102"/>
      <c r="H66" s="91"/>
    </row>
    <row r="67" spans="2:8" ht="25.5" x14ac:dyDescent="0.2">
      <c r="B67" s="58" t="s">
        <v>305</v>
      </c>
      <c r="C67" s="97">
        <f t="shared" ref="C67:H67" si="13">C47+C56+C61+C64+C65</f>
        <v>212434504.00999999</v>
      </c>
      <c r="D67" s="97">
        <f t="shared" si="13"/>
        <v>-31684619.010000002</v>
      </c>
      <c r="E67" s="97">
        <f t="shared" si="13"/>
        <v>180749885</v>
      </c>
      <c r="F67" s="97">
        <f t="shared" si="13"/>
        <v>116153862.45999999</v>
      </c>
      <c r="G67" s="97">
        <f t="shared" si="13"/>
        <v>116153862.45999999</v>
      </c>
      <c r="H67" s="97">
        <f t="shared" si="13"/>
        <v>-96280641.549999997</v>
      </c>
    </row>
    <row r="68" spans="2:8" x14ac:dyDescent="0.2">
      <c r="B68" s="106"/>
      <c r="C68" s="91"/>
      <c r="D68" s="102"/>
      <c r="E68" s="91"/>
      <c r="F68" s="102"/>
      <c r="G68" s="102"/>
      <c r="H68" s="91"/>
    </row>
    <row r="69" spans="2:8" ht="25.5" x14ac:dyDescent="0.2">
      <c r="B69" s="58" t="s">
        <v>306</v>
      </c>
      <c r="C69" s="97">
        <f t="shared" ref="C69:H69" si="14">C70</f>
        <v>0</v>
      </c>
      <c r="D69" s="97">
        <f t="shared" si="14"/>
        <v>0</v>
      </c>
      <c r="E69" s="97">
        <f t="shared" si="14"/>
        <v>0</v>
      </c>
      <c r="F69" s="97">
        <f t="shared" si="14"/>
        <v>0</v>
      </c>
      <c r="G69" s="97">
        <f t="shared" si="14"/>
        <v>0</v>
      </c>
      <c r="H69" s="97">
        <f t="shared" si="14"/>
        <v>0</v>
      </c>
    </row>
    <row r="70" spans="2:8" x14ac:dyDescent="0.2">
      <c r="B70" s="106" t="s">
        <v>307</v>
      </c>
      <c r="C70" s="91"/>
      <c r="D70" s="92"/>
      <c r="E70" s="91">
        <f>C70+D70</f>
        <v>0</v>
      </c>
      <c r="F70" s="92"/>
      <c r="G70" s="92"/>
      <c r="H70" s="91">
        <f>G70-C70</f>
        <v>0</v>
      </c>
    </row>
    <row r="71" spans="2:8" x14ac:dyDescent="0.2">
      <c r="B71" s="106"/>
      <c r="C71" s="91"/>
      <c r="D71" s="92"/>
      <c r="E71" s="91"/>
      <c r="F71" s="92"/>
      <c r="G71" s="92"/>
      <c r="H71" s="91"/>
    </row>
    <row r="72" spans="2:8" x14ac:dyDescent="0.2">
      <c r="B72" s="58" t="s">
        <v>308</v>
      </c>
      <c r="C72" s="97">
        <f t="shared" ref="C72:H72" si="15">C42+C67+C69</f>
        <v>212434504.00999999</v>
      </c>
      <c r="D72" s="97">
        <f t="shared" si="15"/>
        <v>-31538274.900000002</v>
      </c>
      <c r="E72" s="97">
        <f t="shared" si="15"/>
        <v>180896229.11000001</v>
      </c>
      <c r="F72" s="97">
        <f t="shared" si="15"/>
        <v>116300206.56999999</v>
      </c>
      <c r="G72" s="97">
        <f t="shared" si="15"/>
        <v>116300206.56999999</v>
      </c>
      <c r="H72" s="97">
        <f t="shared" si="15"/>
        <v>-96134297.439999998</v>
      </c>
    </row>
    <row r="73" spans="2:8" x14ac:dyDescent="0.2">
      <c r="B73" s="106"/>
      <c r="C73" s="91"/>
      <c r="D73" s="92"/>
      <c r="E73" s="91"/>
      <c r="F73" s="92"/>
      <c r="G73" s="92"/>
      <c r="H73" s="91"/>
    </row>
    <row r="74" spans="2:8" x14ac:dyDescent="0.2">
      <c r="B74" s="58" t="s">
        <v>309</v>
      </c>
      <c r="C74" s="91"/>
      <c r="D74" s="92"/>
      <c r="E74" s="91"/>
      <c r="F74" s="92"/>
      <c r="G74" s="92"/>
      <c r="H74" s="91"/>
    </row>
    <row r="75" spans="2:8" ht="25.5" x14ac:dyDescent="0.2">
      <c r="B75" s="106" t="s">
        <v>310</v>
      </c>
      <c r="C75" s="91"/>
      <c r="D75" s="92"/>
      <c r="E75" s="91">
        <f>C75+D75</f>
        <v>0</v>
      </c>
      <c r="F75" s="92"/>
      <c r="G75" s="92"/>
      <c r="H75" s="91">
        <f>G75-C75</f>
        <v>0</v>
      </c>
    </row>
    <row r="76" spans="2:8" ht="25.5" x14ac:dyDescent="0.2">
      <c r="B76" s="106" t="s">
        <v>311</v>
      </c>
      <c r="C76" s="91"/>
      <c r="D76" s="92"/>
      <c r="E76" s="91">
        <f>C76+D76</f>
        <v>0</v>
      </c>
      <c r="F76" s="92"/>
      <c r="G76" s="92"/>
      <c r="H76" s="91">
        <f>G76-C76</f>
        <v>0</v>
      </c>
    </row>
    <row r="77" spans="2:8" ht="25.5" x14ac:dyDescent="0.2">
      <c r="B77" s="58" t="s">
        <v>312</v>
      </c>
      <c r="C77" s="97">
        <f t="shared" ref="C77:H77" si="16">SUM(C75:C76)</f>
        <v>0</v>
      </c>
      <c r="D77" s="97">
        <f t="shared" si="16"/>
        <v>0</v>
      </c>
      <c r="E77" s="97">
        <f t="shared" si="16"/>
        <v>0</v>
      </c>
      <c r="F77" s="97">
        <f t="shared" si="16"/>
        <v>0</v>
      </c>
      <c r="G77" s="97">
        <f t="shared" si="16"/>
        <v>0</v>
      </c>
      <c r="H77" s="97">
        <f t="shared" si="16"/>
        <v>0</v>
      </c>
    </row>
    <row r="78" spans="2:8" ht="13.5" thickBot="1" x14ac:dyDescent="0.25">
      <c r="B78" s="107"/>
      <c r="C78" s="108"/>
      <c r="D78" s="109"/>
      <c r="E78" s="108"/>
      <c r="F78" s="109"/>
      <c r="G78" s="109"/>
      <c r="H78" s="108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61"/>
  <sheetViews>
    <sheetView view="pageBreakPreview" zoomScaleNormal="100" zoomScaleSheetLayoutView="100" workbookViewId="0">
      <pane ySplit="9" topLeftCell="A150" activePane="bottomLeft" state="frozen"/>
      <selection pane="bottomLeft" activeCell="L165" sqref="L165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291" t="s">
        <v>120</v>
      </c>
      <c r="C2" s="292"/>
      <c r="D2" s="292"/>
      <c r="E2" s="292"/>
      <c r="F2" s="292"/>
      <c r="G2" s="292"/>
      <c r="H2" s="292"/>
      <c r="I2" s="334"/>
    </row>
    <row r="3" spans="2:9" x14ac:dyDescent="0.2">
      <c r="B3" s="309" t="s">
        <v>313</v>
      </c>
      <c r="C3" s="310"/>
      <c r="D3" s="310"/>
      <c r="E3" s="310"/>
      <c r="F3" s="310"/>
      <c r="G3" s="310"/>
      <c r="H3" s="310"/>
      <c r="I3" s="335"/>
    </row>
    <row r="4" spans="2:9" x14ac:dyDescent="0.2">
      <c r="B4" s="309" t="s">
        <v>314</v>
      </c>
      <c r="C4" s="310"/>
      <c r="D4" s="310"/>
      <c r="E4" s="310"/>
      <c r="F4" s="310"/>
      <c r="G4" s="310"/>
      <c r="H4" s="310"/>
      <c r="I4" s="335"/>
    </row>
    <row r="5" spans="2:9" x14ac:dyDescent="0.2">
      <c r="B5" s="309" t="s">
        <v>125</v>
      </c>
      <c r="C5" s="310"/>
      <c r="D5" s="310"/>
      <c r="E5" s="310"/>
      <c r="F5" s="310"/>
      <c r="G5" s="310"/>
      <c r="H5" s="310"/>
      <c r="I5" s="335"/>
    </row>
    <row r="6" spans="2:9" ht="13.5" thickBot="1" x14ac:dyDescent="0.25">
      <c r="B6" s="312" t="s">
        <v>1</v>
      </c>
      <c r="C6" s="313"/>
      <c r="D6" s="313"/>
      <c r="E6" s="313"/>
      <c r="F6" s="313"/>
      <c r="G6" s="313"/>
      <c r="H6" s="313"/>
      <c r="I6" s="336"/>
    </row>
    <row r="7" spans="2:9" ht="15.75" customHeight="1" x14ac:dyDescent="0.2">
      <c r="B7" s="291" t="s">
        <v>2</v>
      </c>
      <c r="C7" s="293"/>
      <c r="D7" s="291" t="s">
        <v>315</v>
      </c>
      <c r="E7" s="292"/>
      <c r="F7" s="292"/>
      <c r="G7" s="292"/>
      <c r="H7" s="293"/>
      <c r="I7" s="326" t="s">
        <v>316</v>
      </c>
    </row>
    <row r="8" spans="2:9" ht="15" customHeight="1" thickBot="1" x14ac:dyDescent="0.25">
      <c r="B8" s="309"/>
      <c r="C8" s="311"/>
      <c r="D8" s="312"/>
      <c r="E8" s="313"/>
      <c r="F8" s="313"/>
      <c r="G8" s="313"/>
      <c r="H8" s="314"/>
      <c r="I8" s="331"/>
    </row>
    <row r="9" spans="2:9" ht="26.25" thickBot="1" x14ac:dyDescent="0.25">
      <c r="B9" s="312"/>
      <c r="C9" s="314"/>
      <c r="D9" s="110" t="s">
        <v>206</v>
      </c>
      <c r="E9" s="24" t="s">
        <v>317</v>
      </c>
      <c r="F9" s="110" t="s">
        <v>318</v>
      </c>
      <c r="G9" s="110" t="s">
        <v>204</v>
      </c>
      <c r="H9" s="110" t="s">
        <v>207</v>
      </c>
      <c r="I9" s="327"/>
    </row>
    <row r="10" spans="2:9" x14ac:dyDescent="0.2">
      <c r="B10" s="111" t="s">
        <v>319</v>
      </c>
      <c r="C10" s="112"/>
      <c r="D10" s="113">
        <f t="shared" ref="D10:I10" si="0">D11+D19+D29+D39+D49+D59+D72+D76+D63</f>
        <v>10150610.01</v>
      </c>
      <c r="E10" s="113">
        <f t="shared" si="0"/>
        <v>1091801.1100000001</v>
      </c>
      <c r="F10" s="113">
        <f t="shared" si="0"/>
        <v>11242411.119999999</v>
      </c>
      <c r="G10" s="113">
        <f t="shared" si="0"/>
        <v>6504823.1600000001</v>
      </c>
      <c r="H10" s="113">
        <f t="shared" si="0"/>
        <v>6495179.7999999998</v>
      </c>
      <c r="I10" s="113">
        <f t="shared" si="0"/>
        <v>4737587.959999999</v>
      </c>
    </row>
    <row r="11" spans="2:9" x14ac:dyDescent="0.2">
      <c r="B11" s="114" t="s">
        <v>320</v>
      </c>
      <c r="C11" s="115"/>
      <c r="D11" s="99">
        <f t="shared" ref="D11:I11" si="1">SUM(D12:D18)</f>
        <v>8523666.7699999996</v>
      </c>
      <c r="E11" s="99">
        <f t="shared" si="1"/>
        <v>0</v>
      </c>
      <c r="F11" s="99">
        <f t="shared" si="1"/>
        <v>8523666.7699999996</v>
      </c>
      <c r="G11" s="99">
        <f t="shared" si="1"/>
        <v>5256918.78</v>
      </c>
      <c r="H11" s="99">
        <f t="shared" si="1"/>
        <v>5256918.78</v>
      </c>
      <c r="I11" s="99">
        <f t="shared" si="1"/>
        <v>3266747.9899999998</v>
      </c>
    </row>
    <row r="12" spans="2:9" x14ac:dyDescent="0.2">
      <c r="B12" s="116" t="s">
        <v>321</v>
      </c>
      <c r="C12" s="117"/>
      <c r="D12" s="99">
        <v>4980524.75</v>
      </c>
      <c r="E12" s="91">
        <v>0</v>
      </c>
      <c r="F12" s="91">
        <f>D12+E12</f>
        <v>4980524.75</v>
      </c>
      <c r="G12" s="91">
        <v>3550184.91</v>
      </c>
      <c r="H12" s="91">
        <v>3550184.91</v>
      </c>
      <c r="I12" s="91">
        <f>F12-G12</f>
        <v>1430339.8399999999</v>
      </c>
    </row>
    <row r="13" spans="2:9" x14ac:dyDescent="0.2">
      <c r="B13" s="116" t="s">
        <v>322</v>
      </c>
      <c r="C13" s="117"/>
      <c r="D13" s="99"/>
      <c r="E13" s="91"/>
      <c r="F13" s="91">
        <f t="shared" ref="F13:F18" si="2">D13+E13</f>
        <v>0</v>
      </c>
      <c r="G13" s="91"/>
      <c r="H13" s="91"/>
      <c r="I13" s="91">
        <f t="shared" ref="I13:I18" si="3">F13-G13</f>
        <v>0</v>
      </c>
    </row>
    <row r="14" spans="2:9" x14ac:dyDescent="0.2">
      <c r="B14" s="116" t="s">
        <v>323</v>
      </c>
      <c r="C14" s="117"/>
      <c r="D14" s="99">
        <v>791859.95</v>
      </c>
      <c r="E14" s="91">
        <v>0</v>
      </c>
      <c r="F14" s="91">
        <f t="shared" si="2"/>
        <v>791859.95</v>
      </c>
      <c r="G14" s="91">
        <v>69185.94</v>
      </c>
      <c r="H14" s="91">
        <v>69185.94</v>
      </c>
      <c r="I14" s="91">
        <f t="shared" si="3"/>
        <v>722674.01</v>
      </c>
    </row>
    <row r="15" spans="2:9" x14ac:dyDescent="0.2">
      <c r="B15" s="116" t="s">
        <v>324</v>
      </c>
      <c r="C15" s="117"/>
      <c r="D15" s="99">
        <v>1212869.5</v>
      </c>
      <c r="E15" s="91">
        <v>0</v>
      </c>
      <c r="F15" s="91">
        <f t="shared" si="2"/>
        <v>1212869.5</v>
      </c>
      <c r="G15" s="91">
        <v>822615.48</v>
      </c>
      <c r="H15" s="91">
        <v>822615.48</v>
      </c>
      <c r="I15" s="91">
        <f t="shared" si="3"/>
        <v>390254.02</v>
      </c>
    </row>
    <row r="16" spans="2:9" x14ac:dyDescent="0.2">
      <c r="B16" s="116" t="s">
        <v>325</v>
      </c>
      <c r="C16" s="117"/>
      <c r="D16" s="99">
        <v>1538412.57</v>
      </c>
      <c r="E16" s="91">
        <v>0</v>
      </c>
      <c r="F16" s="91">
        <f t="shared" si="2"/>
        <v>1538412.57</v>
      </c>
      <c r="G16" s="91">
        <v>814932.45</v>
      </c>
      <c r="H16" s="91">
        <v>814932.45</v>
      </c>
      <c r="I16" s="91">
        <f t="shared" si="3"/>
        <v>723480.12000000011</v>
      </c>
    </row>
    <row r="17" spans="2:9" x14ac:dyDescent="0.2">
      <c r="B17" s="116" t="s">
        <v>326</v>
      </c>
      <c r="C17" s="117"/>
      <c r="D17" s="99"/>
      <c r="E17" s="91"/>
      <c r="F17" s="91">
        <f t="shared" si="2"/>
        <v>0</v>
      </c>
      <c r="G17" s="91"/>
      <c r="H17" s="91"/>
      <c r="I17" s="91">
        <f t="shared" si="3"/>
        <v>0</v>
      </c>
    </row>
    <row r="18" spans="2:9" x14ac:dyDescent="0.2">
      <c r="B18" s="116" t="s">
        <v>327</v>
      </c>
      <c r="C18" s="117"/>
      <c r="D18" s="99"/>
      <c r="E18" s="91"/>
      <c r="F18" s="91">
        <f t="shared" si="2"/>
        <v>0</v>
      </c>
      <c r="G18" s="91"/>
      <c r="H18" s="91"/>
      <c r="I18" s="91">
        <f t="shared" si="3"/>
        <v>0</v>
      </c>
    </row>
    <row r="19" spans="2:9" x14ac:dyDescent="0.2">
      <c r="B19" s="114" t="s">
        <v>328</v>
      </c>
      <c r="C19" s="115"/>
      <c r="D19" s="99">
        <f t="shared" ref="D19:I19" si="4">SUM(D20:D28)</f>
        <v>652113.35</v>
      </c>
      <c r="E19" s="99">
        <f t="shared" si="4"/>
        <v>-54543</v>
      </c>
      <c r="F19" s="99">
        <f t="shared" si="4"/>
        <v>597570.35</v>
      </c>
      <c r="G19" s="99">
        <f t="shared" si="4"/>
        <v>197962.08000000002</v>
      </c>
      <c r="H19" s="99">
        <f t="shared" si="4"/>
        <v>197962.08000000002</v>
      </c>
      <c r="I19" s="99">
        <f t="shared" si="4"/>
        <v>399608.27</v>
      </c>
    </row>
    <row r="20" spans="2:9" x14ac:dyDescent="0.2">
      <c r="B20" s="116" t="s">
        <v>329</v>
      </c>
      <c r="C20" s="117"/>
      <c r="D20" s="99">
        <v>323040.71000000002</v>
      </c>
      <c r="E20" s="91">
        <v>-54543</v>
      </c>
      <c r="F20" s="99">
        <f t="shared" ref="F20:F28" si="5">D20+E20</f>
        <v>268497.71000000002</v>
      </c>
      <c r="G20" s="91">
        <v>34329.949999999997</v>
      </c>
      <c r="H20" s="91">
        <v>34329.949999999997</v>
      </c>
      <c r="I20" s="91">
        <f>F20-G20</f>
        <v>234167.76</v>
      </c>
    </row>
    <row r="21" spans="2:9" x14ac:dyDescent="0.2">
      <c r="B21" s="116" t="s">
        <v>330</v>
      </c>
      <c r="C21" s="117"/>
      <c r="D21" s="99">
        <v>22000</v>
      </c>
      <c r="E21" s="91">
        <v>0</v>
      </c>
      <c r="F21" s="99">
        <f t="shared" si="5"/>
        <v>22000</v>
      </c>
      <c r="G21" s="91">
        <v>8878.34</v>
      </c>
      <c r="H21" s="91">
        <v>8878.34</v>
      </c>
      <c r="I21" s="91">
        <f t="shared" ref="I21:I83" si="6">F21-G21</f>
        <v>13121.66</v>
      </c>
    </row>
    <row r="22" spans="2:9" x14ac:dyDescent="0.2">
      <c r="B22" s="116" t="s">
        <v>331</v>
      </c>
      <c r="C22" s="117"/>
      <c r="D22" s="99"/>
      <c r="E22" s="91"/>
      <c r="F22" s="99">
        <f t="shared" si="5"/>
        <v>0</v>
      </c>
      <c r="G22" s="91"/>
      <c r="H22" s="91"/>
      <c r="I22" s="91">
        <f t="shared" si="6"/>
        <v>0</v>
      </c>
    </row>
    <row r="23" spans="2:9" x14ac:dyDescent="0.2">
      <c r="B23" s="116" t="s">
        <v>332</v>
      </c>
      <c r="C23" s="117"/>
      <c r="D23" s="99">
        <v>7762.18</v>
      </c>
      <c r="E23" s="91">
        <v>0</v>
      </c>
      <c r="F23" s="99">
        <f t="shared" si="5"/>
        <v>7762.18</v>
      </c>
      <c r="G23" s="91">
        <v>3000</v>
      </c>
      <c r="H23" s="91">
        <v>3000</v>
      </c>
      <c r="I23" s="91">
        <f t="shared" si="6"/>
        <v>4762.18</v>
      </c>
    </row>
    <row r="24" spans="2:9" x14ac:dyDescent="0.2">
      <c r="B24" s="116" t="s">
        <v>333</v>
      </c>
      <c r="C24" s="117"/>
      <c r="D24" s="99"/>
      <c r="E24" s="91"/>
      <c r="F24" s="99">
        <f t="shared" si="5"/>
        <v>0</v>
      </c>
      <c r="G24" s="91"/>
      <c r="H24" s="91"/>
      <c r="I24" s="91">
        <f t="shared" si="6"/>
        <v>0</v>
      </c>
    </row>
    <row r="25" spans="2:9" x14ac:dyDescent="0.2">
      <c r="B25" s="116" t="s">
        <v>334</v>
      </c>
      <c r="C25" s="117"/>
      <c r="D25" s="99">
        <v>261886.33</v>
      </c>
      <c r="E25" s="91">
        <v>0</v>
      </c>
      <c r="F25" s="99">
        <f t="shared" si="5"/>
        <v>261886.33</v>
      </c>
      <c r="G25" s="91">
        <v>149375.79</v>
      </c>
      <c r="H25" s="91">
        <v>149375.79</v>
      </c>
      <c r="I25" s="91">
        <f t="shared" si="6"/>
        <v>112510.53999999998</v>
      </c>
    </row>
    <row r="26" spans="2:9" x14ac:dyDescent="0.2">
      <c r="B26" s="116" t="s">
        <v>335</v>
      </c>
      <c r="C26" s="117"/>
      <c r="D26" s="99">
        <v>21264.13</v>
      </c>
      <c r="E26" s="91">
        <v>0</v>
      </c>
      <c r="F26" s="99">
        <f t="shared" si="5"/>
        <v>21264.13</v>
      </c>
      <c r="G26" s="91">
        <v>2378</v>
      </c>
      <c r="H26" s="91">
        <v>2378</v>
      </c>
      <c r="I26" s="91">
        <f t="shared" si="6"/>
        <v>18886.13</v>
      </c>
    </row>
    <row r="27" spans="2:9" x14ac:dyDescent="0.2">
      <c r="B27" s="116" t="s">
        <v>336</v>
      </c>
      <c r="C27" s="117"/>
      <c r="D27" s="99"/>
      <c r="E27" s="91"/>
      <c r="F27" s="99">
        <f t="shared" si="5"/>
        <v>0</v>
      </c>
      <c r="G27" s="91"/>
      <c r="H27" s="91"/>
      <c r="I27" s="91">
        <f t="shared" si="6"/>
        <v>0</v>
      </c>
    </row>
    <row r="28" spans="2:9" x14ac:dyDescent="0.2">
      <c r="B28" s="116" t="s">
        <v>337</v>
      </c>
      <c r="C28" s="117"/>
      <c r="D28" s="99">
        <v>16160</v>
      </c>
      <c r="E28" s="91">
        <v>0</v>
      </c>
      <c r="F28" s="99">
        <f t="shared" si="5"/>
        <v>16160</v>
      </c>
      <c r="G28" s="91">
        <v>0</v>
      </c>
      <c r="H28" s="91">
        <v>0</v>
      </c>
      <c r="I28" s="91">
        <f t="shared" si="6"/>
        <v>16160</v>
      </c>
    </row>
    <row r="29" spans="2:9" x14ac:dyDescent="0.2">
      <c r="B29" s="114" t="s">
        <v>338</v>
      </c>
      <c r="C29" s="115"/>
      <c r="D29" s="99">
        <f t="shared" ref="D29:I29" si="7">SUM(D30:D38)</f>
        <v>974829.89</v>
      </c>
      <c r="E29" s="99">
        <f t="shared" si="7"/>
        <v>0</v>
      </c>
      <c r="F29" s="99">
        <f t="shared" si="7"/>
        <v>974829.89</v>
      </c>
      <c r="G29" s="99">
        <f t="shared" si="7"/>
        <v>441497.99999999994</v>
      </c>
      <c r="H29" s="99">
        <f t="shared" si="7"/>
        <v>431854.63999999996</v>
      </c>
      <c r="I29" s="99">
        <f t="shared" si="7"/>
        <v>533331.89</v>
      </c>
    </row>
    <row r="30" spans="2:9" x14ac:dyDescent="0.2">
      <c r="B30" s="116" t="s">
        <v>339</v>
      </c>
      <c r="C30" s="117"/>
      <c r="D30" s="99">
        <v>222544.48</v>
      </c>
      <c r="E30" s="91">
        <v>0</v>
      </c>
      <c r="F30" s="99">
        <f t="shared" ref="F30:F38" si="8">D30+E30</f>
        <v>222544.48</v>
      </c>
      <c r="G30" s="91">
        <v>74821.11</v>
      </c>
      <c r="H30" s="91">
        <v>74821.11</v>
      </c>
      <c r="I30" s="91">
        <f t="shared" si="6"/>
        <v>147723.37</v>
      </c>
    </row>
    <row r="31" spans="2:9" x14ac:dyDescent="0.2">
      <c r="B31" s="116" t="s">
        <v>340</v>
      </c>
      <c r="C31" s="117"/>
      <c r="D31" s="99">
        <v>93016.04</v>
      </c>
      <c r="E31" s="91">
        <v>0</v>
      </c>
      <c r="F31" s="99">
        <f t="shared" si="8"/>
        <v>93016.04</v>
      </c>
      <c r="G31" s="91">
        <v>52722.14</v>
      </c>
      <c r="H31" s="91">
        <v>52722.14</v>
      </c>
      <c r="I31" s="91">
        <f t="shared" si="6"/>
        <v>40293.899999999994</v>
      </c>
    </row>
    <row r="32" spans="2:9" x14ac:dyDescent="0.2">
      <c r="B32" s="116" t="s">
        <v>341</v>
      </c>
      <c r="C32" s="117"/>
      <c r="D32" s="99">
        <v>125364.74</v>
      </c>
      <c r="E32" s="91">
        <v>0</v>
      </c>
      <c r="F32" s="99">
        <f t="shared" si="8"/>
        <v>125364.74</v>
      </c>
      <c r="G32" s="91">
        <v>20000</v>
      </c>
      <c r="H32" s="91">
        <v>20000</v>
      </c>
      <c r="I32" s="91">
        <f t="shared" si="6"/>
        <v>105364.74</v>
      </c>
    </row>
    <row r="33" spans="2:9" x14ac:dyDescent="0.2">
      <c r="B33" s="116" t="s">
        <v>342</v>
      </c>
      <c r="C33" s="117"/>
      <c r="D33" s="99">
        <v>194696.36</v>
      </c>
      <c r="E33" s="91">
        <v>0</v>
      </c>
      <c r="F33" s="99">
        <f t="shared" si="8"/>
        <v>194696.36</v>
      </c>
      <c r="G33" s="91">
        <v>185276.31</v>
      </c>
      <c r="H33" s="91">
        <v>185276.31</v>
      </c>
      <c r="I33" s="91">
        <f t="shared" si="6"/>
        <v>9420.0499999999884</v>
      </c>
    </row>
    <row r="34" spans="2:9" x14ac:dyDescent="0.2">
      <c r="B34" s="116" t="s">
        <v>343</v>
      </c>
      <c r="C34" s="117"/>
      <c r="D34" s="99">
        <v>84270.67</v>
      </c>
      <c r="E34" s="91">
        <v>0</v>
      </c>
      <c r="F34" s="99">
        <f t="shared" si="8"/>
        <v>84270.67</v>
      </c>
      <c r="G34" s="91">
        <v>5254.8</v>
      </c>
      <c r="H34" s="91">
        <v>5254.8</v>
      </c>
      <c r="I34" s="91">
        <f t="shared" si="6"/>
        <v>79015.87</v>
      </c>
    </row>
    <row r="35" spans="2:9" x14ac:dyDescent="0.2">
      <c r="B35" s="116" t="s">
        <v>344</v>
      </c>
      <c r="C35" s="117"/>
      <c r="D35" s="99"/>
      <c r="E35" s="91"/>
      <c r="F35" s="99">
        <f t="shared" si="8"/>
        <v>0</v>
      </c>
      <c r="G35" s="91"/>
      <c r="H35" s="91"/>
      <c r="I35" s="91">
        <f t="shared" si="6"/>
        <v>0</v>
      </c>
    </row>
    <row r="36" spans="2:9" x14ac:dyDescent="0.2">
      <c r="B36" s="116" t="s">
        <v>345</v>
      </c>
      <c r="C36" s="117"/>
      <c r="D36" s="99">
        <v>13365</v>
      </c>
      <c r="E36" s="91">
        <v>0</v>
      </c>
      <c r="F36" s="99">
        <f t="shared" si="8"/>
        <v>13365</v>
      </c>
      <c r="G36" s="91">
        <v>5610.1</v>
      </c>
      <c r="H36" s="91">
        <v>5610.1</v>
      </c>
      <c r="I36" s="91">
        <f t="shared" si="6"/>
        <v>7754.9</v>
      </c>
    </row>
    <row r="37" spans="2:9" x14ac:dyDescent="0.2">
      <c r="B37" s="116" t="s">
        <v>346</v>
      </c>
      <c r="C37" s="117"/>
      <c r="D37" s="99"/>
      <c r="E37" s="91"/>
      <c r="F37" s="99">
        <f t="shared" si="8"/>
        <v>0</v>
      </c>
      <c r="G37" s="91"/>
      <c r="H37" s="91"/>
      <c r="I37" s="91">
        <f t="shared" si="6"/>
        <v>0</v>
      </c>
    </row>
    <row r="38" spans="2:9" x14ac:dyDescent="0.2">
      <c r="B38" s="116" t="s">
        <v>347</v>
      </c>
      <c r="C38" s="117"/>
      <c r="D38" s="99">
        <v>241572.6</v>
      </c>
      <c r="E38" s="91">
        <v>0</v>
      </c>
      <c r="F38" s="99">
        <f t="shared" si="8"/>
        <v>241572.6</v>
      </c>
      <c r="G38" s="91">
        <v>97813.54</v>
      </c>
      <c r="H38" s="91">
        <v>88170.18</v>
      </c>
      <c r="I38" s="91">
        <f t="shared" si="6"/>
        <v>143759.06</v>
      </c>
    </row>
    <row r="39" spans="2:9" ht="25.5" customHeight="1" x14ac:dyDescent="0.2">
      <c r="B39" s="332" t="s">
        <v>348</v>
      </c>
      <c r="C39" s="333"/>
      <c r="D39" s="99">
        <f t="shared" ref="D39:I39" si="9">SUM(D40:D48)</f>
        <v>0</v>
      </c>
      <c r="E39" s="99">
        <f t="shared" si="9"/>
        <v>0</v>
      </c>
      <c r="F39" s="99">
        <f>SUM(F40:F48)</f>
        <v>0</v>
      </c>
      <c r="G39" s="99">
        <f t="shared" si="9"/>
        <v>0</v>
      </c>
      <c r="H39" s="99">
        <f t="shared" si="9"/>
        <v>0</v>
      </c>
      <c r="I39" s="99">
        <f t="shared" si="9"/>
        <v>0</v>
      </c>
    </row>
    <row r="40" spans="2:9" x14ac:dyDescent="0.2">
      <c r="B40" s="116" t="s">
        <v>349</v>
      </c>
      <c r="C40" s="117"/>
      <c r="D40" s="99"/>
      <c r="E40" s="91"/>
      <c r="F40" s="99">
        <f>D40+E40</f>
        <v>0</v>
      </c>
      <c r="G40" s="91"/>
      <c r="H40" s="91"/>
      <c r="I40" s="91">
        <f t="shared" si="6"/>
        <v>0</v>
      </c>
    </row>
    <row r="41" spans="2:9" x14ac:dyDescent="0.2">
      <c r="B41" s="116" t="s">
        <v>350</v>
      </c>
      <c r="C41" s="117"/>
      <c r="D41" s="99"/>
      <c r="E41" s="91"/>
      <c r="F41" s="99">
        <f t="shared" ref="F41:F83" si="10">D41+E41</f>
        <v>0</v>
      </c>
      <c r="G41" s="91"/>
      <c r="H41" s="91"/>
      <c r="I41" s="91">
        <f t="shared" si="6"/>
        <v>0</v>
      </c>
    </row>
    <row r="42" spans="2:9" x14ac:dyDescent="0.2">
      <c r="B42" s="116" t="s">
        <v>351</v>
      </c>
      <c r="C42" s="117"/>
      <c r="D42" s="99"/>
      <c r="E42" s="91"/>
      <c r="F42" s="99">
        <f t="shared" si="10"/>
        <v>0</v>
      </c>
      <c r="G42" s="91"/>
      <c r="H42" s="91"/>
      <c r="I42" s="91">
        <f t="shared" si="6"/>
        <v>0</v>
      </c>
    </row>
    <row r="43" spans="2:9" x14ac:dyDescent="0.2">
      <c r="B43" s="116" t="s">
        <v>352</v>
      </c>
      <c r="C43" s="117"/>
      <c r="D43" s="99"/>
      <c r="E43" s="91"/>
      <c r="F43" s="99">
        <f t="shared" si="10"/>
        <v>0</v>
      </c>
      <c r="G43" s="91"/>
      <c r="H43" s="91"/>
      <c r="I43" s="91">
        <f t="shared" si="6"/>
        <v>0</v>
      </c>
    </row>
    <row r="44" spans="2:9" x14ac:dyDescent="0.2">
      <c r="B44" s="116" t="s">
        <v>353</v>
      </c>
      <c r="C44" s="117"/>
      <c r="D44" s="99"/>
      <c r="E44" s="91"/>
      <c r="F44" s="99">
        <f t="shared" si="10"/>
        <v>0</v>
      </c>
      <c r="G44" s="91"/>
      <c r="H44" s="91"/>
      <c r="I44" s="91">
        <f t="shared" si="6"/>
        <v>0</v>
      </c>
    </row>
    <row r="45" spans="2:9" x14ac:dyDescent="0.2">
      <c r="B45" s="116" t="s">
        <v>354</v>
      </c>
      <c r="C45" s="117"/>
      <c r="D45" s="99"/>
      <c r="E45" s="91"/>
      <c r="F45" s="99">
        <f t="shared" si="10"/>
        <v>0</v>
      </c>
      <c r="G45" s="91"/>
      <c r="H45" s="91"/>
      <c r="I45" s="91">
        <f t="shared" si="6"/>
        <v>0</v>
      </c>
    </row>
    <row r="46" spans="2:9" x14ac:dyDescent="0.2">
      <c r="B46" s="116" t="s">
        <v>355</v>
      </c>
      <c r="C46" s="117"/>
      <c r="D46" s="99"/>
      <c r="E46" s="91"/>
      <c r="F46" s="99">
        <f t="shared" si="10"/>
        <v>0</v>
      </c>
      <c r="G46" s="91"/>
      <c r="H46" s="91"/>
      <c r="I46" s="91">
        <f t="shared" si="6"/>
        <v>0</v>
      </c>
    </row>
    <row r="47" spans="2:9" x14ac:dyDescent="0.2">
      <c r="B47" s="116" t="s">
        <v>356</v>
      </c>
      <c r="C47" s="117"/>
      <c r="D47" s="99"/>
      <c r="E47" s="91"/>
      <c r="F47" s="99">
        <f t="shared" si="10"/>
        <v>0</v>
      </c>
      <c r="G47" s="91"/>
      <c r="H47" s="91"/>
      <c r="I47" s="91">
        <f t="shared" si="6"/>
        <v>0</v>
      </c>
    </row>
    <row r="48" spans="2:9" x14ac:dyDescent="0.2">
      <c r="B48" s="116" t="s">
        <v>357</v>
      </c>
      <c r="C48" s="117"/>
      <c r="D48" s="99"/>
      <c r="E48" s="91"/>
      <c r="F48" s="99">
        <f t="shared" si="10"/>
        <v>0</v>
      </c>
      <c r="G48" s="91"/>
      <c r="H48" s="91"/>
      <c r="I48" s="91">
        <f t="shared" si="6"/>
        <v>0</v>
      </c>
    </row>
    <row r="49" spans="2:9" x14ac:dyDescent="0.2">
      <c r="B49" s="332" t="s">
        <v>358</v>
      </c>
      <c r="C49" s="333"/>
      <c r="D49" s="99">
        <f t="shared" ref="D49:I49" si="11">SUM(D50:D58)</f>
        <v>0</v>
      </c>
      <c r="E49" s="99">
        <f t="shared" si="11"/>
        <v>0</v>
      </c>
      <c r="F49" s="99">
        <f t="shared" si="11"/>
        <v>0</v>
      </c>
      <c r="G49" s="99">
        <f t="shared" si="11"/>
        <v>0</v>
      </c>
      <c r="H49" s="99">
        <f t="shared" si="11"/>
        <v>0</v>
      </c>
      <c r="I49" s="99">
        <f t="shared" si="11"/>
        <v>0</v>
      </c>
    </row>
    <row r="50" spans="2:9" x14ac:dyDescent="0.2">
      <c r="B50" s="116" t="s">
        <v>359</v>
      </c>
      <c r="C50" s="117"/>
      <c r="D50" s="99"/>
      <c r="E50" s="91"/>
      <c r="F50" s="99">
        <f t="shared" si="10"/>
        <v>0</v>
      </c>
      <c r="G50" s="91"/>
      <c r="H50" s="91"/>
      <c r="I50" s="91">
        <f t="shared" si="6"/>
        <v>0</v>
      </c>
    </row>
    <row r="51" spans="2:9" x14ac:dyDescent="0.2">
      <c r="B51" s="116" t="s">
        <v>360</v>
      </c>
      <c r="C51" s="117"/>
      <c r="D51" s="99"/>
      <c r="E51" s="91"/>
      <c r="F51" s="99">
        <f t="shared" si="10"/>
        <v>0</v>
      </c>
      <c r="G51" s="91"/>
      <c r="H51" s="91"/>
      <c r="I51" s="91">
        <f t="shared" si="6"/>
        <v>0</v>
      </c>
    </row>
    <row r="52" spans="2:9" x14ac:dyDescent="0.2">
      <c r="B52" s="116" t="s">
        <v>361</v>
      </c>
      <c r="C52" s="117"/>
      <c r="D52" s="99"/>
      <c r="E52" s="91"/>
      <c r="F52" s="99">
        <f t="shared" si="10"/>
        <v>0</v>
      </c>
      <c r="G52" s="91"/>
      <c r="H52" s="91"/>
      <c r="I52" s="91">
        <f t="shared" si="6"/>
        <v>0</v>
      </c>
    </row>
    <row r="53" spans="2:9" x14ac:dyDescent="0.2">
      <c r="B53" s="116" t="s">
        <v>362</v>
      </c>
      <c r="C53" s="117"/>
      <c r="D53" s="99"/>
      <c r="E53" s="91"/>
      <c r="F53" s="99">
        <f t="shared" si="10"/>
        <v>0</v>
      </c>
      <c r="G53" s="91"/>
      <c r="H53" s="91"/>
      <c r="I53" s="91">
        <f t="shared" si="6"/>
        <v>0</v>
      </c>
    </row>
    <row r="54" spans="2:9" x14ac:dyDescent="0.2">
      <c r="B54" s="116" t="s">
        <v>363</v>
      </c>
      <c r="C54" s="117"/>
      <c r="D54" s="99"/>
      <c r="E54" s="91"/>
      <c r="F54" s="99">
        <f t="shared" si="10"/>
        <v>0</v>
      </c>
      <c r="G54" s="91"/>
      <c r="H54" s="91"/>
      <c r="I54" s="91">
        <f t="shared" si="6"/>
        <v>0</v>
      </c>
    </row>
    <row r="55" spans="2:9" x14ac:dyDescent="0.2">
      <c r="B55" s="116" t="s">
        <v>364</v>
      </c>
      <c r="C55" s="117"/>
      <c r="D55" s="99"/>
      <c r="E55" s="91"/>
      <c r="F55" s="99">
        <f t="shared" si="10"/>
        <v>0</v>
      </c>
      <c r="G55" s="91"/>
      <c r="H55" s="91"/>
      <c r="I55" s="91">
        <f t="shared" si="6"/>
        <v>0</v>
      </c>
    </row>
    <row r="56" spans="2:9" x14ac:dyDescent="0.2">
      <c r="B56" s="116" t="s">
        <v>365</v>
      </c>
      <c r="C56" s="117"/>
      <c r="D56" s="99"/>
      <c r="E56" s="91"/>
      <c r="F56" s="99">
        <f t="shared" si="10"/>
        <v>0</v>
      </c>
      <c r="G56" s="91"/>
      <c r="H56" s="91"/>
      <c r="I56" s="91">
        <f t="shared" si="6"/>
        <v>0</v>
      </c>
    </row>
    <row r="57" spans="2:9" x14ac:dyDescent="0.2">
      <c r="B57" s="116" t="s">
        <v>366</v>
      </c>
      <c r="C57" s="117"/>
      <c r="D57" s="99"/>
      <c r="E57" s="91"/>
      <c r="F57" s="99">
        <f t="shared" si="10"/>
        <v>0</v>
      </c>
      <c r="G57" s="91"/>
      <c r="H57" s="91"/>
      <c r="I57" s="91">
        <f t="shared" si="6"/>
        <v>0</v>
      </c>
    </row>
    <row r="58" spans="2:9" x14ac:dyDescent="0.2">
      <c r="B58" s="116" t="s">
        <v>367</v>
      </c>
      <c r="C58" s="117"/>
      <c r="D58" s="99"/>
      <c r="E58" s="91"/>
      <c r="F58" s="99">
        <f t="shared" si="10"/>
        <v>0</v>
      </c>
      <c r="G58" s="91"/>
      <c r="H58" s="91"/>
      <c r="I58" s="91">
        <f t="shared" si="6"/>
        <v>0</v>
      </c>
    </row>
    <row r="59" spans="2:9" x14ac:dyDescent="0.2">
      <c r="B59" s="114" t="s">
        <v>368</v>
      </c>
      <c r="C59" s="115"/>
      <c r="D59" s="99">
        <f>SUM(D60:D62)</f>
        <v>0</v>
      </c>
      <c r="E59" s="99">
        <f>SUM(E60:E62)</f>
        <v>1146344.1100000001</v>
      </c>
      <c r="F59" s="99">
        <f>SUM(F60:F62)</f>
        <v>1146344.1100000001</v>
      </c>
      <c r="G59" s="99">
        <f>SUM(G60:G62)</f>
        <v>608444.30000000005</v>
      </c>
      <c r="H59" s="99">
        <f>SUM(H60:H62)</f>
        <v>608444.30000000005</v>
      </c>
      <c r="I59" s="91">
        <f t="shared" si="6"/>
        <v>537899.81000000006</v>
      </c>
    </row>
    <row r="60" spans="2:9" x14ac:dyDescent="0.2">
      <c r="B60" s="116" t="s">
        <v>369</v>
      </c>
      <c r="C60" s="117"/>
      <c r="D60" s="99">
        <v>0</v>
      </c>
      <c r="E60" s="91">
        <v>1146344.1100000001</v>
      </c>
      <c r="F60" s="99">
        <f t="shared" si="10"/>
        <v>1146344.1100000001</v>
      </c>
      <c r="G60" s="91">
        <v>608444.30000000005</v>
      </c>
      <c r="H60" s="91">
        <v>608444.30000000005</v>
      </c>
      <c r="I60" s="91">
        <f t="shared" si="6"/>
        <v>537899.81000000006</v>
      </c>
    </row>
    <row r="61" spans="2:9" x14ac:dyDescent="0.2">
      <c r="B61" s="116" t="s">
        <v>370</v>
      </c>
      <c r="C61" s="117"/>
      <c r="D61" s="99"/>
      <c r="E61" s="91"/>
      <c r="F61" s="99">
        <f t="shared" si="10"/>
        <v>0</v>
      </c>
      <c r="G61" s="91"/>
      <c r="H61" s="91"/>
      <c r="I61" s="91">
        <f t="shared" si="6"/>
        <v>0</v>
      </c>
    </row>
    <row r="62" spans="2:9" x14ac:dyDescent="0.2">
      <c r="B62" s="116" t="s">
        <v>371</v>
      </c>
      <c r="C62" s="117"/>
      <c r="D62" s="99"/>
      <c r="E62" s="91"/>
      <c r="F62" s="99">
        <f t="shared" si="10"/>
        <v>0</v>
      </c>
      <c r="G62" s="91"/>
      <c r="H62" s="91"/>
      <c r="I62" s="91">
        <f t="shared" si="6"/>
        <v>0</v>
      </c>
    </row>
    <row r="63" spans="2:9" x14ac:dyDescent="0.2">
      <c r="B63" s="332" t="s">
        <v>372</v>
      </c>
      <c r="C63" s="333"/>
      <c r="D63" s="99">
        <f>SUM(D64:D71)</f>
        <v>0</v>
      </c>
      <c r="E63" s="99">
        <f>SUM(E64:E71)</f>
        <v>0</v>
      </c>
      <c r="F63" s="99">
        <f>F64+F65+F66+F67+F68+F70+F71</f>
        <v>0</v>
      </c>
      <c r="G63" s="99">
        <f>SUM(G64:G71)</f>
        <v>0</v>
      </c>
      <c r="H63" s="99">
        <f>SUM(H64:H71)</f>
        <v>0</v>
      </c>
      <c r="I63" s="91">
        <f t="shared" si="6"/>
        <v>0</v>
      </c>
    </row>
    <row r="64" spans="2:9" x14ac:dyDescent="0.2">
      <c r="B64" s="116" t="s">
        <v>373</v>
      </c>
      <c r="C64" s="117"/>
      <c r="D64" s="99"/>
      <c r="E64" s="91"/>
      <c r="F64" s="99">
        <f t="shared" si="10"/>
        <v>0</v>
      </c>
      <c r="G64" s="91"/>
      <c r="H64" s="91"/>
      <c r="I64" s="91">
        <f t="shared" si="6"/>
        <v>0</v>
      </c>
    </row>
    <row r="65" spans="2:9" x14ac:dyDescent="0.2">
      <c r="B65" s="116" t="s">
        <v>374</v>
      </c>
      <c r="C65" s="117"/>
      <c r="D65" s="99"/>
      <c r="E65" s="91"/>
      <c r="F65" s="99">
        <f t="shared" si="10"/>
        <v>0</v>
      </c>
      <c r="G65" s="91"/>
      <c r="H65" s="91"/>
      <c r="I65" s="91">
        <f t="shared" si="6"/>
        <v>0</v>
      </c>
    </row>
    <row r="66" spans="2:9" x14ac:dyDescent="0.2">
      <c r="B66" s="116" t="s">
        <v>375</v>
      </c>
      <c r="C66" s="117"/>
      <c r="D66" s="99"/>
      <c r="E66" s="91"/>
      <c r="F66" s="99">
        <f t="shared" si="10"/>
        <v>0</v>
      </c>
      <c r="G66" s="91"/>
      <c r="H66" s="91"/>
      <c r="I66" s="91">
        <f t="shared" si="6"/>
        <v>0</v>
      </c>
    </row>
    <row r="67" spans="2:9" x14ac:dyDescent="0.2">
      <c r="B67" s="116" t="s">
        <v>376</v>
      </c>
      <c r="C67" s="117"/>
      <c r="D67" s="99"/>
      <c r="E67" s="91"/>
      <c r="F67" s="99">
        <f t="shared" si="10"/>
        <v>0</v>
      </c>
      <c r="G67" s="91"/>
      <c r="H67" s="91"/>
      <c r="I67" s="91">
        <f t="shared" si="6"/>
        <v>0</v>
      </c>
    </row>
    <row r="68" spans="2:9" x14ac:dyDescent="0.2">
      <c r="B68" s="116" t="s">
        <v>377</v>
      </c>
      <c r="C68" s="117"/>
      <c r="D68" s="99"/>
      <c r="E68" s="91"/>
      <c r="F68" s="99">
        <f t="shared" si="10"/>
        <v>0</v>
      </c>
      <c r="G68" s="91"/>
      <c r="H68" s="91"/>
      <c r="I68" s="91">
        <f t="shared" si="6"/>
        <v>0</v>
      </c>
    </row>
    <row r="69" spans="2:9" x14ac:dyDescent="0.2">
      <c r="B69" s="116" t="s">
        <v>378</v>
      </c>
      <c r="C69" s="117"/>
      <c r="D69" s="99"/>
      <c r="E69" s="91"/>
      <c r="F69" s="99">
        <f t="shared" si="10"/>
        <v>0</v>
      </c>
      <c r="G69" s="91"/>
      <c r="H69" s="91"/>
      <c r="I69" s="91">
        <f t="shared" si="6"/>
        <v>0</v>
      </c>
    </row>
    <row r="70" spans="2:9" x14ac:dyDescent="0.2">
      <c r="B70" s="116" t="s">
        <v>379</v>
      </c>
      <c r="C70" s="117"/>
      <c r="D70" s="99"/>
      <c r="E70" s="91"/>
      <c r="F70" s="99">
        <f t="shared" si="10"/>
        <v>0</v>
      </c>
      <c r="G70" s="91"/>
      <c r="H70" s="91"/>
      <c r="I70" s="91">
        <f t="shared" si="6"/>
        <v>0</v>
      </c>
    </row>
    <row r="71" spans="2:9" x14ac:dyDescent="0.2">
      <c r="B71" s="116" t="s">
        <v>380</v>
      </c>
      <c r="C71" s="117"/>
      <c r="D71" s="99"/>
      <c r="E71" s="91"/>
      <c r="F71" s="99">
        <f t="shared" si="10"/>
        <v>0</v>
      </c>
      <c r="G71" s="91"/>
      <c r="H71" s="91"/>
      <c r="I71" s="91">
        <f t="shared" si="6"/>
        <v>0</v>
      </c>
    </row>
    <row r="72" spans="2:9" x14ac:dyDescent="0.2">
      <c r="B72" s="114" t="s">
        <v>381</v>
      </c>
      <c r="C72" s="115"/>
      <c r="D72" s="99">
        <f>SUM(D73:D75)</f>
        <v>0</v>
      </c>
      <c r="E72" s="99">
        <f>SUM(E73:E75)</f>
        <v>0</v>
      </c>
      <c r="F72" s="99">
        <f>SUM(F73:F75)</f>
        <v>0</v>
      </c>
      <c r="G72" s="99">
        <f>SUM(G73:G75)</f>
        <v>0</v>
      </c>
      <c r="H72" s="99">
        <f>SUM(H73:H75)</f>
        <v>0</v>
      </c>
      <c r="I72" s="91">
        <f t="shared" si="6"/>
        <v>0</v>
      </c>
    </row>
    <row r="73" spans="2:9" x14ac:dyDescent="0.2">
      <c r="B73" s="116" t="s">
        <v>382</v>
      </c>
      <c r="C73" s="117"/>
      <c r="D73" s="99"/>
      <c r="E73" s="91"/>
      <c r="F73" s="99">
        <f t="shared" si="10"/>
        <v>0</v>
      </c>
      <c r="G73" s="91"/>
      <c r="H73" s="91"/>
      <c r="I73" s="91">
        <f t="shared" si="6"/>
        <v>0</v>
      </c>
    </row>
    <row r="74" spans="2:9" x14ac:dyDescent="0.2">
      <c r="B74" s="116" t="s">
        <v>383</v>
      </c>
      <c r="C74" s="117"/>
      <c r="D74" s="99"/>
      <c r="E74" s="91"/>
      <c r="F74" s="99">
        <f t="shared" si="10"/>
        <v>0</v>
      </c>
      <c r="G74" s="91"/>
      <c r="H74" s="91"/>
      <c r="I74" s="91">
        <f t="shared" si="6"/>
        <v>0</v>
      </c>
    </row>
    <row r="75" spans="2:9" x14ac:dyDescent="0.2">
      <c r="B75" s="116" t="s">
        <v>384</v>
      </c>
      <c r="C75" s="117"/>
      <c r="D75" s="99"/>
      <c r="E75" s="91"/>
      <c r="F75" s="99">
        <f t="shared" si="10"/>
        <v>0</v>
      </c>
      <c r="G75" s="91"/>
      <c r="H75" s="91"/>
      <c r="I75" s="91">
        <f t="shared" si="6"/>
        <v>0</v>
      </c>
    </row>
    <row r="76" spans="2:9" x14ac:dyDescent="0.2">
      <c r="B76" s="114" t="s">
        <v>385</v>
      </c>
      <c r="C76" s="115"/>
      <c r="D76" s="99">
        <f>SUM(D77:D83)</f>
        <v>0</v>
      </c>
      <c r="E76" s="99">
        <f>SUM(E77:E83)</f>
        <v>0</v>
      </c>
      <c r="F76" s="99">
        <f>SUM(F77:F83)</f>
        <v>0</v>
      </c>
      <c r="G76" s="99">
        <f>SUM(G77:G83)</f>
        <v>0</v>
      </c>
      <c r="H76" s="99">
        <f>SUM(H77:H83)</f>
        <v>0</v>
      </c>
      <c r="I76" s="91">
        <f t="shared" si="6"/>
        <v>0</v>
      </c>
    </row>
    <row r="77" spans="2:9" x14ac:dyDescent="0.2">
      <c r="B77" s="116" t="s">
        <v>386</v>
      </c>
      <c r="C77" s="117"/>
      <c r="D77" s="99"/>
      <c r="E77" s="91"/>
      <c r="F77" s="99">
        <f t="shared" si="10"/>
        <v>0</v>
      </c>
      <c r="G77" s="91"/>
      <c r="H77" s="91"/>
      <c r="I77" s="91">
        <f t="shared" si="6"/>
        <v>0</v>
      </c>
    </row>
    <row r="78" spans="2:9" x14ac:dyDescent="0.2">
      <c r="B78" s="116" t="s">
        <v>387</v>
      </c>
      <c r="C78" s="117"/>
      <c r="D78" s="99"/>
      <c r="E78" s="91"/>
      <c r="F78" s="99">
        <f t="shared" si="10"/>
        <v>0</v>
      </c>
      <c r="G78" s="91"/>
      <c r="H78" s="91"/>
      <c r="I78" s="91">
        <f t="shared" si="6"/>
        <v>0</v>
      </c>
    </row>
    <row r="79" spans="2:9" x14ac:dyDescent="0.2">
      <c r="B79" s="116" t="s">
        <v>388</v>
      </c>
      <c r="C79" s="117"/>
      <c r="D79" s="99"/>
      <c r="E79" s="91"/>
      <c r="F79" s="99">
        <f t="shared" si="10"/>
        <v>0</v>
      </c>
      <c r="G79" s="91"/>
      <c r="H79" s="91"/>
      <c r="I79" s="91">
        <f t="shared" si="6"/>
        <v>0</v>
      </c>
    </row>
    <row r="80" spans="2:9" x14ac:dyDescent="0.2">
      <c r="B80" s="116" t="s">
        <v>389</v>
      </c>
      <c r="C80" s="117"/>
      <c r="D80" s="99"/>
      <c r="E80" s="91"/>
      <c r="F80" s="99">
        <f t="shared" si="10"/>
        <v>0</v>
      </c>
      <c r="G80" s="91"/>
      <c r="H80" s="91"/>
      <c r="I80" s="91">
        <f t="shared" si="6"/>
        <v>0</v>
      </c>
    </row>
    <row r="81" spans="2:9" x14ac:dyDescent="0.2">
      <c r="B81" s="116" t="s">
        <v>390</v>
      </c>
      <c r="C81" s="117"/>
      <c r="D81" s="99"/>
      <c r="E81" s="91"/>
      <c r="F81" s="99">
        <f t="shared" si="10"/>
        <v>0</v>
      </c>
      <c r="G81" s="91"/>
      <c r="H81" s="91"/>
      <c r="I81" s="91">
        <f t="shared" si="6"/>
        <v>0</v>
      </c>
    </row>
    <row r="82" spans="2:9" x14ac:dyDescent="0.2">
      <c r="B82" s="116" t="s">
        <v>391</v>
      </c>
      <c r="C82" s="117"/>
      <c r="D82" s="99"/>
      <c r="E82" s="91"/>
      <c r="F82" s="99">
        <f t="shared" si="10"/>
        <v>0</v>
      </c>
      <c r="G82" s="91"/>
      <c r="H82" s="91"/>
      <c r="I82" s="91">
        <f t="shared" si="6"/>
        <v>0</v>
      </c>
    </row>
    <row r="83" spans="2:9" x14ac:dyDescent="0.2">
      <c r="B83" s="116" t="s">
        <v>392</v>
      </c>
      <c r="C83" s="117"/>
      <c r="D83" s="99"/>
      <c r="E83" s="91"/>
      <c r="F83" s="99">
        <f t="shared" si="10"/>
        <v>0</v>
      </c>
      <c r="G83" s="91"/>
      <c r="H83" s="91"/>
      <c r="I83" s="91">
        <f t="shared" si="6"/>
        <v>0</v>
      </c>
    </row>
    <row r="84" spans="2:9" x14ac:dyDescent="0.2">
      <c r="B84" s="118"/>
      <c r="C84" s="119"/>
      <c r="D84" s="120"/>
      <c r="E84" s="104"/>
      <c r="F84" s="104"/>
      <c r="G84" s="104"/>
      <c r="H84" s="104"/>
      <c r="I84" s="104"/>
    </row>
    <row r="85" spans="2:9" x14ac:dyDescent="0.2">
      <c r="B85" s="121" t="s">
        <v>393</v>
      </c>
      <c r="C85" s="122"/>
      <c r="D85" s="123">
        <f t="shared" ref="D85:I85" si="12">D86+D104+D94+D114+D124+D134+D138+D147+D151</f>
        <v>202283894</v>
      </c>
      <c r="E85" s="123">
        <f>E86+E104+E94+E114+E124+E134+E138+E147+E151</f>
        <v>-32630076.009999998</v>
      </c>
      <c r="F85" s="123">
        <f t="shared" si="12"/>
        <v>169653817.99000001</v>
      </c>
      <c r="G85" s="123">
        <f>G86+G104+G94+G114+G124+G134+G138+G147+G151</f>
        <v>34240574.369999997</v>
      </c>
      <c r="H85" s="123">
        <f>H86+H104+H94+H114+H124+H134+H138+H147+H151</f>
        <v>34240574.369999997</v>
      </c>
      <c r="I85" s="123">
        <f t="shared" si="12"/>
        <v>135413243.62</v>
      </c>
    </row>
    <row r="86" spans="2:9" x14ac:dyDescent="0.2">
      <c r="B86" s="114" t="s">
        <v>320</v>
      </c>
      <c r="C86" s="115"/>
      <c r="D86" s="99">
        <f>SUM(D87:D93)</f>
        <v>0</v>
      </c>
      <c r="E86" s="99">
        <f>SUM(E87:E93)</f>
        <v>0</v>
      </c>
      <c r="F86" s="99">
        <f>SUM(F87:F93)</f>
        <v>0</v>
      </c>
      <c r="G86" s="99">
        <f>SUM(G87:G93)</f>
        <v>0</v>
      </c>
      <c r="H86" s="99">
        <f>SUM(H87:H93)</f>
        <v>0</v>
      </c>
      <c r="I86" s="91">
        <f t="shared" ref="I86:I149" si="13">F86-G86</f>
        <v>0</v>
      </c>
    </row>
    <row r="87" spans="2:9" x14ac:dyDescent="0.2">
      <c r="B87" s="116" t="s">
        <v>321</v>
      </c>
      <c r="C87" s="117"/>
      <c r="D87" s="99"/>
      <c r="E87" s="91"/>
      <c r="F87" s="99">
        <f t="shared" ref="F87:F103" si="14">D87+E87</f>
        <v>0</v>
      </c>
      <c r="G87" s="91"/>
      <c r="H87" s="91"/>
      <c r="I87" s="91">
        <f t="shared" si="13"/>
        <v>0</v>
      </c>
    </row>
    <row r="88" spans="2:9" x14ac:dyDescent="0.2">
      <c r="B88" s="116" t="s">
        <v>322</v>
      </c>
      <c r="C88" s="117"/>
      <c r="D88" s="99"/>
      <c r="E88" s="91"/>
      <c r="F88" s="99">
        <f t="shared" si="14"/>
        <v>0</v>
      </c>
      <c r="G88" s="91"/>
      <c r="H88" s="91"/>
      <c r="I88" s="91">
        <f t="shared" si="13"/>
        <v>0</v>
      </c>
    </row>
    <row r="89" spans="2:9" x14ac:dyDescent="0.2">
      <c r="B89" s="116" t="s">
        <v>323</v>
      </c>
      <c r="C89" s="117"/>
      <c r="D89" s="99"/>
      <c r="E89" s="91"/>
      <c r="F89" s="99">
        <f t="shared" si="14"/>
        <v>0</v>
      </c>
      <c r="G89" s="91"/>
      <c r="H89" s="91"/>
      <c r="I89" s="91">
        <f t="shared" si="13"/>
        <v>0</v>
      </c>
    </row>
    <row r="90" spans="2:9" x14ac:dyDescent="0.2">
      <c r="B90" s="116" t="s">
        <v>324</v>
      </c>
      <c r="C90" s="117"/>
      <c r="D90" s="99"/>
      <c r="E90" s="91"/>
      <c r="F90" s="99">
        <f t="shared" si="14"/>
        <v>0</v>
      </c>
      <c r="G90" s="91"/>
      <c r="H90" s="91"/>
      <c r="I90" s="91">
        <f t="shared" si="13"/>
        <v>0</v>
      </c>
    </row>
    <row r="91" spans="2:9" x14ac:dyDescent="0.2">
      <c r="B91" s="116" t="s">
        <v>325</v>
      </c>
      <c r="C91" s="117"/>
      <c r="D91" s="99"/>
      <c r="E91" s="91"/>
      <c r="F91" s="99">
        <f t="shared" si="14"/>
        <v>0</v>
      </c>
      <c r="G91" s="91"/>
      <c r="H91" s="91"/>
      <c r="I91" s="91">
        <f t="shared" si="13"/>
        <v>0</v>
      </c>
    </row>
    <row r="92" spans="2:9" x14ac:dyDescent="0.2">
      <c r="B92" s="116" t="s">
        <v>326</v>
      </c>
      <c r="C92" s="117"/>
      <c r="D92" s="99"/>
      <c r="E92" s="91"/>
      <c r="F92" s="99">
        <f t="shared" si="14"/>
        <v>0</v>
      </c>
      <c r="G92" s="91"/>
      <c r="H92" s="91"/>
      <c r="I92" s="91">
        <f t="shared" si="13"/>
        <v>0</v>
      </c>
    </row>
    <row r="93" spans="2:9" x14ac:dyDescent="0.2">
      <c r="B93" s="116" t="s">
        <v>327</v>
      </c>
      <c r="C93" s="117"/>
      <c r="D93" s="99"/>
      <c r="E93" s="91"/>
      <c r="F93" s="99">
        <f t="shared" si="14"/>
        <v>0</v>
      </c>
      <c r="G93" s="91"/>
      <c r="H93" s="91"/>
      <c r="I93" s="91">
        <f t="shared" si="13"/>
        <v>0</v>
      </c>
    </row>
    <row r="94" spans="2:9" x14ac:dyDescent="0.2">
      <c r="B94" s="114" t="s">
        <v>328</v>
      </c>
      <c r="C94" s="115"/>
      <c r="D94" s="99">
        <f>SUM(D95:D103)</f>
        <v>0</v>
      </c>
      <c r="E94" s="99">
        <f>SUM(E95:E103)</f>
        <v>0</v>
      </c>
      <c r="F94" s="99">
        <f>SUM(F95:F103)</f>
        <v>0</v>
      </c>
      <c r="G94" s="99">
        <f>SUM(G95:G103)</f>
        <v>0</v>
      </c>
      <c r="H94" s="99">
        <f>SUM(H95:H103)</f>
        <v>0</v>
      </c>
      <c r="I94" s="91">
        <f t="shared" si="13"/>
        <v>0</v>
      </c>
    </row>
    <row r="95" spans="2:9" x14ac:dyDescent="0.2">
      <c r="B95" s="116" t="s">
        <v>329</v>
      </c>
      <c r="C95" s="117"/>
      <c r="D95" s="99"/>
      <c r="E95" s="91"/>
      <c r="F95" s="99">
        <f t="shared" si="14"/>
        <v>0</v>
      </c>
      <c r="G95" s="91"/>
      <c r="H95" s="91"/>
      <c r="I95" s="91">
        <f t="shared" si="13"/>
        <v>0</v>
      </c>
    </row>
    <row r="96" spans="2:9" x14ac:dyDescent="0.2">
      <c r="B96" s="116" t="s">
        <v>330</v>
      </c>
      <c r="C96" s="117"/>
      <c r="D96" s="99"/>
      <c r="E96" s="91"/>
      <c r="F96" s="99">
        <f t="shared" si="14"/>
        <v>0</v>
      </c>
      <c r="G96" s="91"/>
      <c r="H96" s="91"/>
      <c r="I96" s="91">
        <f t="shared" si="13"/>
        <v>0</v>
      </c>
    </row>
    <row r="97" spans="2:9" x14ac:dyDescent="0.2">
      <c r="B97" s="116" t="s">
        <v>331</v>
      </c>
      <c r="C97" s="117"/>
      <c r="D97" s="99"/>
      <c r="E97" s="91"/>
      <c r="F97" s="99">
        <f t="shared" si="14"/>
        <v>0</v>
      </c>
      <c r="G97" s="91"/>
      <c r="H97" s="91"/>
      <c r="I97" s="91">
        <f t="shared" si="13"/>
        <v>0</v>
      </c>
    </row>
    <row r="98" spans="2:9" x14ac:dyDescent="0.2">
      <c r="B98" s="116" t="s">
        <v>332</v>
      </c>
      <c r="C98" s="117"/>
      <c r="D98" s="99"/>
      <c r="E98" s="91"/>
      <c r="F98" s="99">
        <f t="shared" si="14"/>
        <v>0</v>
      </c>
      <c r="G98" s="91"/>
      <c r="H98" s="91"/>
      <c r="I98" s="91">
        <f t="shared" si="13"/>
        <v>0</v>
      </c>
    </row>
    <row r="99" spans="2:9" x14ac:dyDescent="0.2">
      <c r="B99" s="116" t="s">
        <v>333</v>
      </c>
      <c r="C99" s="117"/>
      <c r="D99" s="99"/>
      <c r="E99" s="91"/>
      <c r="F99" s="99">
        <f t="shared" si="14"/>
        <v>0</v>
      </c>
      <c r="G99" s="91"/>
      <c r="H99" s="91"/>
      <c r="I99" s="91">
        <f t="shared" si="13"/>
        <v>0</v>
      </c>
    </row>
    <row r="100" spans="2:9" x14ac:dyDescent="0.2">
      <c r="B100" s="116" t="s">
        <v>334</v>
      </c>
      <c r="C100" s="117"/>
      <c r="D100" s="99"/>
      <c r="E100" s="91"/>
      <c r="F100" s="99">
        <f t="shared" si="14"/>
        <v>0</v>
      </c>
      <c r="G100" s="91"/>
      <c r="H100" s="91"/>
      <c r="I100" s="91">
        <f t="shared" si="13"/>
        <v>0</v>
      </c>
    </row>
    <row r="101" spans="2:9" x14ac:dyDescent="0.2">
      <c r="B101" s="116" t="s">
        <v>335</v>
      </c>
      <c r="C101" s="117"/>
      <c r="D101" s="99"/>
      <c r="E101" s="91"/>
      <c r="F101" s="99">
        <f t="shared" si="14"/>
        <v>0</v>
      </c>
      <c r="G101" s="91"/>
      <c r="H101" s="91"/>
      <c r="I101" s="91">
        <f t="shared" si="13"/>
        <v>0</v>
      </c>
    </row>
    <row r="102" spans="2:9" x14ac:dyDescent="0.2">
      <c r="B102" s="116" t="s">
        <v>336</v>
      </c>
      <c r="C102" s="117"/>
      <c r="D102" s="99"/>
      <c r="E102" s="91"/>
      <c r="F102" s="99">
        <f t="shared" si="14"/>
        <v>0</v>
      </c>
      <c r="G102" s="91"/>
      <c r="H102" s="91"/>
      <c r="I102" s="91">
        <f t="shared" si="13"/>
        <v>0</v>
      </c>
    </row>
    <row r="103" spans="2:9" x14ac:dyDescent="0.2">
      <c r="B103" s="116" t="s">
        <v>337</v>
      </c>
      <c r="C103" s="117"/>
      <c r="D103" s="99"/>
      <c r="E103" s="91"/>
      <c r="F103" s="99">
        <f t="shared" si="14"/>
        <v>0</v>
      </c>
      <c r="G103" s="91"/>
      <c r="H103" s="91"/>
      <c r="I103" s="91">
        <f t="shared" si="13"/>
        <v>0</v>
      </c>
    </row>
    <row r="104" spans="2:9" x14ac:dyDescent="0.2">
      <c r="B104" s="114" t="s">
        <v>338</v>
      </c>
      <c r="C104" s="115"/>
      <c r="D104" s="99">
        <f>SUM(D105:D113)</f>
        <v>0</v>
      </c>
      <c r="E104" s="99">
        <f>SUM(E105:E113)</f>
        <v>28139395.68</v>
      </c>
      <c r="F104" s="99">
        <f>SUM(F105:F113)</f>
        <v>28139395.68</v>
      </c>
      <c r="G104" s="99">
        <f>SUM(G105:G113)</f>
        <v>28139395.68</v>
      </c>
      <c r="H104" s="99">
        <f>SUM(H105:H113)</f>
        <v>28139395.68</v>
      </c>
      <c r="I104" s="91">
        <f t="shared" si="13"/>
        <v>0</v>
      </c>
    </row>
    <row r="105" spans="2:9" x14ac:dyDescent="0.2">
      <c r="B105" s="116" t="s">
        <v>339</v>
      </c>
      <c r="C105" s="117"/>
      <c r="D105" s="99"/>
      <c r="E105" s="91"/>
      <c r="F105" s="91">
        <f>D105+E105</f>
        <v>0</v>
      </c>
      <c r="G105" s="91"/>
      <c r="H105" s="91"/>
      <c r="I105" s="91">
        <f t="shared" si="13"/>
        <v>0</v>
      </c>
    </row>
    <row r="106" spans="2:9" x14ac:dyDescent="0.2">
      <c r="B106" s="116" t="s">
        <v>340</v>
      </c>
      <c r="C106" s="117"/>
      <c r="D106" s="99"/>
      <c r="E106" s="91"/>
      <c r="F106" s="91">
        <f t="shared" ref="F106:F113" si="15">D106+E106</f>
        <v>0</v>
      </c>
      <c r="G106" s="91"/>
      <c r="H106" s="91"/>
      <c r="I106" s="91">
        <f t="shared" si="13"/>
        <v>0</v>
      </c>
    </row>
    <row r="107" spans="2:9" x14ac:dyDescent="0.2">
      <c r="B107" s="116" t="s">
        <v>341</v>
      </c>
      <c r="C107" s="117"/>
      <c r="D107" s="99"/>
      <c r="E107" s="91"/>
      <c r="F107" s="91">
        <f t="shared" si="15"/>
        <v>0</v>
      </c>
      <c r="G107" s="91"/>
      <c r="H107" s="91"/>
      <c r="I107" s="91">
        <f t="shared" si="13"/>
        <v>0</v>
      </c>
    </row>
    <row r="108" spans="2:9" x14ac:dyDescent="0.2">
      <c r="B108" s="116" t="s">
        <v>342</v>
      </c>
      <c r="C108" s="117"/>
      <c r="D108" s="99">
        <v>0</v>
      </c>
      <c r="E108" s="91">
        <v>0</v>
      </c>
      <c r="F108" s="91">
        <f t="shared" si="15"/>
        <v>0</v>
      </c>
      <c r="G108" s="91">
        <v>0</v>
      </c>
      <c r="H108" s="91">
        <v>0</v>
      </c>
      <c r="I108" s="91">
        <f t="shared" si="13"/>
        <v>0</v>
      </c>
    </row>
    <row r="109" spans="2:9" x14ac:dyDescent="0.2">
      <c r="B109" s="116" t="s">
        <v>343</v>
      </c>
      <c r="C109" s="117"/>
      <c r="D109" s="99">
        <v>0</v>
      </c>
      <c r="E109" s="91">
        <v>28139395.68</v>
      </c>
      <c r="F109" s="91">
        <f t="shared" si="15"/>
        <v>28139395.68</v>
      </c>
      <c r="G109" s="91">
        <v>28139395.68</v>
      </c>
      <c r="H109" s="91">
        <v>28139395.68</v>
      </c>
      <c r="I109" s="91">
        <f t="shared" si="13"/>
        <v>0</v>
      </c>
    </row>
    <row r="110" spans="2:9" x14ac:dyDescent="0.2">
      <c r="B110" s="116" t="s">
        <v>344</v>
      </c>
      <c r="C110" s="117"/>
      <c r="D110" s="99"/>
      <c r="E110" s="91"/>
      <c r="F110" s="91">
        <f t="shared" si="15"/>
        <v>0</v>
      </c>
      <c r="G110" s="91"/>
      <c r="H110" s="91"/>
      <c r="I110" s="91">
        <f t="shared" si="13"/>
        <v>0</v>
      </c>
    </row>
    <row r="111" spans="2:9" x14ac:dyDescent="0.2">
      <c r="B111" s="116" t="s">
        <v>345</v>
      </c>
      <c r="C111" s="117"/>
      <c r="D111" s="99"/>
      <c r="E111" s="91"/>
      <c r="F111" s="91">
        <f t="shared" si="15"/>
        <v>0</v>
      </c>
      <c r="G111" s="91"/>
      <c r="H111" s="91"/>
      <c r="I111" s="91">
        <f t="shared" si="13"/>
        <v>0</v>
      </c>
    </row>
    <row r="112" spans="2:9" x14ac:dyDescent="0.2">
      <c r="B112" s="116" t="s">
        <v>346</v>
      </c>
      <c r="C112" s="117"/>
      <c r="D112" s="99"/>
      <c r="E112" s="91"/>
      <c r="F112" s="91">
        <f t="shared" si="15"/>
        <v>0</v>
      </c>
      <c r="G112" s="91"/>
      <c r="H112" s="91"/>
      <c r="I112" s="91">
        <f t="shared" si="13"/>
        <v>0</v>
      </c>
    </row>
    <row r="113" spans="2:9" x14ac:dyDescent="0.2">
      <c r="B113" s="116" t="s">
        <v>347</v>
      </c>
      <c r="C113" s="117"/>
      <c r="D113" s="99"/>
      <c r="E113" s="91"/>
      <c r="F113" s="91">
        <f t="shared" si="15"/>
        <v>0</v>
      </c>
      <c r="G113" s="91"/>
      <c r="H113" s="91"/>
      <c r="I113" s="91">
        <f t="shared" si="13"/>
        <v>0</v>
      </c>
    </row>
    <row r="114" spans="2:9" ht="25.5" customHeight="1" x14ac:dyDescent="0.2">
      <c r="B114" s="332" t="s">
        <v>348</v>
      </c>
      <c r="C114" s="333"/>
      <c r="D114" s="99">
        <f>SUM(D115:D123)</f>
        <v>0</v>
      </c>
      <c r="E114" s="99">
        <f>SUM(E115:E123)</f>
        <v>0</v>
      </c>
      <c r="F114" s="99">
        <f>SUM(F115:F123)</f>
        <v>0</v>
      </c>
      <c r="G114" s="99">
        <f>SUM(G115:G123)</f>
        <v>0</v>
      </c>
      <c r="H114" s="99">
        <f>SUM(H115:H123)</f>
        <v>0</v>
      </c>
      <c r="I114" s="91">
        <f t="shared" si="13"/>
        <v>0</v>
      </c>
    </row>
    <row r="115" spans="2:9" x14ac:dyDescent="0.2">
      <c r="B115" s="116" t="s">
        <v>349</v>
      </c>
      <c r="C115" s="117"/>
      <c r="D115" s="99"/>
      <c r="E115" s="91"/>
      <c r="F115" s="91">
        <f>D115+E115</f>
        <v>0</v>
      </c>
      <c r="G115" s="91"/>
      <c r="H115" s="91"/>
      <c r="I115" s="91">
        <f t="shared" si="13"/>
        <v>0</v>
      </c>
    </row>
    <row r="116" spans="2:9" x14ac:dyDescent="0.2">
      <c r="B116" s="116" t="s">
        <v>350</v>
      </c>
      <c r="C116" s="117"/>
      <c r="D116" s="99"/>
      <c r="E116" s="91"/>
      <c r="F116" s="91">
        <f t="shared" ref="F116:F123" si="16">D116+E116</f>
        <v>0</v>
      </c>
      <c r="G116" s="91"/>
      <c r="H116" s="91"/>
      <c r="I116" s="91">
        <f t="shared" si="13"/>
        <v>0</v>
      </c>
    </row>
    <row r="117" spans="2:9" x14ac:dyDescent="0.2">
      <c r="B117" s="116" t="s">
        <v>351</v>
      </c>
      <c r="C117" s="117"/>
      <c r="D117" s="99"/>
      <c r="E117" s="91"/>
      <c r="F117" s="91">
        <f t="shared" si="16"/>
        <v>0</v>
      </c>
      <c r="G117" s="91"/>
      <c r="H117" s="91"/>
      <c r="I117" s="91">
        <f t="shared" si="13"/>
        <v>0</v>
      </c>
    </row>
    <row r="118" spans="2:9" x14ac:dyDescent="0.2">
      <c r="B118" s="116" t="s">
        <v>352</v>
      </c>
      <c r="C118" s="117"/>
      <c r="D118" s="99"/>
      <c r="E118" s="91"/>
      <c r="F118" s="91">
        <f t="shared" si="16"/>
        <v>0</v>
      </c>
      <c r="G118" s="91"/>
      <c r="H118" s="91"/>
      <c r="I118" s="91">
        <f t="shared" si="13"/>
        <v>0</v>
      </c>
    </row>
    <row r="119" spans="2:9" x14ac:dyDescent="0.2">
      <c r="B119" s="116" t="s">
        <v>353</v>
      </c>
      <c r="C119" s="117"/>
      <c r="D119" s="99"/>
      <c r="E119" s="91"/>
      <c r="F119" s="91">
        <f t="shared" si="16"/>
        <v>0</v>
      </c>
      <c r="G119" s="91"/>
      <c r="H119" s="91"/>
      <c r="I119" s="91">
        <f t="shared" si="13"/>
        <v>0</v>
      </c>
    </row>
    <row r="120" spans="2:9" x14ac:dyDescent="0.2">
      <c r="B120" s="116" t="s">
        <v>354</v>
      </c>
      <c r="C120" s="117"/>
      <c r="D120" s="99"/>
      <c r="E120" s="91"/>
      <c r="F120" s="91">
        <f t="shared" si="16"/>
        <v>0</v>
      </c>
      <c r="G120" s="91"/>
      <c r="H120" s="91"/>
      <c r="I120" s="91">
        <f t="shared" si="13"/>
        <v>0</v>
      </c>
    </row>
    <row r="121" spans="2:9" x14ac:dyDescent="0.2">
      <c r="B121" s="116" t="s">
        <v>355</v>
      </c>
      <c r="C121" s="117"/>
      <c r="D121" s="99"/>
      <c r="E121" s="91"/>
      <c r="F121" s="91">
        <f t="shared" si="16"/>
        <v>0</v>
      </c>
      <c r="G121" s="91"/>
      <c r="H121" s="91"/>
      <c r="I121" s="91">
        <f t="shared" si="13"/>
        <v>0</v>
      </c>
    </row>
    <row r="122" spans="2:9" x14ac:dyDescent="0.2">
      <c r="B122" s="116" t="s">
        <v>356</v>
      </c>
      <c r="C122" s="117"/>
      <c r="D122" s="99"/>
      <c r="E122" s="91"/>
      <c r="F122" s="91">
        <f t="shared" si="16"/>
        <v>0</v>
      </c>
      <c r="G122" s="91"/>
      <c r="H122" s="91"/>
      <c r="I122" s="91">
        <f t="shared" si="13"/>
        <v>0</v>
      </c>
    </row>
    <row r="123" spans="2:9" x14ac:dyDescent="0.2">
      <c r="B123" s="116" t="s">
        <v>357</v>
      </c>
      <c r="C123" s="117"/>
      <c r="D123" s="99"/>
      <c r="E123" s="91"/>
      <c r="F123" s="91">
        <f t="shared" si="16"/>
        <v>0</v>
      </c>
      <c r="G123" s="91"/>
      <c r="H123" s="91"/>
      <c r="I123" s="91">
        <f t="shared" si="13"/>
        <v>0</v>
      </c>
    </row>
    <row r="124" spans="2:9" x14ac:dyDescent="0.2">
      <c r="B124" s="114" t="s">
        <v>358</v>
      </c>
      <c r="C124" s="115"/>
      <c r="D124" s="99">
        <f>SUM(D125:D133)</f>
        <v>0</v>
      </c>
      <c r="E124" s="99">
        <f>SUM(E125:E133)</f>
        <v>0</v>
      </c>
      <c r="F124" s="99">
        <f>SUM(F125:F133)</f>
        <v>0</v>
      </c>
      <c r="G124" s="99">
        <f>SUM(G125:G133)</f>
        <v>0</v>
      </c>
      <c r="H124" s="99">
        <f>SUM(H125:H133)</f>
        <v>0</v>
      </c>
      <c r="I124" s="91">
        <f t="shared" si="13"/>
        <v>0</v>
      </c>
    </row>
    <row r="125" spans="2:9" x14ac:dyDescent="0.2">
      <c r="B125" s="116" t="s">
        <v>359</v>
      </c>
      <c r="C125" s="117"/>
      <c r="D125" s="99"/>
      <c r="E125" s="91"/>
      <c r="F125" s="91">
        <f>D125+E125</f>
        <v>0</v>
      </c>
      <c r="G125" s="91"/>
      <c r="H125" s="91"/>
      <c r="I125" s="91">
        <f t="shared" si="13"/>
        <v>0</v>
      </c>
    </row>
    <row r="126" spans="2:9" x14ac:dyDescent="0.2">
      <c r="B126" s="116" t="s">
        <v>360</v>
      </c>
      <c r="C126" s="117"/>
      <c r="D126" s="99"/>
      <c r="E126" s="91"/>
      <c r="F126" s="91">
        <f t="shared" ref="F126:F133" si="17">D126+E126</f>
        <v>0</v>
      </c>
      <c r="G126" s="91"/>
      <c r="H126" s="91"/>
      <c r="I126" s="91">
        <f t="shared" si="13"/>
        <v>0</v>
      </c>
    </row>
    <row r="127" spans="2:9" x14ac:dyDescent="0.2">
      <c r="B127" s="116" t="s">
        <v>361</v>
      </c>
      <c r="C127" s="117"/>
      <c r="D127" s="99"/>
      <c r="E127" s="91"/>
      <c r="F127" s="91">
        <f t="shared" si="17"/>
        <v>0</v>
      </c>
      <c r="G127" s="91"/>
      <c r="H127" s="91"/>
      <c r="I127" s="91">
        <f t="shared" si="13"/>
        <v>0</v>
      </c>
    </row>
    <row r="128" spans="2:9" x14ac:dyDescent="0.2">
      <c r="B128" s="116" t="s">
        <v>362</v>
      </c>
      <c r="C128" s="117"/>
      <c r="D128" s="99"/>
      <c r="E128" s="91"/>
      <c r="F128" s="91">
        <f t="shared" si="17"/>
        <v>0</v>
      </c>
      <c r="G128" s="91"/>
      <c r="H128" s="91"/>
      <c r="I128" s="91">
        <f t="shared" si="13"/>
        <v>0</v>
      </c>
    </row>
    <row r="129" spans="2:9" x14ac:dyDescent="0.2">
      <c r="B129" s="116" t="s">
        <v>363</v>
      </c>
      <c r="C129" s="117"/>
      <c r="D129" s="99"/>
      <c r="E129" s="91"/>
      <c r="F129" s="91">
        <f t="shared" si="17"/>
        <v>0</v>
      </c>
      <c r="G129" s="91"/>
      <c r="H129" s="91"/>
      <c r="I129" s="91">
        <f t="shared" si="13"/>
        <v>0</v>
      </c>
    </row>
    <row r="130" spans="2:9" x14ac:dyDescent="0.2">
      <c r="B130" s="116" t="s">
        <v>364</v>
      </c>
      <c r="C130" s="117"/>
      <c r="D130" s="99"/>
      <c r="E130" s="91"/>
      <c r="F130" s="91">
        <f t="shared" si="17"/>
        <v>0</v>
      </c>
      <c r="G130" s="91"/>
      <c r="H130" s="91"/>
      <c r="I130" s="91">
        <f t="shared" si="13"/>
        <v>0</v>
      </c>
    </row>
    <row r="131" spans="2:9" x14ac:dyDescent="0.2">
      <c r="B131" s="116" t="s">
        <v>365</v>
      </c>
      <c r="C131" s="117"/>
      <c r="D131" s="99"/>
      <c r="E131" s="91"/>
      <c r="F131" s="91">
        <f t="shared" si="17"/>
        <v>0</v>
      </c>
      <c r="G131" s="91"/>
      <c r="H131" s="91"/>
      <c r="I131" s="91">
        <f t="shared" si="13"/>
        <v>0</v>
      </c>
    </row>
    <row r="132" spans="2:9" x14ac:dyDescent="0.2">
      <c r="B132" s="116" t="s">
        <v>366</v>
      </c>
      <c r="C132" s="117"/>
      <c r="D132" s="99"/>
      <c r="E132" s="91"/>
      <c r="F132" s="91">
        <f t="shared" si="17"/>
        <v>0</v>
      </c>
      <c r="G132" s="91"/>
      <c r="H132" s="91"/>
      <c r="I132" s="91">
        <f t="shared" si="13"/>
        <v>0</v>
      </c>
    </row>
    <row r="133" spans="2:9" x14ac:dyDescent="0.2">
      <c r="B133" s="116" t="s">
        <v>367</v>
      </c>
      <c r="C133" s="117"/>
      <c r="D133" s="99"/>
      <c r="E133" s="91"/>
      <c r="F133" s="91">
        <f t="shared" si="17"/>
        <v>0</v>
      </c>
      <c r="G133" s="91"/>
      <c r="H133" s="91"/>
      <c r="I133" s="91">
        <f t="shared" si="13"/>
        <v>0</v>
      </c>
    </row>
    <row r="134" spans="2:9" x14ac:dyDescent="0.2">
      <c r="B134" s="114" t="s">
        <v>368</v>
      </c>
      <c r="C134" s="115"/>
      <c r="D134" s="99">
        <f>SUM(D135:D137)</f>
        <v>202283894</v>
      </c>
      <c r="E134" s="99">
        <f>SUM(E135:E137)</f>
        <v>-60769471.689999998</v>
      </c>
      <c r="F134" s="99">
        <f>SUM(F135:F137)</f>
        <v>141514422.31</v>
      </c>
      <c r="G134" s="99">
        <f>SUM(G135:G137)</f>
        <v>6101178.6900000004</v>
      </c>
      <c r="H134" s="99">
        <f>SUM(H135:H137)</f>
        <v>6101178.6900000004</v>
      </c>
      <c r="I134" s="91">
        <f t="shared" si="13"/>
        <v>135413243.62</v>
      </c>
    </row>
    <row r="135" spans="2:9" x14ac:dyDescent="0.2">
      <c r="B135" s="116" t="s">
        <v>369</v>
      </c>
      <c r="C135" s="117"/>
      <c r="D135" s="99">
        <v>202283894</v>
      </c>
      <c r="E135" s="91">
        <v>-60769471.689999998</v>
      </c>
      <c r="F135" s="91">
        <f>D135+E135</f>
        <v>141514422.31</v>
      </c>
      <c r="G135" s="91">
        <v>6101178.6900000004</v>
      </c>
      <c r="H135" s="91">
        <v>6101178.6900000004</v>
      </c>
      <c r="I135" s="91">
        <f t="shared" si="13"/>
        <v>135413243.62</v>
      </c>
    </row>
    <row r="136" spans="2:9" x14ac:dyDescent="0.2">
      <c r="B136" s="116" t="s">
        <v>370</v>
      </c>
      <c r="C136" s="117"/>
      <c r="D136" s="99"/>
      <c r="E136" s="91"/>
      <c r="F136" s="91">
        <f>D136+E136</f>
        <v>0</v>
      </c>
      <c r="G136" s="91"/>
      <c r="H136" s="91"/>
      <c r="I136" s="91">
        <f t="shared" si="13"/>
        <v>0</v>
      </c>
    </row>
    <row r="137" spans="2:9" x14ac:dyDescent="0.2">
      <c r="B137" s="116" t="s">
        <v>371</v>
      </c>
      <c r="C137" s="117"/>
      <c r="D137" s="99"/>
      <c r="E137" s="91"/>
      <c r="F137" s="91">
        <f>D137+E137</f>
        <v>0</v>
      </c>
      <c r="G137" s="91"/>
      <c r="H137" s="91"/>
      <c r="I137" s="91">
        <f t="shared" si="13"/>
        <v>0</v>
      </c>
    </row>
    <row r="138" spans="2:9" x14ac:dyDescent="0.2">
      <c r="B138" s="114" t="s">
        <v>372</v>
      </c>
      <c r="C138" s="115"/>
      <c r="D138" s="99">
        <f>SUM(D139:D146)</f>
        <v>0</v>
      </c>
      <c r="E138" s="99">
        <f>SUM(E139:E146)</f>
        <v>0</v>
      </c>
      <c r="F138" s="99">
        <f>F139+F140+F141+F142+F143+F145+F146</f>
        <v>0</v>
      </c>
      <c r="G138" s="99">
        <f>SUM(G139:G146)</f>
        <v>0</v>
      </c>
      <c r="H138" s="99">
        <f>SUM(H139:H146)</f>
        <v>0</v>
      </c>
      <c r="I138" s="91">
        <f t="shared" si="13"/>
        <v>0</v>
      </c>
    </row>
    <row r="139" spans="2:9" x14ac:dyDescent="0.2">
      <c r="B139" s="116" t="s">
        <v>373</v>
      </c>
      <c r="C139" s="117"/>
      <c r="D139" s="99"/>
      <c r="E139" s="91"/>
      <c r="F139" s="91">
        <f>D139+E139</f>
        <v>0</v>
      </c>
      <c r="G139" s="91"/>
      <c r="H139" s="91"/>
      <c r="I139" s="91">
        <f t="shared" si="13"/>
        <v>0</v>
      </c>
    </row>
    <row r="140" spans="2:9" x14ac:dyDescent="0.2">
      <c r="B140" s="116" t="s">
        <v>374</v>
      </c>
      <c r="C140" s="117"/>
      <c r="D140" s="99"/>
      <c r="E140" s="91"/>
      <c r="F140" s="91">
        <f t="shared" ref="F140:F146" si="18">D140+E140</f>
        <v>0</v>
      </c>
      <c r="G140" s="91"/>
      <c r="H140" s="91"/>
      <c r="I140" s="91">
        <f t="shared" si="13"/>
        <v>0</v>
      </c>
    </row>
    <row r="141" spans="2:9" x14ac:dyDescent="0.2">
      <c r="B141" s="116" t="s">
        <v>375</v>
      </c>
      <c r="C141" s="117"/>
      <c r="D141" s="99"/>
      <c r="E141" s="91"/>
      <c r="F141" s="91">
        <f t="shared" si="18"/>
        <v>0</v>
      </c>
      <c r="G141" s="91"/>
      <c r="H141" s="91"/>
      <c r="I141" s="91">
        <f t="shared" si="13"/>
        <v>0</v>
      </c>
    </row>
    <row r="142" spans="2:9" x14ac:dyDescent="0.2">
      <c r="B142" s="116" t="s">
        <v>376</v>
      </c>
      <c r="C142" s="117"/>
      <c r="D142" s="99"/>
      <c r="E142" s="91"/>
      <c r="F142" s="91">
        <f t="shared" si="18"/>
        <v>0</v>
      </c>
      <c r="G142" s="91"/>
      <c r="H142" s="91"/>
      <c r="I142" s="91">
        <f t="shared" si="13"/>
        <v>0</v>
      </c>
    </row>
    <row r="143" spans="2:9" x14ac:dyDescent="0.2">
      <c r="B143" s="116" t="s">
        <v>377</v>
      </c>
      <c r="C143" s="117"/>
      <c r="D143" s="99"/>
      <c r="E143" s="91"/>
      <c r="F143" s="91">
        <f t="shared" si="18"/>
        <v>0</v>
      </c>
      <c r="G143" s="91"/>
      <c r="H143" s="91"/>
      <c r="I143" s="91">
        <f t="shared" si="13"/>
        <v>0</v>
      </c>
    </row>
    <row r="144" spans="2:9" x14ac:dyDescent="0.2">
      <c r="B144" s="116" t="s">
        <v>378</v>
      </c>
      <c r="C144" s="117"/>
      <c r="D144" s="99"/>
      <c r="E144" s="91"/>
      <c r="F144" s="91">
        <f t="shared" si="18"/>
        <v>0</v>
      </c>
      <c r="G144" s="91"/>
      <c r="H144" s="91"/>
      <c r="I144" s="91">
        <f t="shared" si="13"/>
        <v>0</v>
      </c>
    </row>
    <row r="145" spans="2:9" x14ac:dyDescent="0.2">
      <c r="B145" s="116" t="s">
        <v>379</v>
      </c>
      <c r="C145" s="117"/>
      <c r="D145" s="99"/>
      <c r="E145" s="91"/>
      <c r="F145" s="91">
        <f t="shared" si="18"/>
        <v>0</v>
      </c>
      <c r="G145" s="91"/>
      <c r="H145" s="91"/>
      <c r="I145" s="91">
        <f t="shared" si="13"/>
        <v>0</v>
      </c>
    </row>
    <row r="146" spans="2:9" x14ac:dyDescent="0.2">
      <c r="B146" s="116" t="s">
        <v>380</v>
      </c>
      <c r="C146" s="117"/>
      <c r="D146" s="99"/>
      <c r="E146" s="91"/>
      <c r="F146" s="91">
        <f t="shared" si="18"/>
        <v>0</v>
      </c>
      <c r="G146" s="91"/>
      <c r="H146" s="91"/>
      <c r="I146" s="91">
        <f t="shared" si="13"/>
        <v>0</v>
      </c>
    </row>
    <row r="147" spans="2:9" x14ac:dyDescent="0.2">
      <c r="B147" s="114" t="s">
        <v>381</v>
      </c>
      <c r="C147" s="115"/>
      <c r="D147" s="99">
        <f>SUM(D148:D150)</f>
        <v>0</v>
      </c>
      <c r="E147" s="99">
        <f>SUM(E148:E150)</f>
        <v>0</v>
      </c>
      <c r="F147" s="99">
        <f>SUM(F148:F150)</f>
        <v>0</v>
      </c>
      <c r="G147" s="99">
        <f>SUM(G148:G150)</f>
        <v>0</v>
      </c>
      <c r="H147" s="99">
        <f>SUM(H148:H150)</f>
        <v>0</v>
      </c>
      <c r="I147" s="91">
        <f t="shared" si="13"/>
        <v>0</v>
      </c>
    </row>
    <row r="148" spans="2:9" x14ac:dyDescent="0.2">
      <c r="B148" s="116" t="s">
        <v>382</v>
      </c>
      <c r="C148" s="117"/>
      <c r="D148" s="99"/>
      <c r="E148" s="91"/>
      <c r="F148" s="91">
        <f>D148+E148</f>
        <v>0</v>
      </c>
      <c r="G148" s="91"/>
      <c r="H148" s="91"/>
      <c r="I148" s="91">
        <f t="shared" si="13"/>
        <v>0</v>
      </c>
    </row>
    <row r="149" spans="2:9" x14ac:dyDescent="0.2">
      <c r="B149" s="116" t="s">
        <v>383</v>
      </c>
      <c r="C149" s="117"/>
      <c r="D149" s="99"/>
      <c r="E149" s="91"/>
      <c r="F149" s="91">
        <f>D149+E149</f>
        <v>0</v>
      </c>
      <c r="G149" s="91"/>
      <c r="H149" s="91"/>
      <c r="I149" s="91">
        <f t="shared" si="13"/>
        <v>0</v>
      </c>
    </row>
    <row r="150" spans="2:9" x14ac:dyDescent="0.2">
      <c r="B150" s="116" t="s">
        <v>384</v>
      </c>
      <c r="C150" s="117"/>
      <c r="D150" s="99"/>
      <c r="E150" s="91"/>
      <c r="F150" s="91">
        <f>D150+E150</f>
        <v>0</v>
      </c>
      <c r="G150" s="91"/>
      <c r="H150" s="91"/>
      <c r="I150" s="91">
        <f t="shared" ref="I150:I158" si="19">F150-G150</f>
        <v>0</v>
      </c>
    </row>
    <row r="151" spans="2:9" x14ac:dyDescent="0.2">
      <c r="B151" s="114" t="s">
        <v>385</v>
      </c>
      <c r="C151" s="115"/>
      <c r="D151" s="99">
        <f>SUM(D152:D158)</f>
        <v>0</v>
      </c>
      <c r="E151" s="99">
        <f>SUM(E152:E158)</f>
        <v>0</v>
      </c>
      <c r="F151" s="99">
        <f>SUM(F152:F158)</f>
        <v>0</v>
      </c>
      <c r="G151" s="99">
        <f>SUM(G152:G158)</f>
        <v>0</v>
      </c>
      <c r="H151" s="99">
        <f>SUM(H152:H158)</f>
        <v>0</v>
      </c>
      <c r="I151" s="91">
        <f t="shared" si="19"/>
        <v>0</v>
      </c>
    </row>
    <row r="152" spans="2:9" x14ac:dyDescent="0.2">
      <c r="B152" s="116" t="s">
        <v>386</v>
      </c>
      <c r="C152" s="117"/>
      <c r="D152" s="99"/>
      <c r="E152" s="91"/>
      <c r="F152" s="91">
        <f>D152+E152</f>
        <v>0</v>
      </c>
      <c r="G152" s="91"/>
      <c r="H152" s="91"/>
      <c r="I152" s="91">
        <f t="shared" si="19"/>
        <v>0</v>
      </c>
    </row>
    <row r="153" spans="2:9" x14ac:dyDescent="0.2">
      <c r="B153" s="116" t="s">
        <v>387</v>
      </c>
      <c r="C153" s="117"/>
      <c r="D153" s="99"/>
      <c r="E153" s="91"/>
      <c r="F153" s="91">
        <f t="shared" ref="F153:F158" si="20">D153+E153</f>
        <v>0</v>
      </c>
      <c r="G153" s="91"/>
      <c r="H153" s="91"/>
      <c r="I153" s="91">
        <f t="shared" si="19"/>
        <v>0</v>
      </c>
    </row>
    <row r="154" spans="2:9" x14ac:dyDescent="0.2">
      <c r="B154" s="116" t="s">
        <v>388</v>
      </c>
      <c r="C154" s="117"/>
      <c r="D154" s="99"/>
      <c r="E154" s="91"/>
      <c r="F154" s="91">
        <f t="shared" si="20"/>
        <v>0</v>
      </c>
      <c r="G154" s="91"/>
      <c r="H154" s="91"/>
      <c r="I154" s="91">
        <f t="shared" si="19"/>
        <v>0</v>
      </c>
    </row>
    <row r="155" spans="2:9" x14ac:dyDescent="0.2">
      <c r="B155" s="116" t="s">
        <v>389</v>
      </c>
      <c r="C155" s="117"/>
      <c r="D155" s="99"/>
      <c r="E155" s="91"/>
      <c r="F155" s="91">
        <f t="shared" si="20"/>
        <v>0</v>
      </c>
      <c r="G155" s="91"/>
      <c r="H155" s="91"/>
      <c r="I155" s="91">
        <f t="shared" si="19"/>
        <v>0</v>
      </c>
    </row>
    <row r="156" spans="2:9" x14ac:dyDescent="0.2">
      <c r="B156" s="116" t="s">
        <v>390</v>
      </c>
      <c r="C156" s="117"/>
      <c r="D156" s="99"/>
      <c r="E156" s="91"/>
      <c r="F156" s="91">
        <f t="shared" si="20"/>
        <v>0</v>
      </c>
      <c r="G156" s="91"/>
      <c r="H156" s="91"/>
      <c r="I156" s="91">
        <f t="shared" si="19"/>
        <v>0</v>
      </c>
    </row>
    <row r="157" spans="2:9" x14ac:dyDescent="0.2">
      <c r="B157" s="116" t="s">
        <v>391</v>
      </c>
      <c r="C157" s="117"/>
      <c r="D157" s="99"/>
      <c r="E157" s="91"/>
      <c r="F157" s="91">
        <f t="shared" si="20"/>
        <v>0</v>
      </c>
      <c r="G157" s="91"/>
      <c r="H157" s="91"/>
      <c r="I157" s="91">
        <f t="shared" si="19"/>
        <v>0</v>
      </c>
    </row>
    <row r="158" spans="2:9" x14ac:dyDescent="0.2">
      <c r="B158" s="116" t="s">
        <v>392</v>
      </c>
      <c r="C158" s="117"/>
      <c r="D158" s="99"/>
      <c r="E158" s="91"/>
      <c r="F158" s="91">
        <f t="shared" si="20"/>
        <v>0</v>
      </c>
      <c r="G158" s="91"/>
      <c r="H158" s="91"/>
      <c r="I158" s="91">
        <f t="shared" si="19"/>
        <v>0</v>
      </c>
    </row>
    <row r="159" spans="2:9" x14ac:dyDescent="0.2">
      <c r="B159" s="114"/>
      <c r="C159" s="115"/>
      <c r="D159" s="99"/>
      <c r="E159" s="91"/>
      <c r="F159" s="91"/>
      <c r="G159" s="91"/>
      <c r="H159" s="91"/>
      <c r="I159" s="91"/>
    </row>
    <row r="160" spans="2:9" x14ac:dyDescent="0.2">
      <c r="B160" s="124" t="s">
        <v>394</v>
      </c>
      <c r="C160" s="125"/>
      <c r="D160" s="113">
        <f t="shared" ref="D160:I160" si="21">D10+D85</f>
        <v>212434504.00999999</v>
      </c>
      <c r="E160" s="113">
        <f t="shared" si="21"/>
        <v>-31538274.899999999</v>
      </c>
      <c r="F160" s="113">
        <f t="shared" si="21"/>
        <v>180896229.11000001</v>
      </c>
      <c r="G160" s="113">
        <f t="shared" si="21"/>
        <v>40745397.530000001</v>
      </c>
      <c r="H160" s="113">
        <f t="shared" si="21"/>
        <v>40735754.169999994</v>
      </c>
      <c r="I160" s="113">
        <f t="shared" si="21"/>
        <v>140150831.58000001</v>
      </c>
    </row>
    <row r="161" spans="2:9" ht="13.5" thickBot="1" x14ac:dyDescent="0.25">
      <c r="B161" s="126"/>
      <c r="C161" s="127"/>
      <c r="D161" s="128"/>
      <c r="E161" s="108"/>
      <c r="F161" s="108"/>
      <c r="G161" s="108"/>
      <c r="H161" s="108"/>
      <c r="I161" s="108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55118110236220474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0"/>
  <sheetViews>
    <sheetView workbookViewId="0">
      <pane ySplit="8" topLeftCell="A33" activePane="bottomLeft" state="frozen"/>
      <selection pane="bottomLeft" activeCell="E55" sqref="E55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340" t="s">
        <v>120</v>
      </c>
      <c r="C2" s="341"/>
      <c r="D2" s="341"/>
      <c r="E2" s="341"/>
      <c r="F2" s="341"/>
      <c r="G2" s="341"/>
      <c r="H2" s="342"/>
    </row>
    <row r="3" spans="2:8" x14ac:dyDescent="0.2">
      <c r="B3" s="294" t="s">
        <v>313</v>
      </c>
      <c r="C3" s="343"/>
      <c r="D3" s="343"/>
      <c r="E3" s="343"/>
      <c r="F3" s="343"/>
      <c r="G3" s="343"/>
      <c r="H3" s="296"/>
    </row>
    <row r="4" spans="2:8" x14ac:dyDescent="0.2">
      <c r="B4" s="294" t="s">
        <v>395</v>
      </c>
      <c r="C4" s="343"/>
      <c r="D4" s="343"/>
      <c r="E4" s="343"/>
      <c r="F4" s="343"/>
      <c r="G4" s="343"/>
      <c r="H4" s="296"/>
    </row>
    <row r="5" spans="2:8" x14ac:dyDescent="0.2">
      <c r="B5" s="294" t="s">
        <v>125</v>
      </c>
      <c r="C5" s="343"/>
      <c r="D5" s="343"/>
      <c r="E5" s="343"/>
      <c r="F5" s="343"/>
      <c r="G5" s="343"/>
      <c r="H5" s="296"/>
    </row>
    <row r="6" spans="2:8" ht="13.5" thickBot="1" x14ac:dyDescent="0.25">
      <c r="B6" s="297" t="s">
        <v>1</v>
      </c>
      <c r="C6" s="298"/>
      <c r="D6" s="298"/>
      <c r="E6" s="298"/>
      <c r="F6" s="298"/>
      <c r="G6" s="298"/>
      <c r="H6" s="299"/>
    </row>
    <row r="7" spans="2:8" ht="13.5" thickBot="1" x14ac:dyDescent="0.25">
      <c r="B7" s="317" t="s">
        <v>2</v>
      </c>
      <c r="C7" s="337" t="s">
        <v>315</v>
      </c>
      <c r="D7" s="338"/>
      <c r="E7" s="338"/>
      <c r="F7" s="338"/>
      <c r="G7" s="339"/>
      <c r="H7" s="317" t="s">
        <v>316</v>
      </c>
    </row>
    <row r="8" spans="2:8" ht="26.25" thickBot="1" x14ac:dyDescent="0.25">
      <c r="B8" s="318"/>
      <c r="C8" s="24" t="s">
        <v>206</v>
      </c>
      <c r="D8" s="24" t="s">
        <v>248</v>
      </c>
      <c r="E8" s="24" t="s">
        <v>249</v>
      </c>
      <c r="F8" s="24" t="s">
        <v>204</v>
      </c>
      <c r="G8" s="24" t="s">
        <v>223</v>
      </c>
      <c r="H8" s="318"/>
    </row>
    <row r="9" spans="2:8" x14ac:dyDescent="0.2">
      <c r="B9" s="129" t="s">
        <v>396</v>
      </c>
      <c r="C9" s="130">
        <f t="shared" ref="C9:H9" si="0">SUM(C10:C17)</f>
        <v>10150610.01</v>
      </c>
      <c r="D9" s="130">
        <f t="shared" si="0"/>
        <v>1091801.1100000001</v>
      </c>
      <c r="E9" s="130">
        <f t="shared" si="0"/>
        <v>11242411.119999999</v>
      </c>
      <c r="F9" s="130">
        <f t="shared" si="0"/>
        <v>6504823.1600000001</v>
      </c>
      <c r="G9" s="130">
        <f t="shared" si="0"/>
        <v>6495179.7999999998</v>
      </c>
      <c r="H9" s="130">
        <f t="shared" si="0"/>
        <v>4737587.959999999</v>
      </c>
    </row>
    <row r="10" spans="2:8" ht="12.75" customHeight="1" x14ac:dyDescent="0.2">
      <c r="B10" s="131" t="s">
        <v>397</v>
      </c>
      <c r="C10" s="132">
        <v>10150610.01</v>
      </c>
      <c r="D10" s="132">
        <v>1091801.1100000001</v>
      </c>
      <c r="E10" s="132">
        <f>C10+D10</f>
        <v>11242411.119999999</v>
      </c>
      <c r="F10" s="132">
        <v>6504823.1600000001</v>
      </c>
      <c r="G10" s="132">
        <v>6495179.7999999998</v>
      </c>
      <c r="H10" s="91">
        <f>E10-F10</f>
        <v>4737587.959999999</v>
      </c>
    </row>
    <row r="11" spans="2:8" x14ac:dyDescent="0.2">
      <c r="B11" s="131" t="s">
        <v>398</v>
      </c>
      <c r="C11" s="9">
        <v>0</v>
      </c>
      <c r="D11" s="9">
        <v>0</v>
      </c>
      <c r="E11" s="9">
        <f>C11+D11</f>
        <v>0</v>
      </c>
      <c r="F11" s="9">
        <v>0</v>
      </c>
      <c r="G11" s="9">
        <v>0</v>
      </c>
      <c r="H11" s="91">
        <f>E11-F11</f>
        <v>0</v>
      </c>
    </row>
    <row r="12" spans="2:8" x14ac:dyDescent="0.2">
      <c r="B12" s="131" t="s">
        <v>399</v>
      </c>
      <c r="C12" s="9">
        <v>0</v>
      </c>
      <c r="D12" s="9">
        <v>0</v>
      </c>
      <c r="E12" s="9">
        <f>C12+D12</f>
        <v>0</v>
      </c>
      <c r="F12" s="9">
        <v>0</v>
      </c>
      <c r="G12" s="9">
        <v>0</v>
      </c>
      <c r="H12" s="91">
        <f>E12-F12</f>
        <v>0</v>
      </c>
    </row>
    <row r="13" spans="2:8" x14ac:dyDescent="0.2">
      <c r="B13" s="131"/>
      <c r="C13" s="9"/>
      <c r="D13" s="9"/>
      <c r="E13" s="9"/>
      <c r="F13" s="9"/>
      <c r="G13" s="9"/>
      <c r="H13" s="91">
        <f t="shared" ref="H13:H17" si="1">E13-F13</f>
        <v>0</v>
      </c>
    </row>
    <row r="14" spans="2:8" x14ac:dyDescent="0.2">
      <c r="B14" s="131"/>
      <c r="C14" s="9"/>
      <c r="D14" s="9"/>
      <c r="E14" s="9"/>
      <c r="F14" s="9"/>
      <c r="G14" s="9"/>
      <c r="H14" s="91">
        <f t="shared" si="1"/>
        <v>0</v>
      </c>
    </row>
    <row r="15" spans="2:8" x14ac:dyDescent="0.2">
      <c r="B15" s="131"/>
      <c r="C15" s="9"/>
      <c r="D15" s="9"/>
      <c r="E15" s="9"/>
      <c r="F15" s="9"/>
      <c r="G15" s="9"/>
      <c r="H15" s="91">
        <f t="shared" si="1"/>
        <v>0</v>
      </c>
    </row>
    <row r="16" spans="2:8" x14ac:dyDescent="0.2">
      <c r="B16" s="131"/>
      <c r="C16" s="9"/>
      <c r="D16" s="9"/>
      <c r="E16" s="9"/>
      <c r="F16" s="9"/>
      <c r="G16" s="9"/>
      <c r="H16" s="91">
        <f t="shared" si="1"/>
        <v>0</v>
      </c>
    </row>
    <row r="17" spans="2:8" x14ac:dyDescent="0.2">
      <c r="B17" s="131"/>
      <c r="C17" s="9"/>
      <c r="D17" s="9"/>
      <c r="E17" s="9"/>
      <c r="F17" s="9"/>
      <c r="G17" s="9"/>
      <c r="H17" s="91">
        <f t="shared" si="1"/>
        <v>0</v>
      </c>
    </row>
    <row r="18" spans="2:8" x14ac:dyDescent="0.2">
      <c r="B18" s="133"/>
      <c r="C18" s="9"/>
      <c r="D18" s="9"/>
      <c r="E18" s="9"/>
      <c r="F18" s="9"/>
      <c r="G18" s="9"/>
      <c r="H18" s="9"/>
    </row>
    <row r="19" spans="2:8" x14ac:dyDescent="0.2">
      <c r="B19" s="134" t="s">
        <v>400</v>
      </c>
      <c r="C19" s="135">
        <f t="shared" ref="C19:H19" si="2">SUM(C20:C27)</f>
        <v>202283894</v>
      </c>
      <c r="D19" s="135">
        <f t="shared" si="2"/>
        <v>-32630076.010000002</v>
      </c>
      <c r="E19" s="135">
        <f t="shared" si="2"/>
        <v>169653817.99000001</v>
      </c>
      <c r="F19" s="135">
        <f t="shared" si="2"/>
        <v>34240574.369999997</v>
      </c>
      <c r="G19" s="135">
        <f t="shared" si="2"/>
        <v>34240574.369999997</v>
      </c>
      <c r="H19" s="135">
        <f t="shared" si="2"/>
        <v>135413243.62</v>
      </c>
    </row>
    <row r="20" spans="2:8" x14ac:dyDescent="0.2">
      <c r="B20" s="131" t="s">
        <v>397</v>
      </c>
      <c r="C20" s="132">
        <v>202283894</v>
      </c>
      <c r="D20" s="132">
        <v>-32630076.010000002</v>
      </c>
      <c r="E20" s="132">
        <f>C20+D20</f>
        <v>169653817.99000001</v>
      </c>
      <c r="F20" s="132">
        <v>34240574.369999997</v>
      </c>
      <c r="G20" s="132">
        <v>34240574.369999997</v>
      </c>
      <c r="H20" s="91">
        <f>E20-F20</f>
        <v>135413243.62</v>
      </c>
    </row>
    <row r="21" spans="2:8" x14ac:dyDescent="0.2">
      <c r="B21" s="131" t="s">
        <v>398</v>
      </c>
      <c r="C21" s="132">
        <v>0</v>
      </c>
      <c r="D21" s="132">
        <v>0</v>
      </c>
      <c r="E21" s="132">
        <f>C21+D21</f>
        <v>0</v>
      </c>
      <c r="F21" s="132">
        <v>0</v>
      </c>
      <c r="G21" s="132">
        <v>0</v>
      </c>
      <c r="H21" s="91">
        <f>E21-F21</f>
        <v>0</v>
      </c>
    </row>
    <row r="22" spans="2:8" x14ac:dyDescent="0.2">
      <c r="B22" s="131" t="s">
        <v>399</v>
      </c>
      <c r="C22" s="132">
        <v>0</v>
      </c>
      <c r="D22" s="132">
        <v>0</v>
      </c>
      <c r="E22" s="132">
        <f>C22+D22</f>
        <v>0</v>
      </c>
      <c r="F22" s="132">
        <v>0</v>
      </c>
      <c r="G22" s="132">
        <v>0</v>
      </c>
      <c r="H22" s="91">
        <f>E22-F22</f>
        <v>0</v>
      </c>
    </row>
    <row r="23" spans="2:8" x14ac:dyDescent="0.2">
      <c r="B23" s="131"/>
      <c r="C23" s="132"/>
      <c r="D23" s="132"/>
      <c r="E23" s="132"/>
      <c r="F23" s="132"/>
      <c r="G23" s="132"/>
      <c r="H23" s="91">
        <f t="shared" ref="H23:H28" si="3">E23-F23</f>
        <v>0</v>
      </c>
    </row>
    <row r="24" spans="2:8" x14ac:dyDescent="0.2">
      <c r="B24" s="131"/>
      <c r="C24" s="9"/>
      <c r="D24" s="9"/>
      <c r="E24" s="9"/>
      <c r="F24" s="9"/>
      <c r="G24" s="9"/>
      <c r="H24" s="91">
        <f t="shared" si="3"/>
        <v>0</v>
      </c>
    </row>
    <row r="25" spans="2:8" x14ac:dyDescent="0.2">
      <c r="B25" s="131"/>
      <c r="C25" s="9"/>
      <c r="D25" s="9"/>
      <c r="E25" s="9"/>
      <c r="F25" s="9"/>
      <c r="G25" s="9"/>
      <c r="H25" s="91">
        <f t="shared" si="3"/>
        <v>0</v>
      </c>
    </row>
    <row r="26" spans="2:8" x14ac:dyDescent="0.2">
      <c r="B26" s="131"/>
      <c r="C26" s="9"/>
      <c r="D26" s="9"/>
      <c r="E26" s="9"/>
      <c r="F26" s="9"/>
      <c r="G26" s="9"/>
      <c r="H26" s="91">
        <f t="shared" si="3"/>
        <v>0</v>
      </c>
    </row>
    <row r="27" spans="2:8" x14ac:dyDescent="0.2">
      <c r="B27" s="131"/>
      <c r="C27" s="9"/>
      <c r="D27" s="9"/>
      <c r="E27" s="9"/>
      <c r="F27" s="9"/>
      <c r="G27" s="9"/>
      <c r="H27" s="91">
        <f t="shared" si="3"/>
        <v>0</v>
      </c>
    </row>
    <row r="28" spans="2:8" x14ac:dyDescent="0.2">
      <c r="B28" s="133"/>
      <c r="C28" s="9"/>
      <c r="D28" s="9"/>
      <c r="E28" s="9"/>
      <c r="F28" s="9"/>
      <c r="G28" s="9"/>
      <c r="H28" s="91">
        <f t="shared" si="3"/>
        <v>0</v>
      </c>
    </row>
    <row r="29" spans="2:8" x14ac:dyDescent="0.2">
      <c r="B29" s="129" t="s">
        <v>394</v>
      </c>
      <c r="C29" s="7">
        <f t="shared" ref="C29:H29" si="4">C9+C19</f>
        <v>212434504.00999999</v>
      </c>
      <c r="D29" s="7">
        <f t="shared" si="4"/>
        <v>-31538274.900000002</v>
      </c>
      <c r="E29" s="7">
        <f t="shared" si="4"/>
        <v>180896229.11000001</v>
      </c>
      <c r="F29" s="7">
        <f t="shared" si="4"/>
        <v>40745397.530000001</v>
      </c>
      <c r="G29" s="7">
        <f t="shared" si="4"/>
        <v>40735754.169999994</v>
      </c>
      <c r="H29" s="7">
        <f t="shared" si="4"/>
        <v>140150831.58000001</v>
      </c>
    </row>
    <row r="30" spans="2:8" ht="13.5" thickBot="1" x14ac:dyDescent="0.25">
      <c r="B30" s="136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6"/>
  <sheetViews>
    <sheetView workbookViewId="0">
      <pane ySplit="9" topLeftCell="A88" activePane="bottomLeft" state="frozen"/>
      <selection pane="bottomLeft" activeCell="H94" sqref="H94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291" t="s">
        <v>120</v>
      </c>
      <c r="B2" s="292"/>
      <c r="C2" s="292"/>
      <c r="D2" s="292"/>
      <c r="E2" s="292"/>
      <c r="F2" s="292"/>
      <c r="G2" s="334"/>
    </row>
    <row r="3" spans="1:7" x14ac:dyDescent="0.2">
      <c r="A3" s="309" t="s">
        <v>313</v>
      </c>
      <c r="B3" s="310"/>
      <c r="C3" s="310"/>
      <c r="D3" s="310"/>
      <c r="E3" s="310"/>
      <c r="F3" s="310"/>
      <c r="G3" s="335"/>
    </row>
    <row r="4" spans="1:7" x14ac:dyDescent="0.2">
      <c r="A4" s="309" t="s">
        <v>401</v>
      </c>
      <c r="B4" s="310"/>
      <c r="C4" s="310"/>
      <c r="D4" s="310"/>
      <c r="E4" s="310"/>
      <c r="F4" s="310"/>
      <c r="G4" s="335"/>
    </row>
    <row r="5" spans="1:7" x14ac:dyDescent="0.2">
      <c r="A5" s="309" t="s">
        <v>125</v>
      </c>
      <c r="B5" s="310"/>
      <c r="C5" s="310"/>
      <c r="D5" s="310"/>
      <c r="E5" s="310"/>
      <c r="F5" s="310"/>
      <c r="G5" s="335"/>
    </row>
    <row r="6" spans="1:7" ht="13.5" thickBot="1" x14ac:dyDescent="0.25">
      <c r="A6" s="312" t="s">
        <v>1</v>
      </c>
      <c r="B6" s="313"/>
      <c r="C6" s="313"/>
      <c r="D6" s="313"/>
      <c r="E6" s="313"/>
      <c r="F6" s="313"/>
      <c r="G6" s="336"/>
    </row>
    <row r="7" spans="1:7" ht="15.75" customHeight="1" x14ac:dyDescent="0.2">
      <c r="A7" s="291" t="s">
        <v>2</v>
      </c>
      <c r="B7" s="340" t="s">
        <v>315</v>
      </c>
      <c r="C7" s="341"/>
      <c r="D7" s="341"/>
      <c r="E7" s="341"/>
      <c r="F7" s="342"/>
      <c r="G7" s="317" t="s">
        <v>316</v>
      </c>
    </row>
    <row r="8" spans="1:7" ht="15.75" customHeight="1" thickBot="1" x14ac:dyDescent="0.25">
      <c r="A8" s="309"/>
      <c r="B8" s="297"/>
      <c r="C8" s="298"/>
      <c r="D8" s="298"/>
      <c r="E8" s="298"/>
      <c r="F8" s="299"/>
      <c r="G8" s="344"/>
    </row>
    <row r="9" spans="1:7" ht="26.25" thickBot="1" x14ac:dyDescent="0.25">
      <c r="A9" s="312"/>
      <c r="B9" s="137" t="s">
        <v>206</v>
      </c>
      <c r="C9" s="24" t="s">
        <v>317</v>
      </c>
      <c r="D9" s="24" t="s">
        <v>318</v>
      </c>
      <c r="E9" s="24" t="s">
        <v>204</v>
      </c>
      <c r="F9" s="24" t="s">
        <v>223</v>
      </c>
      <c r="G9" s="318"/>
    </row>
    <row r="10" spans="1:7" x14ac:dyDescent="0.2">
      <c r="A10" s="138"/>
      <c r="B10" s="139"/>
      <c r="C10" s="139"/>
      <c r="D10" s="139"/>
      <c r="E10" s="139"/>
      <c r="F10" s="139"/>
      <c r="G10" s="139"/>
    </row>
    <row r="11" spans="1:7" x14ac:dyDescent="0.2">
      <c r="A11" s="140" t="s">
        <v>402</v>
      </c>
      <c r="B11" s="77">
        <f t="shared" ref="B11:G11" si="0">B12+B22+B31+B42</f>
        <v>10150610.01</v>
      </c>
      <c r="C11" s="77">
        <f t="shared" si="0"/>
        <v>1091801.1100000001</v>
      </c>
      <c r="D11" s="77">
        <f t="shared" si="0"/>
        <v>11242411.119999999</v>
      </c>
      <c r="E11" s="77">
        <f t="shared" si="0"/>
        <v>6504823.1600000001</v>
      </c>
      <c r="F11" s="77">
        <f t="shared" si="0"/>
        <v>6495179.7999999998</v>
      </c>
      <c r="G11" s="77">
        <f t="shared" si="0"/>
        <v>4737587.959999999</v>
      </c>
    </row>
    <row r="12" spans="1:7" x14ac:dyDescent="0.2">
      <c r="A12" s="140" t="s">
        <v>403</v>
      </c>
      <c r="B12" s="77">
        <f>SUM(B13:B20)</f>
        <v>0</v>
      </c>
      <c r="C12" s="77">
        <f>SUM(C13:C20)</f>
        <v>0</v>
      </c>
      <c r="D12" s="77">
        <f>SUM(D13:D20)</f>
        <v>0</v>
      </c>
      <c r="E12" s="77">
        <f>SUM(E13:E20)</f>
        <v>0</v>
      </c>
      <c r="F12" s="77">
        <f>SUM(F13:F20)</f>
        <v>0</v>
      </c>
      <c r="G12" s="77">
        <f>D12-E12</f>
        <v>0</v>
      </c>
    </row>
    <row r="13" spans="1:7" x14ac:dyDescent="0.2">
      <c r="A13" s="141" t="s">
        <v>404</v>
      </c>
      <c r="B13" s="75"/>
      <c r="C13" s="75"/>
      <c r="D13" s="75">
        <f>B13+C13</f>
        <v>0</v>
      </c>
      <c r="E13" s="75"/>
      <c r="F13" s="75"/>
      <c r="G13" s="75">
        <f t="shared" ref="G13:G20" si="1">D13-E13</f>
        <v>0</v>
      </c>
    </row>
    <row r="14" spans="1:7" x14ac:dyDescent="0.2">
      <c r="A14" s="141" t="s">
        <v>405</v>
      </c>
      <c r="B14" s="75"/>
      <c r="C14" s="75"/>
      <c r="D14" s="75">
        <f t="shared" ref="D14:D20" si="2">B14+C14</f>
        <v>0</v>
      </c>
      <c r="E14" s="75"/>
      <c r="F14" s="75"/>
      <c r="G14" s="75">
        <f t="shared" si="1"/>
        <v>0</v>
      </c>
    </row>
    <row r="15" spans="1:7" x14ac:dyDescent="0.2">
      <c r="A15" s="141" t="s">
        <v>406</v>
      </c>
      <c r="B15" s="75"/>
      <c r="C15" s="75"/>
      <c r="D15" s="75">
        <f t="shared" si="2"/>
        <v>0</v>
      </c>
      <c r="E15" s="75"/>
      <c r="F15" s="75"/>
      <c r="G15" s="75">
        <f t="shared" si="1"/>
        <v>0</v>
      </c>
    </row>
    <row r="16" spans="1:7" x14ac:dyDescent="0.2">
      <c r="A16" s="141" t="s">
        <v>407</v>
      </c>
      <c r="B16" s="75"/>
      <c r="C16" s="75"/>
      <c r="D16" s="75">
        <f t="shared" si="2"/>
        <v>0</v>
      </c>
      <c r="E16" s="75"/>
      <c r="F16" s="75"/>
      <c r="G16" s="75">
        <f t="shared" si="1"/>
        <v>0</v>
      </c>
    </row>
    <row r="17" spans="1:7" x14ac:dyDescent="0.2">
      <c r="A17" s="141" t="s">
        <v>408</v>
      </c>
      <c r="B17" s="75"/>
      <c r="C17" s="75"/>
      <c r="D17" s="75">
        <f t="shared" si="2"/>
        <v>0</v>
      </c>
      <c r="E17" s="75"/>
      <c r="F17" s="75"/>
      <c r="G17" s="75">
        <f t="shared" si="1"/>
        <v>0</v>
      </c>
    </row>
    <row r="18" spans="1:7" x14ac:dyDescent="0.2">
      <c r="A18" s="141" t="s">
        <v>409</v>
      </c>
      <c r="B18" s="75"/>
      <c r="C18" s="75"/>
      <c r="D18" s="75">
        <f t="shared" si="2"/>
        <v>0</v>
      </c>
      <c r="E18" s="75"/>
      <c r="F18" s="75"/>
      <c r="G18" s="75">
        <f t="shared" si="1"/>
        <v>0</v>
      </c>
    </row>
    <row r="19" spans="1:7" x14ac:dyDescent="0.2">
      <c r="A19" s="141" t="s">
        <v>410</v>
      </c>
      <c r="B19" s="75"/>
      <c r="C19" s="75"/>
      <c r="D19" s="75">
        <f t="shared" si="2"/>
        <v>0</v>
      </c>
      <c r="E19" s="75"/>
      <c r="F19" s="75"/>
      <c r="G19" s="75">
        <f t="shared" si="1"/>
        <v>0</v>
      </c>
    </row>
    <row r="20" spans="1:7" x14ac:dyDescent="0.2">
      <c r="A20" s="141" t="s">
        <v>411</v>
      </c>
      <c r="B20" s="75"/>
      <c r="C20" s="75"/>
      <c r="D20" s="75">
        <f t="shared" si="2"/>
        <v>0</v>
      </c>
      <c r="E20" s="75"/>
      <c r="F20" s="75"/>
      <c r="G20" s="75">
        <f t="shared" si="1"/>
        <v>0</v>
      </c>
    </row>
    <row r="21" spans="1:7" x14ac:dyDescent="0.2">
      <c r="A21" s="142"/>
      <c r="B21" s="75"/>
      <c r="C21" s="75"/>
      <c r="D21" s="75"/>
      <c r="E21" s="75"/>
      <c r="F21" s="75"/>
      <c r="G21" s="75"/>
    </row>
    <row r="22" spans="1:7" x14ac:dyDescent="0.2">
      <c r="A22" s="140" t="s">
        <v>412</v>
      </c>
      <c r="B22" s="77">
        <f>SUM(B23:B29)</f>
        <v>10150610.01</v>
      </c>
      <c r="C22" s="77">
        <f>SUM(C23:C29)</f>
        <v>1091801.1100000001</v>
      </c>
      <c r="D22" s="77">
        <f>SUM(D23:D29)</f>
        <v>11242411.119999999</v>
      </c>
      <c r="E22" s="77">
        <f>SUM(E23:E29)</f>
        <v>6504823.1600000001</v>
      </c>
      <c r="F22" s="77">
        <f>SUM(F23:F29)</f>
        <v>6495179.7999999998</v>
      </c>
      <c r="G22" s="77">
        <f t="shared" ref="G22:G29" si="3">D22-E22</f>
        <v>4737587.959999999</v>
      </c>
    </row>
    <row r="23" spans="1:7" x14ac:dyDescent="0.2">
      <c r="A23" s="141" t="s">
        <v>413</v>
      </c>
      <c r="B23" s="75"/>
      <c r="C23" s="75"/>
      <c r="D23" s="75">
        <f>B23+C23</f>
        <v>0</v>
      </c>
      <c r="E23" s="75"/>
      <c r="F23" s="75"/>
      <c r="G23" s="75">
        <f t="shared" si="3"/>
        <v>0</v>
      </c>
    </row>
    <row r="24" spans="1:7" x14ac:dyDescent="0.2">
      <c r="A24" s="141" t="s">
        <v>414</v>
      </c>
      <c r="B24" s="75"/>
      <c r="C24" s="75"/>
      <c r="D24" s="75">
        <f t="shared" ref="D24:D29" si="4">B24+C24</f>
        <v>0</v>
      </c>
      <c r="E24" s="75"/>
      <c r="F24" s="75"/>
      <c r="G24" s="75">
        <f t="shared" si="3"/>
        <v>0</v>
      </c>
    </row>
    <row r="25" spans="1:7" x14ac:dyDescent="0.2">
      <c r="A25" s="141" t="s">
        <v>415</v>
      </c>
      <c r="B25" s="75"/>
      <c r="C25" s="75"/>
      <c r="D25" s="75">
        <f t="shared" si="4"/>
        <v>0</v>
      </c>
      <c r="E25" s="75"/>
      <c r="F25" s="75"/>
      <c r="G25" s="75">
        <f t="shared" si="3"/>
        <v>0</v>
      </c>
    </row>
    <row r="26" spans="1:7" x14ac:dyDescent="0.2">
      <c r="A26" s="141" t="s">
        <v>416</v>
      </c>
      <c r="B26" s="75"/>
      <c r="C26" s="75"/>
      <c r="D26" s="75">
        <f t="shared" si="4"/>
        <v>0</v>
      </c>
      <c r="E26" s="75"/>
      <c r="F26" s="75"/>
      <c r="G26" s="75">
        <f t="shared" si="3"/>
        <v>0</v>
      </c>
    </row>
    <row r="27" spans="1:7" x14ac:dyDescent="0.2">
      <c r="A27" s="141" t="s">
        <v>417</v>
      </c>
      <c r="B27" s="75">
        <v>10150610.01</v>
      </c>
      <c r="C27" s="75">
        <v>1091801.1100000001</v>
      </c>
      <c r="D27" s="75">
        <f t="shared" si="4"/>
        <v>11242411.119999999</v>
      </c>
      <c r="E27" s="75">
        <v>6504823.1600000001</v>
      </c>
      <c r="F27" s="75">
        <v>6495179.7999999998</v>
      </c>
      <c r="G27" s="75">
        <f t="shared" si="3"/>
        <v>4737587.959999999</v>
      </c>
    </row>
    <row r="28" spans="1:7" x14ac:dyDescent="0.2">
      <c r="A28" s="141" t="s">
        <v>418</v>
      </c>
      <c r="B28" s="75"/>
      <c r="C28" s="75"/>
      <c r="D28" s="75">
        <f t="shared" si="4"/>
        <v>0</v>
      </c>
      <c r="E28" s="75"/>
      <c r="F28" s="75"/>
      <c r="G28" s="75">
        <f t="shared" si="3"/>
        <v>0</v>
      </c>
    </row>
    <row r="29" spans="1:7" x14ac:dyDescent="0.2">
      <c r="A29" s="141" t="s">
        <v>419</v>
      </c>
      <c r="B29" s="75"/>
      <c r="C29" s="75"/>
      <c r="D29" s="75">
        <f t="shared" si="4"/>
        <v>0</v>
      </c>
      <c r="E29" s="75"/>
      <c r="F29" s="75"/>
      <c r="G29" s="75">
        <f t="shared" si="3"/>
        <v>0</v>
      </c>
    </row>
    <row r="30" spans="1:7" x14ac:dyDescent="0.2">
      <c r="A30" s="142"/>
      <c r="B30" s="75"/>
      <c r="C30" s="75"/>
      <c r="D30" s="75"/>
      <c r="E30" s="75"/>
      <c r="F30" s="75"/>
      <c r="G30" s="75"/>
    </row>
    <row r="31" spans="1:7" x14ac:dyDescent="0.2">
      <c r="A31" s="140" t="s">
        <v>420</v>
      </c>
      <c r="B31" s="77">
        <f>SUM(B32:B40)</f>
        <v>0</v>
      </c>
      <c r="C31" s="77">
        <f>SUM(C32:C40)</f>
        <v>0</v>
      </c>
      <c r="D31" s="77">
        <f>SUM(D32:D40)</f>
        <v>0</v>
      </c>
      <c r="E31" s="77">
        <f>SUM(E32:E40)</f>
        <v>0</v>
      </c>
      <c r="F31" s="77">
        <f>SUM(F32:F40)</f>
        <v>0</v>
      </c>
      <c r="G31" s="77">
        <f t="shared" ref="G31:G40" si="5">D31-E31</f>
        <v>0</v>
      </c>
    </row>
    <row r="32" spans="1:7" x14ac:dyDescent="0.2">
      <c r="A32" s="141" t="s">
        <v>421</v>
      </c>
      <c r="B32" s="75"/>
      <c r="C32" s="75"/>
      <c r="D32" s="75">
        <f>B32+C32</f>
        <v>0</v>
      </c>
      <c r="E32" s="75"/>
      <c r="F32" s="75"/>
      <c r="G32" s="75">
        <f t="shared" si="5"/>
        <v>0</v>
      </c>
    </row>
    <row r="33" spans="1:7" x14ac:dyDescent="0.2">
      <c r="A33" s="141" t="s">
        <v>422</v>
      </c>
      <c r="B33" s="75"/>
      <c r="C33" s="75"/>
      <c r="D33" s="75">
        <f t="shared" ref="D33:D40" si="6">B33+C33</f>
        <v>0</v>
      </c>
      <c r="E33" s="75"/>
      <c r="F33" s="75"/>
      <c r="G33" s="75">
        <f t="shared" si="5"/>
        <v>0</v>
      </c>
    </row>
    <row r="34" spans="1:7" x14ac:dyDescent="0.2">
      <c r="A34" s="141" t="s">
        <v>423</v>
      </c>
      <c r="B34" s="75"/>
      <c r="C34" s="75"/>
      <c r="D34" s="75">
        <f t="shared" si="6"/>
        <v>0</v>
      </c>
      <c r="E34" s="75"/>
      <c r="F34" s="75"/>
      <c r="G34" s="75">
        <f t="shared" si="5"/>
        <v>0</v>
      </c>
    </row>
    <row r="35" spans="1:7" x14ac:dyDescent="0.2">
      <c r="A35" s="141" t="s">
        <v>424</v>
      </c>
      <c r="B35" s="75"/>
      <c r="C35" s="75"/>
      <c r="D35" s="75">
        <f t="shared" si="6"/>
        <v>0</v>
      </c>
      <c r="E35" s="75"/>
      <c r="F35" s="75"/>
      <c r="G35" s="75">
        <f t="shared" si="5"/>
        <v>0</v>
      </c>
    </row>
    <row r="36" spans="1:7" x14ac:dyDescent="0.2">
      <c r="A36" s="141" t="s">
        <v>425</v>
      </c>
      <c r="B36" s="75"/>
      <c r="C36" s="75"/>
      <c r="D36" s="75">
        <f t="shared" si="6"/>
        <v>0</v>
      </c>
      <c r="E36" s="75"/>
      <c r="F36" s="75"/>
      <c r="G36" s="75">
        <f t="shared" si="5"/>
        <v>0</v>
      </c>
    </row>
    <row r="37" spans="1:7" x14ac:dyDescent="0.2">
      <c r="A37" s="141" t="s">
        <v>426</v>
      </c>
      <c r="B37" s="75"/>
      <c r="C37" s="75"/>
      <c r="D37" s="75">
        <f t="shared" si="6"/>
        <v>0</v>
      </c>
      <c r="E37" s="75"/>
      <c r="F37" s="75"/>
      <c r="G37" s="75">
        <f t="shared" si="5"/>
        <v>0</v>
      </c>
    </row>
    <row r="38" spans="1:7" x14ac:dyDescent="0.2">
      <c r="A38" s="141" t="s">
        <v>427</v>
      </c>
      <c r="B38" s="75"/>
      <c r="C38" s="75"/>
      <c r="D38" s="75">
        <f t="shared" si="6"/>
        <v>0</v>
      </c>
      <c r="E38" s="75"/>
      <c r="F38" s="75"/>
      <c r="G38" s="75">
        <f t="shared" si="5"/>
        <v>0</v>
      </c>
    </row>
    <row r="39" spans="1:7" x14ac:dyDescent="0.2">
      <c r="A39" s="141" t="s">
        <v>428</v>
      </c>
      <c r="B39" s="75"/>
      <c r="C39" s="75"/>
      <c r="D39" s="75">
        <f t="shared" si="6"/>
        <v>0</v>
      </c>
      <c r="E39" s="75"/>
      <c r="F39" s="75"/>
      <c r="G39" s="75">
        <f t="shared" si="5"/>
        <v>0</v>
      </c>
    </row>
    <row r="40" spans="1:7" x14ac:dyDescent="0.2">
      <c r="A40" s="141" t="s">
        <v>429</v>
      </c>
      <c r="B40" s="75"/>
      <c r="C40" s="75"/>
      <c r="D40" s="75">
        <f t="shared" si="6"/>
        <v>0</v>
      </c>
      <c r="E40" s="75"/>
      <c r="F40" s="75"/>
      <c r="G40" s="75">
        <f t="shared" si="5"/>
        <v>0</v>
      </c>
    </row>
    <row r="41" spans="1:7" x14ac:dyDescent="0.2">
      <c r="A41" s="142"/>
      <c r="B41" s="75"/>
      <c r="C41" s="75"/>
      <c r="D41" s="75"/>
      <c r="E41" s="75"/>
      <c r="F41" s="75"/>
      <c r="G41" s="75"/>
    </row>
    <row r="42" spans="1:7" x14ac:dyDescent="0.2">
      <c r="A42" s="140" t="s">
        <v>430</v>
      </c>
      <c r="B42" s="77">
        <f>SUM(B43:B46)</f>
        <v>0</v>
      </c>
      <c r="C42" s="77">
        <f>SUM(C43:C46)</f>
        <v>0</v>
      </c>
      <c r="D42" s="77">
        <f>SUM(D43:D46)</f>
        <v>0</v>
      </c>
      <c r="E42" s="77">
        <f>SUM(E43:E46)</f>
        <v>0</v>
      </c>
      <c r="F42" s="77">
        <f>SUM(F43:F46)</f>
        <v>0</v>
      </c>
      <c r="G42" s="77">
        <f>D42-E42</f>
        <v>0</v>
      </c>
    </row>
    <row r="43" spans="1:7" x14ac:dyDescent="0.2">
      <c r="A43" s="141" t="s">
        <v>431</v>
      </c>
      <c r="B43" s="75"/>
      <c r="C43" s="75"/>
      <c r="D43" s="75">
        <f>B43+C43</f>
        <v>0</v>
      </c>
      <c r="E43" s="75"/>
      <c r="F43" s="75"/>
      <c r="G43" s="75">
        <f>D43-E43</f>
        <v>0</v>
      </c>
    </row>
    <row r="44" spans="1:7" ht="25.5" x14ac:dyDescent="0.2">
      <c r="A44" s="10" t="s">
        <v>432</v>
      </c>
      <c r="B44" s="75"/>
      <c r="C44" s="75"/>
      <c r="D44" s="75">
        <f>B44+C44</f>
        <v>0</v>
      </c>
      <c r="E44" s="75"/>
      <c r="F44" s="75"/>
      <c r="G44" s="75">
        <f>D44-E44</f>
        <v>0</v>
      </c>
    </row>
    <row r="45" spans="1:7" x14ac:dyDescent="0.2">
      <c r="A45" s="141" t="s">
        <v>433</v>
      </c>
      <c r="B45" s="75"/>
      <c r="C45" s="75"/>
      <c r="D45" s="75">
        <f>B45+C45</f>
        <v>0</v>
      </c>
      <c r="E45" s="75"/>
      <c r="F45" s="75"/>
      <c r="G45" s="75">
        <f>D45-E45</f>
        <v>0</v>
      </c>
    </row>
    <row r="46" spans="1:7" x14ac:dyDescent="0.2">
      <c r="A46" s="141" t="s">
        <v>434</v>
      </c>
      <c r="B46" s="75"/>
      <c r="C46" s="75"/>
      <c r="D46" s="75">
        <f>B46+C46</f>
        <v>0</v>
      </c>
      <c r="E46" s="75"/>
      <c r="F46" s="75"/>
      <c r="G46" s="75">
        <f>D46-E46</f>
        <v>0</v>
      </c>
    </row>
    <row r="47" spans="1:7" x14ac:dyDescent="0.2">
      <c r="A47" s="142"/>
      <c r="B47" s="75"/>
      <c r="C47" s="75"/>
      <c r="D47" s="75"/>
      <c r="E47" s="75"/>
      <c r="F47" s="75"/>
      <c r="G47" s="75"/>
    </row>
    <row r="48" spans="1:7" x14ac:dyDescent="0.2">
      <c r="A48" s="140" t="s">
        <v>435</v>
      </c>
      <c r="B48" s="77">
        <f>B49+B59+B68+B79</f>
        <v>202283894</v>
      </c>
      <c r="C48" s="77">
        <f>C49+C59+C68+C79</f>
        <v>-32630076.010000002</v>
      </c>
      <c r="D48" s="77">
        <f>D49+D59+D68+D79</f>
        <v>169653817.99000001</v>
      </c>
      <c r="E48" s="77">
        <f>E49+E59+E68+E79</f>
        <v>34240574.369999997</v>
      </c>
      <c r="F48" s="77">
        <f>F49+F59+F68+F79</f>
        <v>34240574.369999997</v>
      </c>
      <c r="G48" s="77">
        <f t="shared" ref="G48:G83" si="7">D48-E48</f>
        <v>135413243.62</v>
      </c>
    </row>
    <row r="49" spans="1:7" x14ac:dyDescent="0.2">
      <c r="A49" s="140" t="s">
        <v>403</v>
      </c>
      <c r="B49" s="77">
        <f>SUM(B50:B57)</f>
        <v>0</v>
      </c>
      <c r="C49" s="77">
        <f>SUM(C50:C57)</f>
        <v>0</v>
      </c>
      <c r="D49" s="77">
        <f>SUM(D50:D57)</f>
        <v>0</v>
      </c>
      <c r="E49" s="77">
        <f>SUM(E50:E57)</f>
        <v>0</v>
      </c>
      <c r="F49" s="77">
        <f>SUM(F50:F57)</f>
        <v>0</v>
      </c>
      <c r="G49" s="77">
        <f t="shared" si="7"/>
        <v>0</v>
      </c>
    </row>
    <row r="50" spans="1:7" x14ac:dyDescent="0.2">
      <c r="A50" s="141" t="s">
        <v>404</v>
      </c>
      <c r="B50" s="75"/>
      <c r="C50" s="75"/>
      <c r="D50" s="75">
        <f>B50+C50</f>
        <v>0</v>
      </c>
      <c r="E50" s="75"/>
      <c r="F50" s="75"/>
      <c r="G50" s="75">
        <f t="shared" si="7"/>
        <v>0</v>
      </c>
    </row>
    <row r="51" spans="1:7" x14ac:dyDescent="0.2">
      <c r="A51" s="141" t="s">
        <v>405</v>
      </c>
      <c r="B51" s="75"/>
      <c r="C51" s="75"/>
      <c r="D51" s="75">
        <f t="shared" ref="D51:D57" si="8">B51+C51</f>
        <v>0</v>
      </c>
      <c r="E51" s="75"/>
      <c r="F51" s="75"/>
      <c r="G51" s="75">
        <f t="shared" si="7"/>
        <v>0</v>
      </c>
    </row>
    <row r="52" spans="1:7" x14ac:dyDescent="0.2">
      <c r="A52" s="141" t="s">
        <v>406</v>
      </c>
      <c r="B52" s="75"/>
      <c r="C52" s="75"/>
      <c r="D52" s="75">
        <f t="shared" si="8"/>
        <v>0</v>
      </c>
      <c r="E52" s="75"/>
      <c r="F52" s="75"/>
      <c r="G52" s="75">
        <f t="shared" si="7"/>
        <v>0</v>
      </c>
    </row>
    <row r="53" spans="1:7" x14ac:dyDescent="0.2">
      <c r="A53" s="141" t="s">
        <v>407</v>
      </c>
      <c r="B53" s="75"/>
      <c r="C53" s="75"/>
      <c r="D53" s="75">
        <f t="shared" si="8"/>
        <v>0</v>
      </c>
      <c r="E53" s="75"/>
      <c r="F53" s="75"/>
      <c r="G53" s="75">
        <f t="shared" si="7"/>
        <v>0</v>
      </c>
    </row>
    <row r="54" spans="1:7" x14ac:dyDescent="0.2">
      <c r="A54" s="141" t="s">
        <v>408</v>
      </c>
      <c r="B54" s="75"/>
      <c r="C54" s="75"/>
      <c r="D54" s="75">
        <f t="shared" si="8"/>
        <v>0</v>
      </c>
      <c r="E54" s="75"/>
      <c r="F54" s="75"/>
      <c r="G54" s="75">
        <f t="shared" si="7"/>
        <v>0</v>
      </c>
    </row>
    <row r="55" spans="1:7" x14ac:dyDescent="0.2">
      <c r="A55" s="141" t="s">
        <v>409</v>
      </c>
      <c r="B55" s="75"/>
      <c r="C55" s="75"/>
      <c r="D55" s="75">
        <f t="shared" si="8"/>
        <v>0</v>
      </c>
      <c r="E55" s="75"/>
      <c r="F55" s="75"/>
      <c r="G55" s="75">
        <f t="shared" si="7"/>
        <v>0</v>
      </c>
    </row>
    <row r="56" spans="1:7" x14ac:dyDescent="0.2">
      <c r="A56" s="141" t="s">
        <v>410</v>
      </c>
      <c r="B56" s="75"/>
      <c r="C56" s="75"/>
      <c r="D56" s="75">
        <f t="shared" si="8"/>
        <v>0</v>
      </c>
      <c r="E56" s="75"/>
      <c r="F56" s="75"/>
      <c r="G56" s="75">
        <f t="shared" si="7"/>
        <v>0</v>
      </c>
    </row>
    <row r="57" spans="1:7" x14ac:dyDescent="0.2">
      <c r="A57" s="141" t="s">
        <v>411</v>
      </c>
      <c r="B57" s="75"/>
      <c r="C57" s="75"/>
      <c r="D57" s="75">
        <f t="shared" si="8"/>
        <v>0</v>
      </c>
      <c r="E57" s="75"/>
      <c r="F57" s="75"/>
      <c r="G57" s="75">
        <f t="shared" si="7"/>
        <v>0</v>
      </c>
    </row>
    <row r="58" spans="1:7" x14ac:dyDescent="0.2">
      <c r="A58" s="142"/>
      <c r="B58" s="75"/>
      <c r="C58" s="75"/>
      <c r="D58" s="75"/>
      <c r="E58" s="75"/>
      <c r="F58" s="75"/>
      <c r="G58" s="75"/>
    </row>
    <row r="59" spans="1:7" x14ac:dyDescent="0.2">
      <c r="A59" s="140" t="s">
        <v>412</v>
      </c>
      <c r="B59" s="77">
        <f>SUM(B60:B66)</f>
        <v>202283894</v>
      </c>
      <c r="C59" s="77">
        <f>SUM(C60:C66)</f>
        <v>-32630076.010000002</v>
      </c>
      <c r="D59" s="77">
        <f>SUM(D60:D66)</f>
        <v>169653817.99000001</v>
      </c>
      <c r="E59" s="77">
        <f>SUM(E60:E66)</f>
        <v>34240574.369999997</v>
      </c>
      <c r="F59" s="77">
        <f>SUM(F60:F66)</f>
        <v>34240574.369999997</v>
      </c>
      <c r="G59" s="77">
        <f t="shared" si="7"/>
        <v>135413243.62</v>
      </c>
    </row>
    <row r="60" spans="1:7" x14ac:dyDescent="0.2">
      <c r="A60" s="141" t="s">
        <v>413</v>
      </c>
      <c r="B60" s="75"/>
      <c r="C60" s="75"/>
      <c r="D60" s="75">
        <f>B60+C60</f>
        <v>0</v>
      </c>
      <c r="E60" s="75"/>
      <c r="F60" s="75"/>
      <c r="G60" s="75">
        <f t="shared" si="7"/>
        <v>0</v>
      </c>
    </row>
    <row r="61" spans="1:7" x14ac:dyDescent="0.2">
      <c r="A61" s="141" t="s">
        <v>414</v>
      </c>
      <c r="B61" s="75"/>
      <c r="C61" s="75"/>
      <c r="D61" s="75">
        <f t="shared" ref="D61:D66" si="9">B61+C61</f>
        <v>0</v>
      </c>
      <c r="E61" s="75"/>
      <c r="F61" s="75"/>
      <c r="G61" s="75">
        <f t="shared" si="7"/>
        <v>0</v>
      </c>
    </row>
    <row r="62" spans="1:7" x14ac:dyDescent="0.2">
      <c r="A62" s="141" t="s">
        <v>415</v>
      </c>
      <c r="B62" s="75"/>
      <c r="C62" s="75"/>
      <c r="D62" s="75">
        <f t="shared" si="9"/>
        <v>0</v>
      </c>
      <c r="E62" s="75"/>
      <c r="F62" s="75"/>
      <c r="G62" s="75">
        <f t="shared" si="7"/>
        <v>0</v>
      </c>
    </row>
    <row r="63" spans="1:7" x14ac:dyDescent="0.2">
      <c r="A63" s="141" t="s">
        <v>416</v>
      </c>
      <c r="B63" s="75"/>
      <c r="C63" s="75"/>
      <c r="D63" s="75">
        <f t="shared" si="9"/>
        <v>0</v>
      </c>
      <c r="E63" s="75"/>
      <c r="F63" s="75"/>
      <c r="G63" s="75">
        <f t="shared" si="7"/>
        <v>0</v>
      </c>
    </row>
    <row r="64" spans="1:7" x14ac:dyDescent="0.2">
      <c r="A64" s="141" t="s">
        <v>417</v>
      </c>
      <c r="B64" s="75">
        <v>202283894</v>
      </c>
      <c r="C64" s="75">
        <v>-32630076.010000002</v>
      </c>
      <c r="D64" s="75">
        <f t="shared" si="9"/>
        <v>169653817.99000001</v>
      </c>
      <c r="E64" s="75">
        <v>34240574.369999997</v>
      </c>
      <c r="F64" s="75">
        <v>34240574.369999997</v>
      </c>
      <c r="G64" s="75">
        <f t="shared" si="7"/>
        <v>135413243.62</v>
      </c>
    </row>
    <row r="65" spans="1:7" x14ac:dyDescent="0.2">
      <c r="A65" s="141" t="s">
        <v>418</v>
      </c>
      <c r="B65" s="75"/>
      <c r="C65" s="75"/>
      <c r="D65" s="75">
        <f t="shared" si="9"/>
        <v>0</v>
      </c>
      <c r="E65" s="75"/>
      <c r="F65" s="75"/>
      <c r="G65" s="75">
        <f t="shared" si="7"/>
        <v>0</v>
      </c>
    </row>
    <row r="66" spans="1:7" x14ac:dyDescent="0.2">
      <c r="A66" s="141" t="s">
        <v>419</v>
      </c>
      <c r="B66" s="75"/>
      <c r="C66" s="75"/>
      <c r="D66" s="75">
        <f t="shared" si="9"/>
        <v>0</v>
      </c>
      <c r="E66" s="75"/>
      <c r="F66" s="75"/>
      <c r="G66" s="75">
        <f t="shared" si="7"/>
        <v>0</v>
      </c>
    </row>
    <row r="67" spans="1:7" x14ac:dyDescent="0.2">
      <c r="A67" s="142"/>
      <c r="B67" s="75"/>
      <c r="C67" s="75"/>
      <c r="D67" s="75"/>
      <c r="E67" s="75"/>
      <c r="F67" s="75"/>
      <c r="G67" s="75"/>
    </row>
    <row r="68" spans="1:7" x14ac:dyDescent="0.2">
      <c r="A68" s="140" t="s">
        <v>420</v>
      </c>
      <c r="B68" s="77">
        <f>SUM(B69:B77)</f>
        <v>0</v>
      </c>
      <c r="C68" s="77">
        <f>SUM(C69:C77)</f>
        <v>0</v>
      </c>
      <c r="D68" s="77">
        <f>SUM(D69:D77)</f>
        <v>0</v>
      </c>
      <c r="E68" s="77">
        <f>SUM(E69:E77)</f>
        <v>0</v>
      </c>
      <c r="F68" s="77">
        <f>SUM(F69:F77)</f>
        <v>0</v>
      </c>
      <c r="G68" s="77">
        <f t="shared" si="7"/>
        <v>0</v>
      </c>
    </row>
    <row r="69" spans="1:7" x14ac:dyDescent="0.2">
      <c r="A69" s="141" t="s">
        <v>421</v>
      </c>
      <c r="B69" s="75"/>
      <c r="C69" s="75"/>
      <c r="D69" s="75">
        <f>B69+C69</f>
        <v>0</v>
      </c>
      <c r="E69" s="75"/>
      <c r="F69" s="75"/>
      <c r="G69" s="75">
        <f t="shared" si="7"/>
        <v>0</v>
      </c>
    </row>
    <row r="70" spans="1:7" x14ac:dyDescent="0.2">
      <c r="A70" s="141" t="s">
        <v>422</v>
      </c>
      <c r="B70" s="75"/>
      <c r="C70" s="75"/>
      <c r="D70" s="75">
        <f t="shared" ref="D70:D77" si="10">B70+C70</f>
        <v>0</v>
      </c>
      <c r="E70" s="75"/>
      <c r="F70" s="75"/>
      <c r="G70" s="75">
        <f t="shared" si="7"/>
        <v>0</v>
      </c>
    </row>
    <row r="71" spans="1:7" x14ac:dyDescent="0.2">
      <c r="A71" s="141" t="s">
        <v>423</v>
      </c>
      <c r="B71" s="75"/>
      <c r="C71" s="75"/>
      <c r="D71" s="75">
        <f t="shared" si="10"/>
        <v>0</v>
      </c>
      <c r="E71" s="75"/>
      <c r="F71" s="75"/>
      <c r="G71" s="75">
        <f t="shared" si="7"/>
        <v>0</v>
      </c>
    </row>
    <row r="72" spans="1:7" x14ac:dyDescent="0.2">
      <c r="A72" s="141" t="s">
        <v>424</v>
      </c>
      <c r="B72" s="75"/>
      <c r="C72" s="75"/>
      <c r="D72" s="75">
        <f t="shared" si="10"/>
        <v>0</v>
      </c>
      <c r="E72" s="75"/>
      <c r="F72" s="75"/>
      <c r="G72" s="75">
        <f t="shared" si="7"/>
        <v>0</v>
      </c>
    </row>
    <row r="73" spans="1:7" x14ac:dyDescent="0.2">
      <c r="A73" s="141" t="s">
        <v>425</v>
      </c>
      <c r="B73" s="75"/>
      <c r="C73" s="75"/>
      <c r="D73" s="75">
        <f t="shared" si="10"/>
        <v>0</v>
      </c>
      <c r="E73" s="75"/>
      <c r="F73" s="75"/>
      <c r="G73" s="75">
        <f t="shared" si="7"/>
        <v>0</v>
      </c>
    </row>
    <row r="74" spans="1:7" x14ac:dyDescent="0.2">
      <c r="A74" s="141" t="s">
        <v>426</v>
      </c>
      <c r="B74" s="75"/>
      <c r="C74" s="75"/>
      <c r="D74" s="75">
        <f t="shared" si="10"/>
        <v>0</v>
      </c>
      <c r="E74" s="75"/>
      <c r="F74" s="75"/>
      <c r="G74" s="75">
        <f t="shared" si="7"/>
        <v>0</v>
      </c>
    </row>
    <row r="75" spans="1:7" x14ac:dyDescent="0.2">
      <c r="A75" s="141" t="s">
        <v>427</v>
      </c>
      <c r="B75" s="75"/>
      <c r="C75" s="75"/>
      <c r="D75" s="75">
        <f t="shared" si="10"/>
        <v>0</v>
      </c>
      <c r="E75" s="75"/>
      <c r="F75" s="75"/>
      <c r="G75" s="75">
        <f t="shared" si="7"/>
        <v>0</v>
      </c>
    </row>
    <row r="76" spans="1:7" x14ac:dyDescent="0.2">
      <c r="A76" s="141" t="s">
        <v>428</v>
      </c>
      <c r="B76" s="75"/>
      <c r="C76" s="75"/>
      <c r="D76" s="75">
        <f t="shared" si="10"/>
        <v>0</v>
      </c>
      <c r="E76" s="75"/>
      <c r="F76" s="75"/>
      <c r="G76" s="75">
        <f t="shared" si="7"/>
        <v>0</v>
      </c>
    </row>
    <row r="77" spans="1:7" x14ac:dyDescent="0.2">
      <c r="A77" s="143" t="s">
        <v>429</v>
      </c>
      <c r="B77" s="144"/>
      <c r="C77" s="144"/>
      <c r="D77" s="144">
        <f t="shared" si="10"/>
        <v>0</v>
      </c>
      <c r="E77" s="144"/>
      <c r="F77" s="144"/>
      <c r="G77" s="144">
        <f t="shared" si="7"/>
        <v>0</v>
      </c>
    </row>
    <row r="78" spans="1:7" x14ac:dyDescent="0.2">
      <c r="A78" s="142"/>
      <c r="B78" s="75"/>
      <c r="C78" s="75"/>
      <c r="D78" s="75"/>
      <c r="E78" s="75"/>
      <c r="F78" s="75"/>
      <c r="G78" s="75"/>
    </row>
    <row r="79" spans="1:7" x14ac:dyDescent="0.2">
      <c r="A79" s="140" t="s">
        <v>430</v>
      </c>
      <c r="B79" s="77">
        <f>SUM(B80:B83)</f>
        <v>0</v>
      </c>
      <c r="C79" s="77">
        <f>SUM(C80:C83)</f>
        <v>0</v>
      </c>
      <c r="D79" s="77">
        <f>SUM(D80:D83)</f>
        <v>0</v>
      </c>
      <c r="E79" s="77">
        <f>SUM(E80:E83)</f>
        <v>0</v>
      </c>
      <c r="F79" s="77">
        <f>SUM(F80:F83)</f>
        <v>0</v>
      </c>
      <c r="G79" s="77">
        <f t="shared" si="7"/>
        <v>0</v>
      </c>
    </row>
    <row r="80" spans="1:7" x14ac:dyDescent="0.2">
      <c r="A80" s="141" t="s">
        <v>431</v>
      </c>
      <c r="B80" s="75"/>
      <c r="C80" s="75"/>
      <c r="D80" s="75">
        <f>B80+C80</f>
        <v>0</v>
      </c>
      <c r="E80" s="75"/>
      <c r="F80" s="75"/>
      <c r="G80" s="75">
        <f t="shared" si="7"/>
        <v>0</v>
      </c>
    </row>
    <row r="81" spans="1:7" ht="25.5" x14ac:dyDescent="0.2">
      <c r="A81" s="10" t="s">
        <v>432</v>
      </c>
      <c r="B81" s="75"/>
      <c r="C81" s="75"/>
      <c r="D81" s="75">
        <f>B81+C81</f>
        <v>0</v>
      </c>
      <c r="E81" s="75"/>
      <c r="F81" s="75"/>
      <c r="G81" s="75">
        <f t="shared" si="7"/>
        <v>0</v>
      </c>
    </row>
    <row r="82" spans="1:7" x14ac:dyDescent="0.2">
      <c r="A82" s="141" t="s">
        <v>433</v>
      </c>
      <c r="B82" s="75"/>
      <c r="C82" s="75"/>
      <c r="D82" s="75">
        <f>B82+C82</f>
        <v>0</v>
      </c>
      <c r="E82" s="75"/>
      <c r="F82" s="75"/>
      <c r="G82" s="75">
        <f t="shared" si="7"/>
        <v>0</v>
      </c>
    </row>
    <row r="83" spans="1:7" x14ac:dyDescent="0.2">
      <c r="A83" s="141" t="s">
        <v>434</v>
      </c>
      <c r="B83" s="75"/>
      <c r="C83" s="75"/>
      <c r="D83" s="75">
        <f>B83+C83</f>
        <v>0</v>
      </c>
      <c r="E83" s="75"/>
      <c r="F83" s="75"/>
      <c r="G83" s="75">
        <f t="shared" si="7"/>
        <v>0</v>
      </c>
    </row>
    <row r="84" spans="1:7" x14ac:dyDescent="0.2">
      <c r="A84" s="142"/>
      <c r="B84" s="75"/>
      <c r="C84" s="75"/>
      <c r="D84" s="75"/>
      <c r="E84" s="75"/>
      <c r="F84" s="75"/>
      <c r="G84" s="75"/>
    </row>
    <row r="85" spans="1:7" x14ac:dyDescent="0.2">
      <c r="A85" s="140" t="s">
        <v>394</v>
      </c>
      <c r="B85" s="77">
        <f t="shared" ref="B85:G85" si="11">B11+B48</f>
        <v>212434504.00999999</v>
      </c>
      <c r="C85" s="77">
        <f t="shared" si="11"/>
        <v>-31538274.900000002</v>
      </c>
      <c r="D85" s="77">
        <f t="shared" si="11"/>
        <v>180896229.11000001</v>
      </c>
      <c r="E85" s="77">
        <f t="shared" si="11"/>
        <v>40745397.530000001</v>
      </c>
      <c r="F85" s="77">
        <f t="shared" si="11"/>
        <v>40735754.169999994</v>
      </c>
      <c r="G85" s="77">
        <f t="shared" si="11"/>
        <v>140150831.58000001</v>
      </c>
    </row>
    <row r="86" spans="1:7" ht="13.5" thickBot="1" x14ac:dyDescent="0.25">
      <c r="A86" s="145"/>
      <c r="B86" s="146"/>
      <c r="C86" s="146"/>
      <c r="D86" s="146"/>
      <c r="E86" s="146"/>
      <c r="F86" s="146"/>
      <c r="G86" s="146"/>
    </row>
  </sheetData>
  <mergeCells count="8">
    <mergeCell ref="A7:A9"/>
    <mergeCell ref="B7:F8"/>
    <mergeCell ref="G7:G9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2CD08-D70F-4CDE-98E1-936C7CF7932B}">
  <sheetPr>
    <pageSetUpPr fitToPage="1"/>
  </sheetPr>
  <dimension ref="A1:H33"/>
  <sheetViews>
    <sheetView workbookViewId="0">
      <pane ySplit="8" topLeftCell="A27" activePane="bottomLeft" state="frozen"/>
      <selection pane="bottomLeft" activeCell="E53" sqref="E53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x14ac:dyDescent="0.2">
      <c r="B2" s="291" t="s">
        <v>120</v>
      </c>
      <c r="C2" s="292"/>
      <c r="D2" s="292"/>
      <c r="E2" s="292"/>
      <c r="F2" s="292"/>
      <c r="G2" s="292"/>
      <c r="H2" s="334"/>
    </row>
    <row r="3" spans="2:8" x14ac:dyDescent="0.2">
      <c r="B3" s="309" t="s">
        <v>313</v>
      </c>
      <c r="C3" s="310"/>
      <c r="D3" s="310"/>
      <c r="E3" s="310"/>
      <c r="F3" s="310"/>
      <c r="G3" s="310"/>
      <c r="H3" s="335"/>
    </row>
    <row r="4" spans="2:8" x14ac:dyDescent="0.2">
      <c r="B4" s="309" t="s">
        <v>539</v>
      </c>
      <c r="C4" s="310"/>
      <c r="D4" s="310"/>
      <c r="E4" s="310"/>
      <c r="F4" s="310"/>
      <c r="G4" s="310"/>
      <c r="H4" s="335"/>
    </row>
    <row r="5" spans="2:8" x14ac:dyDescent="0.2">
      <c r="B5" s="309" t="s">
        <v>125</v>
      </c>
      <c r="C5" s="310"/>
      <c r="D5" s="310"/>
      <c r="E5" s="310"/>
      <c r="F5" s="310"/>
      <c r="G5" s="310"/>
      <c r="H5" s="335"/>
    </row>
    <row r="6" spans="2:8" ht="13.5" thickBot="1" x14ac:dyDescent="0.25">
      <c r="B6" s="312" t="s">
        <v>1</v>
      </c>
      <c r="C6" s="313"/>
      <c r="D6" s="313"/>
      <c r="E6" s="313"/>
      <c r="F6" s="313"/>
      <c r="G6" s="313"/>
      <c r="H6" s="336"/>
    </row>
    <row r="7" spans="2:8" ht="13.5" thickBot="1" x14ac:dyDescent="0.25">
      <c r="B7" s="326" t="s">
        <v>2</v>
      </c>
      <c r="C7" s="337" t="s">
        <v>315</v>
      </c>
      <c r="D7" s="338"/>
      <c r="E7" s="338"/>
      <c r="F7" s="338"/>
      <c r="G7" s="339"/>
      <c r="H7" s="317" t="s">
        <v>316</v>
      </c>
    </row>
    <row r="8" spans="2:8" ht="26.25" thickBot="1" x14ac:dyDescent="0.25">
      <c r="B8" s="327"/>
      <c r="C8" s="284" t="s">
        <v>206</v>
      </c>
      <c r="D8" s="284" t="s">
        <v>317</v>
      </c>
      <c r="E8" s="284" t="s">
        <v>318</v>
      </c>
      <c r="F8" s="284" t="s">
        <v>540</v>
      </c>
      <c r="G8" s="284" t="s">
        <v>223</v>
      </c>
      <c r="H8" s="318"/>
    </row>
    <row r="9" spans="2:8" x14ac:dyDescent="0.2">
      <c r="B9" s="286" t="s">
        <v>541</v>
      </c>
      <c r="C9" s="135">
        <f>C10+C11+C12+C15+C16+C19</f>
        <v>8523666.7699999996</v>
      </c>
      <c r="D9" s="135">
        <f>D10+D11+D12+D15+D16+D19</f>
        <v>0</v>
      </c>
      <c r="E9" s="135">
        <f>E10+E11+E12+E15+E16+E19</f>
        <v>8523666.7699999996</v>
      </c>
      <c r="F9" s="135">
        <f>F10+F11+F12+F15+F16+F19</f>
        <v>5256918.78</v>
      </c>
      <c r="G9" s="135">
        <f>G10+G11+G12+G15+G16+G19</f>
        <v>5256918.78</v>
      </c>
      <c r="H9" s="7">
        <f>E9-F9</f>
        <v>3266747.9899999993</v>
      </c>
    </row>
    <row r="10" spans="2:8" ht="20.25" customHeight="1" x14ac:dyDescent="0.2">
      <c r="B10" s="285" t="s">
        <v>542</v>
      </c>
      <c r="C10" s="135">
        <v>8523666.7699999996</v>
      </c>
      <c r="D10" s="7">
        <v>0</v>
      </c>
      <c r="E10" s="9">
        <f>C10+D10</f>
        <v>8523666.7699999996</v>
      </c>
      <c r="F10" s="7">
        <v>5256918.78</v>
      </c>
      <c r="G10" s="7">
        <v>5256918.78</v>
      </c>
      <c r="H10" s="9">
        <f t="shared" ref="H10:H31" si="0">E10-F10</f>
        <v>3266747.9899999993</v>
      </c>
    </row>
    <row r="11" spans="2:8" x14ac:dyDescent="0.2">
      <c r="B11" s="285" t="s">
        <v>543</v>
      </c>
      <c r="C11" s="135"/>
      <c r="D11" s="7"/>
      <c r="E11" s="9">
        <f>C11+D11</f>
        <v>0</v>
      </c>
      <c r="F11" s="7"/>
      <c r="G11" s="7"/>
      <c r="H11" s="9">
        <f t="shared" si="0"/>
        <v>0</v>
      </c>
    </row>
    <row r="12" spans="2:8" x14ac:dyDescent="0.2">
      <c r="B12" s="285" t="s">
        <v>544</v>
      </c>
      <c r="C12" s="132">
        <f>SUM(C13:C14)</f>
        <v>0</v>
      </c>
      <c r="D12" s="132">
        <f>SUM(D13:D14)</f>
        <v>0</v>
      </c>
      <c r="E12" s="132">
        <f>SUM(E13:E14)</f>
        <v>0</v>
      </c>
      <c r="F12" s="132">
        <f>SUM(F13:F14)</f>
        <v>0</v>
      </c>
      <c r="G12" s="132">
        <f>SUM(G13:G14)</f>
        <v>0</v>
      </c>
      <c r="H12" s="9">
        <f t="shared" si="0"/>
        <v>0</v>
      </c>
    </row>
    <row r="13" spans="2:8" x14ac:dyDescent="0.2">
      <c r="B13" s="287" t="s">
        <v>545</v>
      </c>
      <c r="C13" s="135"/>
      <c r="D13" s="7"/>
      <c r="E13" s="9">
        <f>C13+D13</f>
        <v>0</v>
      </c>
      <c r="F13" s="7"/>
      <c r="G13" s="7"/>
      <c r="H13" s="9">
        <f t="shared" si="0"/>
        <v>0</v>
      </c>
    </row>
    <row r="14" spans="2:8" x14ac:dyDescent="0.2">
      <c r="B14" s="287" t="s">
        <v>546</v>
      </c>
      <c r="C14" s="135"/>
      <c r="D14" s="7"/>
      <c r="E14" s="9">
        <f>C14+D14</f>
        <v>0</v>
      </c>
      <c r="F14" s="7"/>
      <c r="G14" s="7"/>
      <c r="H14" s="9">
        <f t="shared" si="0"/>
        <v>0</v>
      </c>
    </row>
    <row r="15" spans="2:8" x14ac:dyDescent="0.2">
      <c r="B15" s="285" t="s">
        <v>547</v>
      </c>
      <c r="C15" s="135"/>
      <c r="D15" s="7"/>
      <c r="E15" s="9">
        <f>C15+D15</f>
        <v>0</v>
      </c>
      <c r="F15" s="7"/>
      <c r="G15" s="7"/>
      <c r="H15" s="9">
        <f t="shared" si="0"/>
        <v>0</v>
      </c>
    </row>
    <row r="16" spans="2:8" ht="25.5" x14ac:dyDescent="0.2">
      <c r="B16" s="285" t="s">
        <v>548</v>
      </c>
      <c r="C16" s="132">
        <f>C17+C18</f>
        <v>0</v>
      </c>
      <c r="D16" s="132">
        <f>D17+D18</f>
        <v>0</v>
      </c>
      <c r="E16" s="132">
        <f>E17+E18</f>
        <v>0</v>
      </c>
      <c r="F16" s="132">
        <f>F17+F18</f>
        <v>0</v>
      </c>
      <c r="G16" s="132">
        <f>G17+G18</f>
        <v>0</v>
      </c>
      <c r="H16" s="9">
        <f t="shared" si="0"/>
        <v>0</v>
      </c>
    </row>
    <row r="17" spans="2:8" x14ac:dyDescent="0.2">
      <c r="B17" s="287" t="s">
        <v>549</v>
      </c>
      <c r="C17" s="135"/>
      <c r="D17" s="7"/>
      <c r="E17" s="9">
        <f>C17+D17</f>
        <v>0</v>
      </c>
      <c r="F17" s="7"/>
      <c r="G17" s="7"/>
      <c r="H17" s="9">
        <f t="shared" si="0"/>
        <v>0</v>
      </c>
    </row>
    <row r="18" spans="2:8" x14ac:dyDescent="0.2">
      <c r="B18" s="287" t="s">
        <v>550</v>
      </c>
      <c r="C18" s="135"/>
      <c r="D18" s="7"/>
      <c r="E18" s="9">
        <f>C18+D18</f>
        <v>0</v>
      </c>
      <c r="F18" s="7"/>
      <c r="G18" s="7"/>
      <c r="H18" s="9">
        <f t="shared" si="0"/>
        <v>0</v>
      </c>
    </row>
    <row r="19" spans="2:8" x14ac:dyDescent="0.2">
      <c r="B19" s="285" t="s">
        <v>551</v>
      </c>
      <c r="C19" s="135"/>
      <c r="D19" s="7"/>
      <c r="E19" s="9">
        <f>C19+D19</f>
        <v>0</v>
      </c>
      <c r="F19" s="7"/>
      <c r="G19" s="7"/>
      <c r="H19" s="9">
        <f t="shared" si="0"/>
        <v>0</v>
      </c>
    </row>
    <row r="20" spans="2:8" x14ac:dyDescent="0.2">
      <c r="B20" s="285"/>
      <c r="C20" s="135"/>
      <c r="D20" s="7"/>
      <c r="E20" s="7"/>
      <c r="F20" s="7"/>
      <c r="G20" s="7"/>
      <c r="H20" s="9"/>
    </row>
    <row r="21" spans="2:8" x14ac:dyDescent="0.2">
      <c r="B21" s="286" t="s">
        <v>552</v>
      </c>
      <c r="C21" s="135">
        <f>C22+C23+C24+C27+C28+C31</f>
        <v>0</v>
      </c>
      <c r="D21" s="135">
        <f>D22+D23+D24+D27+D28+D31</f>
        <v>0</v>
      </c>
      <c r="E21" s="135">
        <f>E22+E23+E24+E27+E28+E31</f>
        <v>0</v>
      </c>
      <c r="F21" s="135">
        <f>F22+F23+F24+F27+F28+F31</f>
        <v>0</v>
      </c>
      <c r="G21" s="135">
        <f>G22+G23+G24+G27+G28+G31</f>
        <v>0</v>
      </c>
      <c r="H21" s="7">
        <f t="shared" si="0"/>
        <v>0</v>
      </c>
    </row>
    <row r="22" spans="2:8" ht="18.75" customHeight="1" x14ac:dyDescent="0.2">
      <c r="B22" s="285" t="s">
        <v>542</v>
      </c>
      <c r="C22" s="135"/>
      <c r="D22" s="7"/>
      <c r="E22" s="9">
        <f>C22+D22</f>
        <v>0</v>
      </c>
      <c r="F22" s="7"/>
      <c r="G22" s="7"/>
      <c r="H22" s="9">
        <f t="shared" si="0"/>
        <v>0</v>
      </c>
    </row>
    <row r="23" spans="2:8" x14ac:dyDescent="0.2">
      <c r="B23" s="285" t="s">
        <v>543</v>
      </c>
      <c r="C23" s="135"/>
      <c r="D23" s="7"/>
      <c r="E23" s="9">
        <f>C23+D23</f>
        <v>0</v>
      </c>
      <c r="F23" s="7"/>
      <c r="G23" s="7"/>
      <c r="H23" s="9">
        <f t="shared" si="0"/>
        <v>0</v>
      </c>
    </row>
    <row r="24" spans="2:8" x14ac:dyDescent="0.2">
      <c r="B24" s="285" t="s">
        <v>544</v>
      </c>
      <c r="C24" s="132">
        <f>SUM(C25:C26)</f>
        <v>0</v>
      </c>
      <c r="D24" s="132">
        <f>SUM(D25:D26)</f>
        <v>0</v>
      </c>
      <c r="E24" s="132">
        <f>SUM(E25:E26)</f>
        <v>0</v>
      </c>
      <c r="F24" s="132">
        <f>SUM(F25:F26)</f>
        <v>0</v>
      </c>
      <c r="G24" s="132">
        <f>SUM(G25:G26)</f>
        <v>0</v>
      </c>
      <c r="H24" s="9">
        <f t="shared" si="0"/>
        <v>0</v>
      </c>
    </row>
    <row r="25" spans="2:8" x14ac:dyDescent="0.2">
      <c r="B25" s="287" t="s">
        <v>545</v>
      </c>
      <c r="C25" s="135"/>
      <c r="D25" s="7"/>
      <c r="E25" s="9">
        <f>C25+D25</f>
        <v>0</v>
      </c>
      <c r="F25" s="7"/>
      <c r="G25" s="7"/>
      <c r="H25" s="9">
        <f t="shared" si="0"/>
        <v>0</v>
      </c>
    </row>
    <row r="26" spans="2:8" x14ac:dyDescent="0.2">
      <c r="B26" s="287" t="s">
        <v>546</v>
      </c>
      <c r="C26" s="135"/>
      <c r="D26" s="7"/>
      <c r="E26" s="9">
        <f>C26+D26</f>
        <v>0</v>
      </c>
      <c r="F26" s="7"/>
      <c r="G26" s="7"/>
      <c r="H26" s="9">
        <f t="shared" si="0"/>
        <v>0</v>
      </c>
    </row>
    <row r="27" spans="2:8" x14ac:dyDescent="0.2">
      <c r="B27" s="285" t="s">
        <v>547</v>
      </c>
      <c r="C27" s="135"/>
      <c r="D27" s="7"/>
      <c r="E27" s="9">
        <f>C27+D27</f>
        <v>0</v>
      </c>
      <c r="F27" s="7"/>
      <c r="G27" s="7"/>
      <c r="H27" s="9">
        <f t="shared" si="0"/>
        <v>0</v>
      </c>
    </row>
    <row r="28" spans="2:8" ht="25.5" x14ac:dyDescent="0.2">
      <c r="B28" s="285" t="s">
        <v>548</v>
      </c>
      <c r="C28" s="132">
        <f>C29+C30</f>
        <v>0</v>
      </c>
      <c r="D28" s="132">
        <f>D29+D30</f>
        <v>0</v>
      </c>
      <c r="E28" s="132">
        <f>E29+E30</f>
        <v>0</v>
      </c>
      <c r="F28" s="132">
        <f>F29+F30</f>
        <v>0</v>
      </c>
      <c r="G28" s="132">
        <f>G29+G30</f>
        <v>0</v>
      </c>
      <c r="H28" s="9">
        <f t="shared" si="0"/>
        <v>0</v>
      </c>
    </row>
    <row r="29" spans="2:8" x14ac:dyDescent="0.2">
      <c r="B29" s="287" t="s">
        <v>549</v>
      </c>
      <c r="C29" s="135"/>
      <c r="D29" s="7"/>
      <c r="E29" s="9">
        <f>C29+D29</f>
        <v>0</v>
      </c>
      <c r="F29" s="7"/>
      <c r="G29" s="7"/>
      <c r="H29" s="9">
        <f t="shared" si="0"/>
        <v>0</v>
      </c>
    </row>
    <row r="30" spans="2:8" x14ac:dyDescent="0.2">
      <c r="B30" s="287" t="s">
        <v>550</v>
      </c>
      <c r="C30" s="135"/>
      <c r="D30" s="7"/>
      <c r="E30" s="9">
        <f>C30+D30</f>
        <v>0</v>
      </c>
      <c r="F30" s="7"/>
      <c r="G30" s="7"/>
      <c r="H30" s="9">
        <f t="shared" si="0"/>
        <v>0</v>
      </c>
    </row>
    <row r="31" spans="2:8" x14ac:dyDescent="0.2">
      <c r="B31" s="285" t="s">
        <v>551</v>
      </c>
      <c r="C31" s="135"/>
      <c r="D31" s="7"/>
      <c r="E31" s="9">
        <f>C31+D31</f>
        <v>0</v>
      </c>
      <c r="F31" s="7"/>
      <c r="G31" s="7"/>
      <c r="H31" s="9">
        <f t="shared" si="0"/>
        <v>0</v>
      </c>
    </row>
    <row r="32" spans="2:8" x14ac:dyDescent="0.2">
      <c r="B32" s="286" t="s">
        <v>553</v>
      </c>
      <c r="C32" s="135">
        <f t="shared" ref="C32:H32" si="1">C9+C21</f>
        <v>8523666.7699999996</v>
      </c>
      <c r="D32" s="135">
        <f t="shared" si="1"/>
        <v>0</v>
      </c>
      <c r="E32" s="135">
        <f t="shared" si="1"/>
        <v>8523666.7699999996</v>
      </c>
      <c r="F32" s="135">
        <f t="shared" si="1"/>
        <v>5256918.78</v>
      </c>
      <c r="G32" s="135">
        <f t="shared" si="1"/>
        <v>5256918.78</v>
      </c>
      <c r="H32" s="135">
        <f t="shared" si="1"/>
        <v>3266747.9899999993</v>
      </c>
    </row>
    <row r="33" spans="2:8" ht="13.5" thickBot="1" x14ac:dyDescent="0.25">
      <c r="B33" s="288"/>
      <c r="C33" s="289"/>
      <c r="D33" s="290"/>
      <c r="E33" s="290"/>
      <c r="F33" s="290"/>
      <c r="G33" s="290"/>
      <c r="H33" s="290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Guia</vt:lpstr>
      <vt:lpstr>Hoja2</vt:lpstr>
      <vt:lpstr>'FORMATO 6A'!Área_de_impresión</vt:lpstr>
      <vt:lpstr>'FORMATO 1'!Títulos_a_imprimir</vt:lpstr>
      <vt:lpstr>'FORMATO 5'!Títulos_a_imprimir</vt:lpstr>
      <vt:lpstr>'FORMATO 6A'!Títulos_a_imprimir</vt:lpstr>
      <vt:lpstr>'FORMATO 6C'!Títulos_a_imprimir</vt:lpstr>
      <vt:lpstr>Guia!Títulos_a_imprimir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Marlen</cp:lastModifiedBy>
  <cp:lastPrinted>2020-10-06T14:33:46Z</cp:lastPrinted>
  <dcterms:created xsi:type="dcterms:W3CDTF">2016-10-11T18:36:49Z</dcterms:created>
  <dcterms:modified xsi:type="dcterms:W3CDTF">2020-10-21T18:20:11Z</dcterms:modified>
</cp:coreProperties>
</file>