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F:\CUENTA IV TRIMESTRE 2021\TOMO III PODER EJECUTIVO\6 LEY DE DISCIPLINA FINANCIERA\"/>
    </mc:Choice>
  </mc:AlternateContent>
  <xr:revisionPtr revIDLastSave="0" documentId="8_{CD11D59B-67FF-4777-9B11-5A6C0472B348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LDF" sheetId="1" r:id="rId1"/>
  </sheets>
  <externalReferences>
    <externalReference r:id="rId2"/>
    <externalReference r:id="rId3"/>
  </externalReferences>
  <definedNames>
    <definedName name="_xlnm.Print_Area" localSheetId="0">LDF!$A$1:$G$67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G7" i="1"/>
  <c r="F7" i="1"/>
  <c r="E7" i="1"/>
  <c r="D7" i="1"/>
  <c r="C7" i="1"/>
  <c r="H59" i="1"/>
  <c r="H58" i="1"/>
  <c r="I54" i="1"/>
  <c r="H54" i="1"/>
  <c r="H53" i="1"/>
  <c r="I53" i="1" s="1"/>
  <c r="H50" i="1"/>
  <c r="I50" i="1" s="1"/>
  <c r="H49" i="1"/>
  <c r="I49" i="1" s="1"/>
  <c r="A48" i="1"/>
  <c r="H46" i="1"/>
  <c r="H45" i="1"/>
  <c r="H44" i="1"/>
  <c r="H41" i="1"/>
  <c r="I41" i="1" s="1"/>
  <c r="A1" i="1"/>
</calcChain>
</file>

<file path=xl/sharedStrings.xml><?xml version="1.0" encoding="utf-8"?>
<sst xmlns="http://schemas.openxmlformats.org/spreadsheetml/2006/main" count="66" uniqueCount="50">
  <si>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</si>
  <si>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</si>
  <si>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</si>
  <si>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</si>
  <si>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</si>
  <si>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</si>
  <si>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Total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</si>
  <si>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</si>
  <si>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</si>
  <si>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</si>
  <si>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</si>
  <si>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</si>
  <si>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</si>
  <si>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</si>
  <si>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</si>
  <si>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</si>
  <si>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</si>
  <si>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</si>
  <si>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</si>
  <si>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</si>
  <si>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</si>
  <si>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</si>
  <si>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</si>
  <si>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</si>
  <si>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</si>
  <si>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</si>
  <si>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</si>
  <si>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</si>
  <si>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</si>
  <si>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</si>
  <si>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</si>
  <si>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</si>
  <si>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</si>
  <si>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</si>
  <si>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</si>
  <si>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</si>
  <si>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</si>
  <si>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</si>
  <si>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</si>
  <si>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</si>
  <si>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</si>
  <si>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</si>
  <si>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</si>
  <si>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</si>
  <si>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</si>
  <si>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</si>
  <si>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Prestación Laboral</t>
  </si>
  <si>
    <t>Mixto</t>
  </si>
  <si>
    <t>Valuaciones Actuariales del Norte, S. C.</t>
  </si>
  <si>
    <t>1.03%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</si>
</sst>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(#,##0.00\)"/>
    <numFmt numFmtId="165" formatCode="#,##0_ ;[Red]\(#,##0\)"/>
    <numFmt numFmtId="166" formatCode="#,##0.00%;[Red]\-#,##0.00%;&quot; - &quot;??"/>
    <numFmt numFmtId="167" formatCode="_(* #,##0.00_);_(* \(#,##0.00\);_(* &quot;-&quot;??_);_(@_)"/>
  </numFmts>
  <fonts count="13">
    <font>
      <sz val="10"/>
      <name val="Arial"/>
      <family val="2"/>
    </font>
    <font>
      <sz val="10"/>
      <name val="Arial"/>
      <family val="2"/>
    </font>
    <font>
      <sz val="16"/>
      <name val="Helvetica LT Std Light"/>
      <family val="2"/>
    </font>
    <font>
      <sz val="11"/>
      <color indexed="9"/>
      <name val="Helvetica LT Std Light"/>
      <family val="2"/>
    </font>
    <font>
      <sz val="11"/>
      <name val="Helvetica LT Std Light"/>
      <family val="2"/>
    </font>
    <font>
      <sz val="14"/>
      <name val="Helvetica LT Std Light"/>
      <family val="2"/>
    </font>
    <font>
      <b/>
      <sz val="11"/>
      <color indexed="8"/>
      <name val="Helvetica LT Std Light"/>
      <family val="2"/>
    </font>
    <font>
      <sz val="11"/>
      <color indexed="8"/>
      <name val="Helvetica LT Std Light"/>
      <family val="2"/>
    </font>
    <font>
      <b/>
      <sz val="11"/>
      <name val="Helvetica LT Std Light"/>
      <family val="2"/>
    </font>
    <font>
      <sz val="11"/>
      <color theme="0"/>
      <name val="Helvetica LT Std Light"/>
      <family val="2"/>
    </font>
    <font>
      <b/>
      <sz val="14"/>
      <name val="Helvetica LT Std Light"/>
    </font>
    <font>
      <b/>
      <sz val="11"/>
      <color rgb="FFFFFFFF"/>
      <name val="Helvetica LT Std Light"/>
    </font>
    <font>
      <b/>
      <sz val="11"/>
      <name val="Helvetica LT Std Light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0" borderId="0" xfId="0" applyFont="1" applyBorder="1"/>
    <xf numFmtId="164" fontId="6" fillId="0" borderId="1" xfId="0" applyNumberFormat="1" applyFont="1" applyBorder="1" applyAlignment="1"/>
    <xf numFmtId="0" fontId="4" fillId="0" borderId="0" xfId="0" applyFont="1" applyBorder="1"/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/>
    <xf numFmtId="165" fontId="7" fillId="0" borderId="1" xfId="0" applyNumberFormat="1" applyFont="1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center"/>
    </xf>
    <xf numFmtId="166" fontId="7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/>
    <xf numFmtId="0" fontId="8" fillId="0" borderId="0" xfId="0" applyFont="1" applyBorder="1"/>
    <xf numFmtId="0" fontId="9" fillId="0" borderId="0" xfId="0" applyFont="1" applyBorder="1"/>
    <xf numFmtId="167" fontId="9" fillId="0" borderId="0" xfId="1" applyFont="1" applyBorder="1"/>
    <xf numFmtId="0" fontId="6" fillId="0" borderId="0" xfId="0" applyFont="1" applyBorder="1" applyAlignment="1">
      <alignment wrapText="1"/>
    </xf>
    <xf numFmtId="167" fontId="9" fillId="0" borderId="0" xfId="0" applyNumberFormat="1" applyFont="1" applyBorder="1"/>
    <xf numFmtId="0" fontId="7" fillId="0" borderId="1" xfId="0" applyNumberFormat="1" applyFont="1" applyBorder="1" applyAlignment="1">
      <alignment horizontal="center"/>
    </xf>
    <xf numFmtId="166" fontId="7" fillId="0" borderId="1" xfId="0" quotePrefix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/>
    <xf numFmtId="164" fontId="7" fillId="0" borderId="1" xfId="0" applyNumberFormat="1" applyFont="1" applyBorder="1"/>
    <xf numFmtId="2" fontId="7" fillId="0" borderId="1" xfId="0" applyNumberFormat="1" applyFont="1" applyBorder="1" applyAlignment="1"/>
    <xf numFmtId="2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\Estados\PCE%20Tlaxcala\Tlaxcala%20CI\Resultados\CR_Total%20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\Estados\PCE%20Tlaxcala\Tlaxcala%20CI\Resultados\Ni_Total%20C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10000"/>
      <sheetName val="10000 Aux"/>
      <sheetName val="11000"/>
      <sheetName val="11000 gpo"/>
      <sheetName val="12000"/>
      <sheetName val="12000 gpo"/>
      <sheetName val="13000"/>
      <sheetName val="13000 gpo"/>
      <sheetName val="14000"/>
      <sheetName val="Auxiliar 400 y 400g"/>
      <sheetName val="400 y 400g"/>
      <sheetName val="500"/>
      <sheetName val="600"/>
      <sheetName val="600g"/>
      <sheetName val="Total de pensiones"/>
      <sheetName val="700"/>
      <sheetName val="700g"/>
      <sheetName val="Auxiliar 900"/>
      <sheetName val="900"/>
      <sheetName val="Comp. 900  400 y 400g"/>
      <sheetName val="1000"/>
      <sheetName val="Comp. 1000"/>
      <sheetName val="2000"/>
      <sheetName val="2000 CSI 2.0"/>
      <sheetName val="2000 CSI 3.0"/>
      <sheetName val="Comp. 2000"/>
      <sheetName val="2000g CSI 2.0"/>
      <sheetName val="2000g CSI 3.0"/>
      <sheetName val="Comp. 2000g"/>
      <sheetName val="Total monto pensiones"/>
      <sheetName val="Gastos Médicos"/>
      <sheetName val="3000 2.0"/>
      <sheetName val="3000g 2.0"/>
      <sheetName val="Comp. 3000g 2.0"/>
      <sheetName val="3000 3.0"/>
      <sheetName val="3000g 3.0"/>
      <sheetName val="Comp. 3000g 3.0"/>
      <sheetName val="5000 2.0"/>
      <sheetName val="5000 CSI 2.0"/>
      <sheetName val="5000g CSI 2.0"/>
      <sheetName val="6000 2.0"/>
      <sheetName val="VPobligaciones CSI 2.0"/>
      <sheetName val="Balance CSI 2.0"/>
      <sheetName val="5000 3.0"/>
      <sheetName val="5000 CSI 3.0"/>
      <sheetName val="5000g CSI 3.0"/>
      <sheetName val="6000 3.0"/>
      <sheetName val="VPobligaciones CSI 3.0"/>
      <sheetName val="Balance CSI 3.0"/>
      <sheetName val="comp nom"/>
      <sheetName val="CompAñoAnt"/>
      <sheetName val="GE CompAñoAnt"/>
      <sheetName val="CompAñoAnt HA"/>
      <sheetName val="GE CompAñoAnt HA"/>
    </sheetNames>
    <sheetDataSet>
      <sheetData sheetId="0">
        <row r="2">
          <cell r="B2" t="str">
            <v>Pensiones Civiles del Estado de Tlaxcala</v>
          </cell>
        </row>
        <row r="27">
          <cell r="B27">
            <v>339855524</v>
          </cell>
        </row>
      </sheetData>
      <sheetData sheetId="1">
        <row r="10">
          <cell r="H10">
            <v>8115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>
            <v>1538</v>
          </cell>
        </row>
      </sheetData>
      <sheetData sheetId="9"/>
      <sheetData sheetId="10">
        <row r="5">
          <cell r="C5">
            <v>8115</v>
          </cell>
        </row>
      </sheetData>
      <sheetData sheetId="11"/>
      <sheetData sheetId="12">
        <row r="13">
          <cell r="B13">
            <v>1538</v>
          </cell>
        </row>
      </sheetData>
      <sheetData sheetId="13">
        <row r="13">
          <cell r="B13">
            <v>175.9500000000005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6">
          <cell r="D16">
            <v>6006223598.9493599</v>
          </cell>
        </row>
        <row r="51">
          <cell r="D51">
            <v>340593698.55525118</v>
          </cell>
          <cell r="F51">
            <v>183336317.22508168</v>
          </cell>
          <cell r="H51">
            <v>0</v>
          </cell>
          <cell r="J51">
            <v>0</v>
          </cell>
        </row>
        <row r="52">
          <cell r="D52">
            <v>88065044.039700121</v>
          </cell>
          <cell r="F52">
            <v>16038519.768083308</v>
          </cell>
          <cell r="H52">
            <v>19780315.302230895</v>
          </cell>
          <cell r="J52">
            <v>269305876.12814575</v>
          </cell>
        </row>
      </sheetData>
      <sheetData sheetId="43">
        <row r="39">
          <cell r="B39">
            <v>4652895881.0186195</v>
          </cell>
        </row>
        <row r="40">
          <cell r="B40">
            <v>10135304607.047552</v>
          </cell>
        </row>
        <row r="41">
          <cell r="F41">
            <v>11729541665.811028</v>
          </cell>
        </row>
        <row r="45">
          <cell r="B45">
            <v>-10468652805.94668</v>
          </cell>
          <cell r="F45">
            <v>-12214358441.108063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Pensionados"/>
      <sheetName val="Nvas. generaciones 2.0"/>
      <sheetName val="Nvas. generaciones 3.0"/>
      <sheetName val="Prueba Validación"/>
      <sheetName val="niv. pmg. 2.0"/>
      <sheetName val="GEA pmg. 2.0"/>
      <sheetName val="GR pmg. 2.0"/>
      <sheetName val="niv. pmg. 3.0"/>
      <sheetName val="GEA pmg. 3.0"/>
      <sheetName val="GR pmg. 3.0"/>
      <sheetName val="niv. aa. 2.0"/>
      <sheetName val="Flujo aa. 2.0"/>
      <sheetName val="GEA aa. 2.0"/>
      <sheetName val="GR aa. 2.0"/>
      <sheetName val="niv. pol. 2.0"/>
      <sheetName val="GEA pol. 2.0"/>
      <sheetName val="GR pol. 2.0"/>
      <sheetName val="niv. pole. 2.0"/>
      <sheetName val="GEA pole. 2.0"/>
      <sheetName val="GR pole. 2.0"/>
      <sheetName val="niv. aa. 3.0"/>
      <sheetName val="Flujo aa. 3.0"/>
      <sheetName val="GEA aa. 3.0"/>
      <sheetName val="GR aa. 3.0"/>
      <sheetName val="niv. pol. 3.0"/>
      <sheetName val="GEA pol. 3.0"/>
      <sheetName val="GR pol. 3.0"/>
      <sheetName val="niv. pole. 3.0"/>
      <sheetName val="GEA pole. 3.0"/>
      <sheetName val="GR pole. 3.0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>
        <row r="1">
          <cell r="AK1">
            <v>1050784135.2230468</v>
          </cell>
          <cell r="AL1">
            <v>1576176202.8345697</v>
          </cell>
          <cell r="AM1">
            <v>281967170.06861132</v>
          </cell>
          <cell r="AN1">
            <v>422950755.1029169</v>
          </cell>
          <cell r="AO1">
            <v>3885812061.8085995</v>
          </cell>
          <cell r="AP1">
            <v>5828718092.7128973</v>
          </cell>
        </row>
      </sheetData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7"/>
  <sheetViews>
    <sheetView tabSelected="1" zoomScale="85" zoomScaleNormal="85" workbookViewId="0">
      <selection activeCell="A10" sqref="A10"/>
    </sheetView>
  </sheetViews>
  <sheetFormatPr baseColWidth="10" defaultRowHeight="14.25"/>
  <cols>
    <col min="1" max="1" width="74" style="7" bestFit="1" customWidth="1"/>
    <col min="2" max="2" width="21.140625" style="7" bestFit="1" customWidth="1"/>
    <col min="3" max="6" width="19.42578125" style="7" bestFit="1" customWidth="1"/>
    <col min="7" max="7" width="21.140625" style="7" bestFit="1" customWidth="1"/>
    <col min="8" max="8" width="20.140625" style="7" bestFit="1" customWidth="1"/>
    <col min="9" max="16384" width="11.42578125" style="7"/>
  </cols>
  <sheetData>
    <row r="1" spans="1:7" s="1" customFormat="1" ht="20.25">
      <c r="A1" s="30" t="str">
        <f>'[1]Datos generales'!$B$2</f>
        <v>Pensiones Civiles del Estado de Tlaxcala</v>
      </c>
      <c r="B1" s="30"/>
      <c r="C1" s="30"/>
      <c r="D1" s="30"/>
      <c r="E1" s="30"/>
      <c r="F1" s="30"/>
      <c r="G1" s="30"/>
    </row>
    <row r="2" spans="1:7" s="3" customFormat="1">
      <c r="A2" s="2"/>
      <c r="B2" s="2"/>
      <c r="C2" s="2"/>
      <c r="D2" s="2"/>
      <c r="E2" s="2"/>
      <c r="F2" s="2"/>
      <c r="G2" s="2"/>
    </row>
    <row r="3" spans="1:7" s="4" customFormat="1" ht="18">
      <c r="A3" s="31" t="s">
        <v>0</v>
      </c>
      <c r="B3" s="31"/>
      <c r="C3" s="31"/>
      <c r="D3" s="31"/>
      <c r="E3" s="31"/>
      <c r="F3" s="31"/>
      <c r="G3" s="31"/>
    </row>
    <row r="4" spans="1:7" s="3" customFormat="1">
      <c r="A4" s="2"/>
      <c r="B4" s="2"/>
      <c r="C4" s="2"/>
      <c r="D4" s="2"/>
      <c r="E4" s="2"/>
      <c r="F4" s="2"/>
      <c r="G4" s="2"/>
    </row>
    <row r="5" spans="1:7" s="33" customFormat="1" ht="45">
      <c r="A5" s="32"/>
      <c r="B5" s="32" t="s">
        <v>1</v>
      </c>
      <c r="C5" s="32" t="s">
        <v>2</v>
      </c>
      <c r="D5" s="32" t="s">
        <v>3</v>
      </c>
      <c r="E5" s="32" t="s">
        <v>4</v>
      </c>
      <c r="F5" s="32" t="s">
        <v>5</v>
      </c>
      <c r="G5" s="32" t="s">
        <v>6</v>
      </c>
    </row>
    <row r="6" spans="1:7" ht="15">
      <c r="A6" s="5" t="s">
        <v>7</v>
      </c>
      <c r="B6" s="6"/>
      <c r="C6" s="6"/>
      <c r="D6" s="6"/>
      <c r="E6" s="6"/>
      <c r="F6" s="6"/>
      <c r="G6" s="6"/>
    </row>
    <row r="7" spans="1:7">
      <c r="A7" s="7" t="s">
        <v>8</v>
      </c>
      <c r="B7" s="8" t="s">
        <v>46</v>
      </c>
      <c r="C7" s="8" t="str">
        <f>$B$7</f>
        <v>Prestación Laboral</v>
      </c>
      <c r="D7" s="8" t="str">
        <f>$B$7</f>
        <v>Prestación Laboral</v>
      </c>
      <c r="E7" s="8" t="str">
        <f>$B$7</f>
        <v>Prestación Laboral</v>
      </c>
      <c r="F7" s="8" t="str">
        <f>$B$7</f>
        <v>Prestación Laboral</v>
      </c>
      <c r="G7" s="8" t="str">
        <f>$B$7</f>
        <v>Prestación Laboral</v>
      </c>
    </row>
    <row r="8" spans="1:7">
      <c r="A8" s="7" t="s">
        <v>9</v>
      </c>
      <c r="B8" s="8" t="s">
        <v>47</v>
      </c>
      <c r="C8" s="8" t="str">
        <f>$B$8</f>
        <v>Mixto</v>
      </c>
      <c r="D8" s="8" t="str">
        <f>$B$8</f>
        <v>Mixto</v>
      </c>
      <c r="E8" s="8" t="str">
        <f>$B$8</f>
        <v>Mixto</v>
      </c>
      <c r="F8" s="8" t="str">
        <f>$B$8</f>
        <v>Mixto</v>
      </c>
      <c r="G8" s="8" t="str">
        <f>$B$8</f>
        <v>Mixto</v>
      </c>
    </row>
    <row r="9" spans="1:7" ht="15">
      <c r="A9" s="5"/>
      <c r="B9" s="9"/>
      <c r="C9" s="9"/>
      <c r="D9" s="9"/>
      <c r="E9" s="9"/>
      <c r="F9" s="9"/>
      <c r="G9" s="9"/>
    </row>
    <row r="10" spans="1:7" ht="15">
      <c r="A10" s="5" t="s">
        <v>10</v>
      </c>
      <c r="B10" s="9"/>
      <c r="C10" s="9"/>
      <c r="D10" s="9"/>
      <c r="E10" s="9"/>
      <c r="F10" s="9"/>
      <c r="G10" s="9"/>
    </row>
    <row r="11" spans="1:7">
      <c r="A11" s="7" t="s">
        <v>11</v>
      </c>
      <c r="B11" s="25">
        <v>8567</v>
      </c>
      <c r="C11" s="10"/>
      <c r="D11" s="9">
        <v>8567</v>
      </c>
      <c r="E11" s="10">
        <v>8567</v>
      </c>
      <c r="F11" s="10"/>
      <c r="G11" s="9">
        <v>8567</v>
      </c>
    </row>
    <row r="12" spans="1:7">
      <c r="A12" s="11" t="s">
        <v>12</v>
      </c>
      <c r="B12" s="26">
        <v>90</v>
      </c>
      <c r="C12" s="9"/>
      <c r="D12" s="9">
        <v>90</v>
      </c>
      <c r="E12" s="9">
        <v>90</v>
      </c>
      <c r="F12" s="9"/>
      <c r="G12" s="9">
        <v>90</v>
      </c>
    </row>
    <row r="13" spans="1:7">
      <c r="A13" s="11" t="s">
        <v>13</v>
      </c>
      <c r="B13" s="26">
        <v>18</v>
      </c>
      <c r="C13" s="9"/>
      <c r="D13" s="9">
        <v>18</v>
      </c>
      <c r="E13" s="9">
        <v>18</v>
      </c>
      <c r="F13" s="9"/>
      <c r="G13" s="9">
        <v>18</v>
      </c>
    </row>
    <row r="14" spans="1:7">
      <c r="A14" s="11" t="s">
        <v>14</v>
      </c>
      <c r="B14" s="26">
        <v>44.762110423718937</v>
      </c>
      <c r="C14" s="9"/>
      <c r="D14" s="10">
        <v>44.762110423718937</v>
      </c>
      <c r="E14" s="9">
        <v>44.762110423718937</v>
      </c>
      <c r="F14" s="9"/>
      <c r="G14" s="10">
        <v>44.762110423718937</v>
      </c>
    </row>
    <row r="15" spans="1:7">
      <c r="A15" s="7" t="s">
        <v>15</v>
      </c>
      <c r="B15" s="25">
        <v>1638</v>
      </c>
      <c r="C15" s="10"/>
      <c r="D15" s="9">
        <v>59</v>
      </c>
      <c r="E15" s="10">
        <v>540</v>
      </c>
      <c r="F15" s="10"/>
      <c r="G15" s="9">
        <v>2237</v>
      </c>
    </row>
    <row r="16" spans="1:7">
      <c r="A16" s="11" t="s">
        <v>12</v>
      </c>
      <c r="B16" s="26">
        <v>100</v>
      </c>
      <c r="C16" s="9"/>
      <c r="D16" s="9">
        <v>93</v>
      </c>
      <c r="E16" s="9">
        <v>102</v>
      </c>
      <c r="F16" s="9"/>
      <c r="G16" s="9">
        <v>102</v>
      </c>
    </row>
    <row r="17" spans="1:7">
      <c r="A17" s="11" t="s">
        <v>13</v>
      </c>
      <c r="B17" s="26">
        <v>43</v>
      </c>
      <c r="C17" s="9"/>
      <c r="D17" s="9">
        <v>40</v>
      </c>
      <c r="E17" s="9">
        <v>19</v>
      </c>
      <c r="F17" s="9"/>
      <c r="G17" s="9">
        <v>19</v>
      </c>
    </row>
    <row r="18" spans="1:7">
      <c r="A18" s="11" t="s">
        <v>14</v>
      </c>
      <c r="B18" s="26">
        <v>68.208791208791169</v>
      </c>
      <c r="C18" s="9"/>
      <c r="D18" s="10">
        <v>67.423728813559322</v>
      </c>
      <c r="E18" s="9">
        <v>65.922222222222231</v>
      </c>
      <c r="F18" s="9"/>
      <c r="G18" s="27">
        <v>67.636119803307977</v>
      </c>
    </row>
    <row r="19" spans="1:7">
      <c r="A19" s="7" t="s">
        <v>16</v>
      </c>
      <c r="B19" s="25">
        <v>0</v>
      </c>
      <c r="C19" s="10"/>
      <c r="E19" s="10"/>
      <c r="F19" s="10"/>
      <c r="G19" s="9">
        <v>0</v>
      </c>
    </row>
    <row r="20" spans="1:7">
      <c r="A20" s="7" t="s">
        <v>17</v>
      </c>
      <c r="C20" s="9"/>
      <c r="D20" s="9"/>
      <c r="E20" s="9"/>
      <c r="F20" s="9"/>
      <c r="G20" s="28">
        <v>15.010972335706795</v>
      </c>
    </row>
    <row r="21" spans="1:7">
      <c r="A21" s="12" t="s">
        <v>18</v>
      </c>
      <c r="B21" s="9"/>
      <c r="C21" s="9"/>
      <c r="D21" s="9"/>
      <c r="E21" s="9"/>
      <c r="F21" s="9"/>
      <c r="G21" s="13">
        <v>0.12</v>
      </c>
    </row>
    <row r="22" spans="1:7">
      <c r="A22" s="12" t="s">
        <v>19</v>
      </c>
      <c r="B22" s="9"/>
      <c r="C22" s="9"/>
      <c r="D22" s="9"/>
      <c r="E22" s="9"/>
      <c r="F22" s="9"/>
      <c r="G22" s="14">
        <v>0.18</v>
      </c>
    </row>
    <row r="23" spans="1:7">
      <c r="A23" s="7" t="s">
        <v>20</v>
      </c>
      <c r="B23" s="9"/>
      <c r="C23" s="9"/>
      <c r="D23" s="9"/>
      <c r="E23" s="9"/>
      <c r="F23" s="9"/>
      <c r="G23" s="14">
        <v>8.8177141365557501E-2</v>
      </c>
    </row>
    <row r="24" spans="1:7">
      <c r="A24" s="7" t="s">
        <v>21</v>
      </c>
      <c r="B24" s="9"/>
      <c r="C24" s="9"/>
      <c r="D24" s="9"/>
      <c r="E24" s="9"/>
      <c r="F24" s="9"/>
      <c r="G24" s="29" t="s">
        <v>49</v>
      </c>
    </row>
    <row r="25" spans="1:7">
      <c r="A25" s="7" t="s">
        <v>22</v>
      </c>
      <c r="B25" s="9"/>
      <c r="C25" s="9"/>
      <c r="D25" s="9"/>
      <c r="E25" s="9"/>
      <c r="F25" s="9"/>
      <c r="G25" s="9">
        <v>57.392042914617775</v>
      </c>
    </row>
    <row r="26" spans="1:7" ht="15">
      <c r="A26" s="7" t="s">
        <v>23</v>
      </c>
      <c r="B26" s="9"/>
      <c r="C26" s="9"/>
      <c r="D26" s="9"/>
      <c r="E26" s="9"/>
      <c r="F26" s="9"/>
      <c r="G26" s="6">
        <v>23.834304228326328</v>
      </c>
    </row>
    <row r="27" spans="1:7" ht="15">
      <c r="A27" s="5"/>
      <c r="B27" s="6"/>
      <c r="C27" s="6"/>
      <c r="D27" s="6"/>
      <c r="E27" s="6"/>
      <c r="F27" s="6"/>
    </row>
    <row r="28" spans="1:7" ht="15">
      <c r="A28" s="15" t="s">
        <v>24</v>
      </c>
      <c r="B28" s="9"/>
      <c r="C28" s="9"/>
      <c r="D28" s="9"/>
      <c r="E28" s="9"/>
      <c r="F28" s="9"/>
      <c r="G28" s="9"/>
    </row>
    <row r="29" spans="1:7">
      <c r="A29" s="7" t="s">
        <v>25</v>
      </c>
      <c r="B29" s="9"/>
      <c r="C29" s="9"/>
      <c r="D29" s="9"/>
      <c r="E29" s="9"/>
      <c r="F29" s="9"/>
      <c r="G29" s="9">
        <v>332119229.4790051</v>
      </c>
    </row>
    <row r="30" spans="1:7" ht="15">
      <c r="A30" s="5"/>
      <c r="B30" s="6"/>
      <c r="C30" s="6"/>
      <c r="D30" s="6"/>
      <c r="E30" s="6"/>
      <c r="F30" s="6"/>
      <c r="G30" s="6"/>
    </row>
    <row r="31" spans="1:7" ht="15">
      <c r="A31" s="15" t="s">
        <v>26</v>
      </c>
      <c r="B31" s="9"/>
      <c r="C31" s="9"/>
      <c r="D31" s="9"/>
      <c r="E31" s="9"/>
      <c r="F31" s="9"/>
      <c r="G31" s="9"/>
    </row>
    <row r="32" spans="1:7">
      <c r="A32" s="7" t="s">
        <v>11</v>
      </c>
      <c r="B32" s="9"/>
      <c r="C32" s="9"/>
      <c r="D32" s="9"/>
      <c r="E32" s="9"/>
      <c r="F32" s="9"/>
      <c r="G32" s="9">
        <v>1012781808.8436069</v>
      </c>
    </row>
    <row r="33" spans="1:10">
      <c r="A33" s="7" t="s">
        <v>15</v>
      </c>
      <c r="B33" s="9">
        <v>241432367.03999999</v>
      </c>
      <c r="C33" s="9"/>
      <c r="D33" s="9">
        <v>3945761.04</v>
      </c>
      <c r="E33" s="9">
        <v>38969974.32</v>
      </c>
      <c r="F33" s="9"/>
      <c r="G33" s="9">
        <v>284348102.39999998</v>
      </c>
    </row>
    <row r="34" spans="1:10">
      <c r="A34" s="7" t="s">
        <v>27</v>
      </c>
      <c r="B34" s="9"/>
      <c r="C34" s="9"/>
      <c r="D34" s="9"/>
      <c r="E34" s="9"/>
      <c r="F34" s="9"/>
      <c r="G34" s="9"/>
    </row>
    <row r="35" spans="1:10" ht="15">
      <c r="A35" s="5"/>
      <c r="B35" s="6"/>
      <c r="C35" s="6"/>
      <c r="D35" s="6"/>
      <c r="E35" s="6"/>
      <c r="F35" s="6"/>
      <c r="G35" s="6"/>
    </row>
    <row r="36" spans="1:10" ht="15">
      <c r="A36" s="15" t="s">
        <v>28</v>
      </c>
      <c r="B36" s="9"/>
      <c r="C36" s="9"/>
      <c r="D36" s="9"/>
      <c r="E36" s="9"/>
      <c r="F36" s="9"/>
      <c r="G36" s="9"/>
    </row>
    <row r="37" spans="1:10">
      <c r="A37" s="7" t="s">
        <v>29</v>
      </c>
      <c r="B37" s="9">
        <v>63770.2</v>
      </c>
      <c r="C37" s="9"/>
      <c r="D37" s="9">
        <v>21567.18</v>
      </c>
      <c r="E37" s="9">
        <v>28574.6</v>
      </c>
      <c r="F37" s="9"/>
      <c r="G37" s="9">
        <v>63770.2</v>
      </c>
      <c r="H37" s="16"/>
      <c r="I37" s="16"/>
      <c r="J37" s="16"/>
    </row>
    <row r="38" spans="1:10">
      <c r="A38" s="7" t="s">
        <v>30</v>
      </c>
      <c r="B38" s="9">
        <v>1566.28</v>
      </c>
      <c r="C38" s="9"/>
      <c r="D38" s="9">
        <v>1360.5</v>
      </c>
      <c r="E38" s="9">
        <v>1566.02</v>
      </c>
      <c r="F38" s="9"/>
      <c r="G38" s="9">
        <v>1360.5</v>
      </c>
      <c r="H38" s="16"/>
      <c r="I38" s="16"/>
      <c r="J38" s="16"/>
    </row>
    <row r="39" spans="1:10">
      <c r="A39" s="7" t="s">
        <v>31</v>
      </c>
      <c r="B39" s="9">
        <v>12282.883956043923</v>
      </c>
      <c r="C39" s="9"/>
      <c r="D39" s="9">
        <v>5573.1088135593245</v>
      </c>
      <c r="E39" s="9">
        <v>6013.8849259259223</v>
      </c>
      <c r="F39" s="9"/>
      <c r="G39" s="9">
        <v>10592.612963790767</v>
      </c>
      <c r="H39" s="16"/>
      <c r="I39" s="16"/>
      <c r="J39" s="16"/>
    </row>
    <row r="40" spans="1:10" ht="15">
      <c r="A40" s="5"/>
      <c r="B40" s="6"/>
      <c r="C40" s="6"/>
      <c r="D40" s="6"/>
      <c r="E40" s="6"/>
      <c r="F40" s="6"/>
      <c r="G40" s="6"/>
      <c r="H40" s="16"/>
      <c r="I40" s="16"/>
      <c r="J40" s="16"/>
    </row>
    <row r="41" spans="1:10" ht="15">
      <c r="A41" s="5" t="s">
        <v>32</v>
      </c>
      <c r="B41" s="9">
        <v>248417346.32947606</v>
      </c>
      <c r="C41" s="9">
        <v>80846549.361281022</v>
      </c>
      <c r="D41" s="9">
        <v>5907173.2727662269</v>
      </c>
      <c r="E41" s="9">
        <v>29533485.412369449</v>
      </c>
      <c r="F41" s="9">
        <v>17846747.624107253</v>
      </c>
      <c r="G41" s="9">
        <v>382551302</v>
      </c>
      <c r="H41" s="17">
        <f>'[1]Datos generales'!$B$27</f>
        <v>339855524</v>
      </c>
      <c r="I41" s="17">
        <f>G41-H41</f>
        <v>42695778</v>
      </c>
      <c r="J41" s="16"/>
    </row>
    <row r="42" spans="1:10" ht="15">
      <c r="A42" s="5"/>
      <c r="B42" s="6"/>
      <c r="C42" s="6"/>
      <c r="D42" s="6"/>
      <c r="E42" s="6"/>
      <c r="F42" s="6"/>
      <c r="G42" s="6"/>
      <c r="H42" s="16"/>
      <c r="I42" s="16"/>
      <c r="J42" s="16"/>
    </row>
    <row r="43" spans="1:10" ht="15">
      <c r="A43" s="5" t="s">
        <v>33</v>
      </c>
      <c r="B43" s="9"/>
      <c r="C43" s="9"/>
      <c r="D43" s="9"/>
      <c r="E43" s="9"/>
      <c r="F43" s="9"/>
      <c r="G43" s="9"/>
      <c r="H43" s="16"/>
      <c r="I43" s="16"/>
      <c r="J43" s="16"/>
    </row>
    <row r="44" spans="1:10">
      <c r="A44" s="7" t="s">
        <v>34</v>
      </c>
      <c r="B44" s="9">
        <v>3809131560.6267362</v>
      </c>
      <c r="C44" s="9">
        <v>917183980.10459626</v>
      </c>
      <c r="D44" s="9">
        <v>58747123.477193423</v>
      </c>
      <c r="E44" s="9">
        <v>600553278.62877917</v>
      </c>
      <c r="F44" s="9">
        <v>111485536.09974302</v>
      </c>
      <c r="G44" s="9">
        <v>5497101478.9370489</v>
      </c>
      <c r="H44" s="17">
        <f>'[1]Balance CSI 2.0'!$B$39-G44</f>
        <v>-844205597.91842937</v>
      </c>
      <c r="I44" s="16"/>
      <c r="J44" s="16"/>
    </row>
    <row r="45" spans="1:10">
      <c r="A45" s="7" t="s">
        <v>35</v>
      </c>
      <c r="B45" s="9">
        <v>7979043250.3090105</v>
      </c>
      <c r="C45" s="9">
        <v>2919235943.1149278</v>
      </c>
      <c r="D45" s="9">
        <v>221566599.40389335</v>
      </c>
      <c r="E45" s="9">
        <v>800902352.23318875</v>
      </c>
      <c r="F45" s="9">
        <v>735398080.95894897</v>
      </c>
      <c r="G45" s="9">
        <v>12656146226.019968</v>
      </c>
      <c r="H45" s="17">
        <f>'[1]Balance CSI 2.0'!$B$40-G45</f>
        <v>-2520841618.9724159</v>
      </c>
      <c r="I45" s="16"/>
      <c r="J45" s="16"/>
    </row>
    <row r="46" spans="1:10">
      <c r="A46" s="7" t="s">
        <v>36</v>
      </c>
      <c r="B46" s="9">
        <v>5641505334.6252995</v>
      </c>
      <c r="C46" s="9">
        <v>2931625384.5636582</v>
      </c>
      <c r="D46" s="9">
        <v>973729906.35839641</v>
      </c>
      <c r="E46" s="9">
        <v>838811489.12135613</v>
      </c>
      <c r="F46" s="9">
        <v>3924035118.3396673</v>
      </c>
      <c r="G46" s="9">
        <v>14309707233.008377</v>
      </c>
      <c r="H46" s="17">
        <f>'[1]Balance CSI 2.0'!$F$41-G46</f>
        <v>-2580165567.1973495</v>
      </c>
      <c r="I46" s="16"/>
      <c r="J46" s="16"/>
    </row>
    <row r="47" spans="1:10" ht="15">
      <c r="A47" s="5"/>
      <c r="B47" s="6"/>
      <c r="C47" s="6"/>
      <c r="D47" s="6"/>
      <c r="E47" s="6"/>
      <c r="F47" s="6"/>
      <c r="G47" s="6"/>
      <c r="H47" s="16"/>
      <c r="I47" s="16"/>
      <c r="J47" s="16"/>
    </row>
    <row r="48" spans="1:10" ht="30">
      <c r="A48" s="18" t="str">
        <f>"Valor presente de las contribuciones asociadas a los sueldos futuros de cotización "&amp;TEXT($G$63,"0.00%")</f>
        <v>Valor presente de las contribuciones asociadas a los sueldos futuros de cotización 3.00%</v>
      </c>
      <c r="B48" s="9"/>
      <c r="C48" s="9"/>
      <c r="D48" s="9"/>
      <c r="E48" s="9"/>
      <c r="F48" s="9"/>
      <c r="G48" s="9"/>
      <c r="H48" s="16"/>
      <c r="I48" s="16"/>
      <c r="J48" s="16"/>
    </row>
    <row r="49" spans="1:10">
      <c r="A49" s="7" t="s">
        <v>35</v>
      </c>
      <c r="B49" s="9">
        <v>1517692878.9710441</v>
      </c>
      <c r="C49" s="9">
        <v>493927795.5745483</v>
      </c>
      <c r="D49" s="9">
        <v>36089568.395255022</v>
      </c>
      <c r="E49" s="9">
        <v>180433295.67694467</v>
      </c>
      <c r="F49" s="9">
        <v>109033777.96322224</v>
      </c>
      <c r="G49" s="9">
        <v>2337177316.5810142</v>
      </c>
      <c r="H49" s="17">
        <f>SUM('[1]VPobligaciones CSI 2.0'!$D$51:$D$52,'[1]VPobligaciones CSI 2.0'!$F$51:$F$52,'[1]VPobligaciones CSI 2.0'!$H$51:$H$52,'[2]niv. aa. 2.0'!$AK$1,'[2]niv. aa. 2.0'!$AM$1)</f>
        <v>1980565200.1820054</v>
      </c>
      <c r="I49" s="19">
        <f>G49-H49</f>
        <v>356612116.39900875</v>
      </c>
      <c r="J49" s="16"/>
    </row>
    <row r="50" spans="1:10">
      <c r="A50" s="7" t="s">
        <v>36</v>
      </c>
      <c r="B50" s="9">
        <v>1939484680.7273784</v>
      </c>
      <c r="C50" s="9">
        <v>1007859105.9899033</v>
      </c>
      <c r="D50" s="9">
        <v>334757148.05357856</v>
      </c>
      <c r="E50" s="9">
        <v>288373747.19544494</v>
      </c>
      <c r="F50" s="9">
        <v>1349038163.971091</v>
      </c>
      <c r="G50" s="9">
        <v>4919512845.937396</v>
      </c>
      <c r="H50" s="17">
        <f>SUM('[1]VPobligaciones CSI 2.0'!$J$51:$J$52,'[2]niv. aa. 2.0'!$AO$1)</f>
        <v>4155117937.9367452</v>
      </c>
      <c r="I50" s="19">
        <f>G50-H50</f>
        <v>764394908.00065088</v>
      </c>
      <c r="J50" s="16"/>
    </row>
    <row r="51" spans="1:10" ht="15">
      <c r="A51" s="5"/>
      <c r="B51" s="6"/>
      <c r="C51" s="6"/>
      <c r="D51" s="6"/>
      <c r="E51" s="6"/>
      <c r="F51" s="6"/>
      <c r="G51" s="6"/>
      <c r="H51" s="16"/>
      <c r="I51" s="16"/>
      <c r="J51" s="16"/>
    </row>
    <row r="52" spans="1:10" ht="15">
      <c r="A52" s="5" t="s">
        <v>37</v>
      </c>
      <c r="B52" s="9"/>
      <c r="C52" s="9"/>
      <c r="D52" s="9"/>
      <c r="E52" s="9"/>
      <c r="F52" s="9"/>
      <c r="G52" s="9"/>
      <c r="H52" s="16"/>
      <c r="I52" s="16"/>
      <c r="J52" s="16"/>
    </row>
    <row r="53" spans="1:10">
      <c r="A53" s="7" t="s">
        <v>35</v>
      </c>
      <c r="B53" s="9">
        <v>1565752273.2334375</v>
      </c>
      <c r="C53" s="9">
        <v>509568555.96393996</v>
      </c>
      <c r="D53" s="9">
        <v>37232383.796380892</v>
      </c>
      <c r="E53" s="9">
        <v>186146912.05819854</v>
      </c>
      <c r="F53" s="9">
        <v>112486451.02748898</v>
      </c>
      <c r="G53" s="9">
        <v>2411186576.0794463</v>
      </c>
      <c r="H53" s="17">
        <f>SUM('[2]niv. aa. 2.0'!$AL$1,'[2]niv. aa. 2.0'!$AN$1)</f>
        <v>1999126957.9374866</v>
      </c>
      <c r="I53" s="17">
        <f>G53-H53</f>
        <v>412059618.14195967</v>
      </c>
      <c r="J53" s="16"/>
    </row>
    <row r="54" spans="1:10">
      <c r="A54" s="7" t="s">
        <v>36</v>
      </c>
      <c r="B54" s="9">
        <v>2743697579.5995927</v>
      </c>
      <c r="C54" s="9">
        <v>1425770781.8784277</v>
      </c>
      <c r="D54" s="9">
        <v>473565161.9190954</v>
      </c>
      <c r="E54" s="9">
        <v>407948750.54309481</v>
      </c>
      <c r="F54" s="9">
        <v>1908420717.1395741</v>
      </c>
      <c r="G54" s="9">
        <v>6959402991.0797844</v>
      </c>
      <c r="H54" s="17">
        <f>'[2]niv. aa. 2.0'!$AP$1</f>
        <v>5828718092.7128973</v>
      </c>
      <c r="I54" s="17">
        <f>G54-H54</f>
        <v>1130684898.3668871</v>
      </c>
      <c r="J54" s="16"/>
    </row>
    <row r="55" spans="1:10">
      <c r="A55" s="7" t="s">
        <v>38</v>
      </c>
      <c r="B55" s="9"/>
      <c r="C55" s="9"/>
      <c r="D55" s="9"/>
      <c r="E55" s="9"/>
      <c r="F55" s="9"/>
      <c r="G55" s="9">
        <v>0</v>
      </c>
      <c r="H55" s="16"/>
      <c r="I55" s="16"/>
      <c r="J55" s="16"/>
    </row>
    <row r="56" spans="1:10" ht="15">
      <c r="A56" s="5"/>
      <c r="B56" s="6"/>
      <c r="C56" s="6"/>
      <c r="D56" s="6"/>
      <c r="E56" s="6"/>
      <c r="F56" s="6"/>
      <c r="G56" s="6"/>
      <c r="H56" s="16"/>
      <c r="I56" s="16"/>
      <c r="J56" s="16"/>
    </row>
    <row r="57" spans="1:10" ht="15">
      <c r="A57" s="5" t="s">
        <v>39</v>
      </c>
      <c r="B57" s="9"/>
      <c r="C57" s="9"/>
      <c r="D57" s="9"/>
      <c r="E57" s="9"/>
      <c r="F57" s="9"/>
      <c r="G57" s="9"/>
      <c r="H57" s="16"/>
      <c r="I57" s="16"/>
      <c r="J57" s="16"/>
    </row>
    <row r="58" spans="1:10">
      <c r="A58" s="7" t="s">
        <v>35</v>
      </c>
      <c r="B58" s="9">
        <v>-8456312312.4017897</v>
      </c>
      <c r="C58" s="9">
        <v>-2752077022.3197546</v>
      </c>
      <c r="D58" s="9">
        <v>-201084597.41668463</v>
      </c>
      <c r="E58" s="9">
        <v>-1005341937.7144554</v>
      </c>
      <c r="F58" s="9">
        <v>-607516640.44387352</v>
      </c>
      <c r="G58" s="9">
        <v>-13022332510.296558</v>
      </c>
      <c r="H58" s="17">
        <f>'[1]Balance CSI 2.0'!$B$45-G58</f>
        <v>2553679704.3498783</v>
      </c>
      <c r="I58" s="16"/>
      <c r="J58" s="16"/>
    </row>
    <row r="59" spans="1:10">
      <c r="A59" s="7" t="s">
        <v>36</v>
      </c>
      <c r="B59" s="9">
        <v>-958323074.2983284</v>
      </c>
      <c r="C59" s="9">
        <v>-497995496.69532728</v>
      </c>
      <c r="D59" s="9">
        <v>-165407596.38572252</v>
      </c>
      <c r="E59" s="9">
        <v>-142488991.38281643</v>
      </c>
      <c r="F59" s="9">
        <v>-666576237.229002</v>
      </c>
      <c r="G59" s="9">
        <v>-2430791395.9911966</v>
      </c>
      <c r="H59" s="17">
        <f>('[1]Balance CSI 2.0'!$F$45-'[1]Balance CSI 2.0'!$B$45)-G59</f>
        <v>685085760.82981396</v>
      </c>
      <c r="I59" s="16"/>
      <c r="J59" s="16"/>
    </row>
    <row r="60" spans="1:10" ht="15">
      <c r="A60" s="5"/>
      <c r="B60" s="6"/>
      <c r="C60" s="6"/>
      <c r="D60" s="6"/>
      <c r="E60" s="6"/>
      <c r="F60" s="6"/>
      <c r="G60" s="6"/>
      <c r="H60" s="16"/>
      <c r="I60" s="16"/>
      <c r="J60" s="16"/>
    </row>
    <row r="61" spans="1:10" ht="15">
      <c r="A61" s="5" t="s">
        <v>40</v>
      </c>
      <c r="B61" s="9"/>
      <c r="C61" s="9"/>
      <c r="D61" s="9"/>
      <c r="E61" s="9"/>
      <c r="F61" s="9"/>
      <c r="G61" s="9"/>
      <c r="H61" s="16"/>
      <c r="I61" s="16"/>
      <c r="J61" s="16"/>
    </row>
    <row r="62" spans="1:10">
      <c r="A62" s="7" t="s">
        <v>41</v>
      </c>
      <c r="B62" s="20">
        <v>2023</v>
      </c>
      <c r="C62" s="20">
        <v>2023</v>
      </c>
      <c r="D62" s="20">
        <v>2023</v>
      </c>
      <c r="E62" s="20">
        <v>2023</v>
      </c>
      <c r="F62" s="20">
        <v>2023</v>
      </c>
      <c r="G62" s="20">
        <v>2023</v>
      </c>
      <c r="H62" s="16"/>
      <c r="I62" s="16"/>
      <c r="J62" s="16"/>
    </row>
    <row r="63" spans="1:10">
      <c r="A63" s="7" t="s">
        <v>42</v>
      </c>
      <c r="B63" s="21">
        <v>0.03</v>
      </c>
      <c r="C63" s="21">
        <v>0.03</v>
      </c>
      <c r="D63" s="21">
        <v>0.03</v>
      </c>
      <c r="E63" s="21">
        <v>0.03</v>
      </c>
      <c r="F63" s="21">
        <v>0.03</v>
      </c>
      <c r="G63" s="21">
        <v>0.03</v>
      </c>
      <c r="H63" s="16"/>
      <c r="I63" s="16"/>
      <c r="J63" s="16"/>
    </row>
    <row r="64" spans="1:10" ht="15">
      <c r="A64" s="5"/>
      <c r="B64" s="6"/>
      <c r="C64" s="6"/>
      <c r="D64" s="6"/>
      <c r="E64" s="6"/>
      <c r="F64" s="6"/>
      <c r="G64" s="22"/>
      <c r="H64" s="16"/>
      <c r="I64" s="16"/>
      <c r="J64" s="16"/>
    </row>
    <row r="65" spans="1:7" ht="15">
      <c r="A65" s="5" t="s">
        <v>43</v>
      </c>
      <c r="B65" s="9"/>
      <c r="C65" s="9"/>
      <c r="D65" s="9"/>
      <c r="E65" s="9"/>
      <c r="F65" s="9"/>
      <c r="G65" s="8"/>
    </row>
    <row r="66" spans="1:7">
      <c r="A66" s="7" t="s">
        <v>44</v>
      </c>
      <c r="B66" s="23">
        <v>2021</v>
      </c>
      <c r="C66" s="23">
        <v>2021</v>
      </c>
      <c r="D66" s="23">
        <v>2021</v>
      </c>
      <c r="E66" s="23">
        <v>2021</v>
      </c>
      <c r="F66" s="23">
        <v>2021</v>
      </c>
      <c r="G66" s="23">
        <v>2021</v>
      </c>
    </row>
    <row r="67" spans="1:7" ht="42.75">
      <c r="A67" s="12" t="s">
        <v>45</v>
      </c>
      <c r="B67" s="24" t="s">
        <v>48</v>
      </c>
      <c r="C67" s="24" t="s">
        <v>48</v>
      </c>
      <c r="D67" s="24" t="s">
        <v>48</v>
      </c>
      <c r="E67" s="24" t="s">
        <v>48</v>
      </c>
      <c r="F67" s="24" t="s">
        <v>48</v>
      </c>
      <c r="G67" s="24" t="s">
        <v>48</v>
      </c>
    </row>
    <row r="119" spans="1:1" ht="15">
      <c r="A119" s="15"/>
    </row>
    <row r="126" spans="1:1" ht="15">
      <c r="A126" s="15"/>
    </row>
    <row r="134" spans="1:1" ht="15">
      <c r="A134" s="15"/>
    </row>
    <row r="147" spans="1:1" ht="15">
      <c r="A147" s="15"/>
    </row>
  </sheetData>
  <mergeCells count="2">
    <mergeCell ref="A1:G1"/>
    <mergeCell ref="A3:G3"/>
  </mergeCells>
  <printOptions horizontalCentered="1"/>
  <pageMargins left="0.59055118110236215" right="0.59055118110236215" top="0.98425196850393704" bottom="0.59055118110236215" header="0.59055118110236215" footer="0"/>
  <pageSetup scale="49" orientation="portrait" r:id="rId1"/>
  <headerFooter alignWithMargins="0">
    <oddHeader>&amp;C&amp;"Helvetica LT Std Light,Normal"&amp;18Anexo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</vt:lpstr>
      <vt:lpstr>LDF!Área_de_impresión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2021-09-21T00:01:34Z</cp:lastPrinted>
  <dcterms:created xsi:type="dcterms:W3CDTF">2021-09-17T17:18:00Z</dcterms:created>
  <dcterms:modified xsi:type="dcterms:W3CDTF">2022-01-26T00:22:10Z</dcterms:modified>
</cp:coreProperties>
</file>