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AUTÓNOMOS Y PODERES\CEDH\"/>
    </mc:Choice>
  </mc:AlternateContent>
  <xr:revisionPtr revIDLastSave="0" documentId="10_ncr:8100000_{8994B918-C8E4-4B47-98B7-FB2018A348B7}" xr6:coauthVersionLast="32" xr6:coauthVersionMax="32" xr10:uidLastSave="{00000000-0000-0000-0000-000000000000}"/>
  <bookViews>
    <workbookView xWindow="0" yWindow="0" windowWidth="20490" windowHeight="775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I18" i="5" l="1"/>
  <c r="H18" i="5"/>
  <c r="G18" i="5"/>
  <c r="F18" i="5"/>
  <c r="E18" i="5"/>
  <c r="D18" i="5"/>
  <c r="F8" i="7" l="1"/>
  <c r="E8" i="7"/>
  <c r="D8" i="7"/>
  <c r="C8" i="7"/>
  <c r="G9" i="6"/>
  <c r="G17" i="2" l="1"/>
  <c r="B24" i="1"/>
  <c r="E47" i="6" l="1"/>
  <c r="D9" i="6"/>
  <c r="E8" i="1"/>
  <c r="C9" i="6" l="1"/>
  <c r="E9" i="6"/>
  <c r="F41" i="1"/>
  <c r="F37" i="1"/>
  <c r="F30" i="1"/>
  <c r="F26" i="1"/>
  <c r="F22" i="1"/>
  <c r="F18" i="1"/>
  <c r="F8" i="1"/>
  <c r="C40" i="1"/>
  <c r="C30" i="1"/>
  <c r="C24" i="1"/>
  <c r="C16" i="1"/>
  <c r="C8" i="1"/>
  <c r="B8" i="1" l="1"/>
  <c r="H10" i="6" l="1"/>
  <c r="H43" i="5"/>
  <c r="G43" i="5"/>
  <c r="F43" i="5"/>
  <c r="F9" i="6" l="1"/>
  <c r="B16" i="1"/>
  <c r="H18" i="6" l="1"/>
  <c r="I36" i="5"/>
  <c r="D17" i="5" l="1"/>
  <c r="E17" i="5"/>
  <c r="F17" i="5" l="1"/>
  <c r="G17" i="5"/>
  <c r="H17" i="5"/>
  <c r="C9" i="4" l="1"/>
  <c r="D9" i="4" l="1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5" i="7"/>
  <c r="G34" i="7"/>
  <c r="G33" i="7"/>
  <c r="G32" i="7"/>
  <c r="G31" i="7"/>
  <c r="G30" i="7"/>
  <c r="G29" i="7"/>
  <c r="G28" i="7"/>
  <c r="G21" i="7"/>
  <c r="F26" i="7"/>
  <c r="E26" i="7"/>
  <c r="D26" i="7"/>
  <c r="C26" i="7"/>
  <c r="B26" i="7"/>
  <c r="H11" i="8"/>
  <c r="G8" i="7" l="1"/>
  <c r="G26" i="7"/>
  <c r="H160" i="6"/>
  <c r="H159" i="6"/>
  <c r="H158" i="6"/>
  <c r="H157" i="6"/>
  <c r="H156" i="6"/>
  <c r="H155" i="6"/>
  <c r="H154" i="6"/>
  <c r="H153" i="6" s="1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H106" i="6" s="1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H96" i="6"/>
  <c r="G96" i="6"/>
  <c r="F96" i="6"/>
  <c r="E96" i="6"/>
  <c r="D96" i="6"/>
  <c r="C96" i="6"/>
  <c r="H88" i="6"/>
  <c r="G88" i="6"/>
  <c r="F88" i="6"/>
  <c r="F86" i="6" s="1"/>
  <c r="E88" i="6"/>
  <c r="D88" i="6"/>
  <c r="D86" i="6" s="1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6" i="6" l="1"/>
  <c r="C86" i="6"/>
  <c r="E86" i="6"/>
  <c r="G86" i="6"/>
  <c r="H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43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E13" i="2"/>
  <c r="E9" i="2"/>
  <c r="E8" i="2" s="1"/>
  <c r="E19" i="2" s="1"/>
  <c r="D13" i="2"/>
  <c r="D9" i="2"/>
  <c r="D8" i="2" s="1"/>
  <c r="D19" i="2" s="1"/>
  <c r="G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7" i="7"/>
  <c r="F37" i="7"/>
  <c r="E37" i="7"/>
  <c r="D37" i="7"/>
  <c r="C37" i="7"/>
  <c r="B37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D8" i="6" s="1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F8" i="6"/>
  <c r="F162" i="6" s="1"/>
  <c r="D162" i="6"/>
  <c r="G8" i="6"/>
  <c r="G162" i="6" s="1"/>
  <c r="C8" i="6"/>
  <c r="C162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E43" i="5" s="1"/>
  <c r="D30" i="5"/>
  <c r="G10" i="9" l="1"/>
  <c r="E162" i="6"/>
  <c r="H8" i="6"/>
  <c r="H162" i="6" s="1"/>
  <c r="G8" i="9"/>
  <c r="D31" i="9"/>
  <c r="B31" i="9"/>
  <c r="E83" i="8"/>
  <c r="H9" i="8"/>
  <c r="H83" i="8" s="1"/>
  <c r="E73" i="5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B68" i="1"/>
  <c r="B30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<sst xmlns="http://schemas.openxmlformats.org/spreadsheetml/2006/main" count="668" uniqueCount="469">
  <si>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</si>
  <si>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</si>
  <si>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</si>
  <si>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</si>
  <si>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</si>
  <si>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</si>
  <si>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</si>
  <si>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</si>
  <si>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</si>
  <si>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</si>
  <si>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</si>
  <si>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</si>
  <si>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</si>
  <si>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</si>
  <si>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</si>
  <si>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</si>
  <si>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</si>
  <si>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</si>
  <si>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</si>
  <si>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</si>
  <si>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</si>
  <si>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</si>
  <si>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</si>
  <si>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</si>
  <si>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</si>
  <si>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</si>
  <si>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</si>
  <si>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</si>
  <si>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</si>
  <si>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</si>
  <si>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</si>
  <si>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</si>
  <si>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</si>
  <si>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</si>
  <si>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</si>
  <si>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</si>
  <si>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</si>
  <si>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</si>
  <si>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</si>
  <si>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</si>
  <si>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</si>
  <si>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</si>
  <si>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</si>
  <si>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</si>
  <si>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</si>
  <si>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</si>
  <si>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</si>
  <si>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</si>
  <si>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</si>
  <si>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</si>
  <si>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</si>
  <si>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</si>
  <si>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</si>
  <si>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</si>
  <si>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</si>
  <si>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</si>
  <si>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</si>
  <si>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</si>
  <si>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</si>
  <si>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</si>
  <si>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</si>
  <si>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</si>
  <si>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</si>
  <si>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</si>
  <si>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</si>
  <si>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</si>
  <si>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</si>
  <si>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</si>
  <si>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</si>
  <si>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</si>
  <si>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</si>
  <si>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</si>
  <si>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</si>
  <si>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</si>
  <si>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</si>
  <si>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</si>
  <si>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</si>
  <si>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</si>
  <si>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</si>
  <si>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</si>
  <si>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</si>
  <si>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</si>
  <si>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</si>
  <si>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</si>
  <si>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</si>
  <si>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</si>
  <si>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</si>
  <si>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</si>
  <si>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</si>
  <si>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</si>
  <si>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</si>
  <si>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</si>
  <si>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</si>
  <si>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</si>
  <si>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</si>
  <si>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</si>
  <si>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</si>
  <si>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</si>
  <si>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</si>
  <si>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</si>
  <si>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</si>
  <si>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</si>
  <si>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</si>
  <si>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</si>
  <si>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</si>
  <si>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</si>
  <si>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</si>
  <si>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</si>
  <si>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</si>
  <si>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</si>
  <si>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</si>
  <si>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</si>
  <si>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</si>
  <si>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</si>
  <si>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</si>
  <si>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</si>
  <si>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</si>
  <si>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</si>
  <si>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</si>
  <si>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</si>
  <si>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</si>
  <si>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</si>
  <si>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</si>
  <si>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</si>
  <si>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</si>
  <si>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</si>
  <si>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</si>
  <si>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</si>
  <si>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</si>
  <si>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</si>
  <si>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</si>
  <si>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</si>
  <si>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</si>
  <si>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</si>
  <si>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</si>
  <si>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</si>
  <si>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</si>
  <si>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</si>
  <si>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</si>
  <si>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</si>
  <si>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</si>
  <si>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</si>
  <si>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</si>
  <si>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</si>
  <si>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</si>
  <si>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</si>
  <si>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</si>
  <si>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</si>
  <si>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</si>
  <si>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</si>
  <si>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</si>
  <si>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</si>
  <si>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</si>
  <si>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</si>
  <si>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</si>
  <si>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</si>
  <si>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</si>
  <si>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</si>
  <si>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</si>
  <si>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</si>
  <si>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</si>
  <si>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</si>
  <si>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</si>
  <si>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</si>
  <si>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</si>
  <si>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</si>
  <si>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</si>
  <si>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</si>
  <si>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</si>
  <si>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</si>
  <si>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</si>
  <si>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</si>
  <si>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</si>
  <si>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</si>
  <si>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</si>
  <si>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</si>
  <si>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</si>
  <si>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</si>
  <si>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</si>
  <si>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</si>
  <si>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</si>
  <si>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</si>
  <si>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</si>
  <si>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</si>
  <si>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</si>
  <si>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</si>
  <si>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</si>
  <si>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</si>
  <si>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</si>
  <si>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</si>
  <si>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</si>
  <si>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</si>
  <si>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</si>
  <si>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</si>
  <si>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</si>
  <si>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</si>
  <si>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</si>
  <si>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</si>
  <si>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</si>
  <si>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</si>
  <si>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</si>
  <si>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</si>
  <si>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</si>
  <si>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</si>
  <si>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</si>
  <si>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</si>
  <si>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</si>
  <si>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</si>
  <si>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</si>
  <si>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</si>
  <si>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</si>
  <si>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</si>
  <si>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</si>
  <si>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</si>
  <si>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</si>
  <si>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</si>
  <si>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</si>
  <si>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</si>
  <si>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</si>
  <si>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</si>
  <si>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</si>
  <si>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</si>
  <si>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</si>
  <si>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</si>
  <si>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</si>
  <si>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</si>
  <si>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</si>
  <si>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</si>
  <si>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</si>
  <si>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</si>
  <si>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</si>
  <si>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</si>
  <si>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</si>
  <si>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</si>
  <si>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</si>
  <si>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</si>
  <si>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</si>
  <si>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</si>
  <si>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</si>
  <si>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</si>
  <si>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</si>
  <si>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</si>
  <si>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</si>
  <si>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</si>
  <si>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</si>
  <si>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</si>
  <si>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</si>
  <si>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</si>
  <si>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</si>
  <si>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</si>
  <si>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</si>
  <si>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</si>
  <si>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</si>
  <si>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</si>
  <si>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</si>
  <si>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</si>
  <si>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</si>
  <si>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</si>
  <si>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</si>
  <si>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</si>
  <si>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</si>
  <si>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</si>
  <si>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</si>
  <si>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</si>
  <si>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</si>
  <si>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</si>
  <si>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</si>
  <si>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</si>
  <si>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</si>
  <si>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</si>
  <si>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</si>
  <si>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</si>
  <si>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</si>
  <si>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</si>
  <si>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</si>
  <si>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</si>
  <si>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</si>
  <si>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</si>
  <si>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</si>
  <si>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</si>
  <si>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</si>
  <si>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</si>
  <si>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</si>
  <si>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</si>
  <si>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</si>
  <si>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</si>
  <si>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</si>
  <si>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</si>
  <si>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</si>
  <si>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</si>
  <si>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</si>
  <si>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</si>
  <si>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</si>
  <si>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</si>
  <si>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</si>
  <si>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</si>
  <si>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</si>
  <si>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</si>
  <si>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</si>
  <si>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</si>
  <si>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</si>
  <si>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</si>
  <si>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</si>
  <si>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</si>
  <si>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</si>
  <si>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</si>
  <si>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</si>
  <si>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</si>
  <si>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</si>
  <si>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</si>
  <si>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</si>
  <si>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</si>
  <si>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</si>
  <si>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</si>
  <si>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</si>
  <si>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</si>
  <si>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</si>
  <si>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</si>
  <si>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</si>
  <si>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</si>
  <si>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</si>
  <si>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</si>
  <si>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</si>
  <si>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</si>
  <si>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</si>
  <si>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</si>
  <si>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</si>
  <si>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</si>
  <si>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</si>
  <si>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</si>
  <si>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</si>
  <si>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</si>
  <si>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</si>
  <si>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</si>
  <si>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</si>
  <si>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</si>
  <si>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</si>
  <si>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</si>
  <si>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</si>
  <si>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</si>
  <si>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</si>
  <si>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</si>
  <si>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</si>
  <si>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</si>
  <si>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</si>
  <si>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</si>
  <si>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</si>
  <si>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</si>
  <si>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</si>
  <si>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</si>
  <si>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</si>
  <si>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</si>
  <si>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</si>
  <si>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</si>
  <si>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</si>
  <si>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</si>
  <si>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</si>
  <si>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</si>
  <si>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</si>
  <si>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</si>
  <si>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</si>
  <si>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</si>
  <si>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</si>
  <si>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</si>
  <si>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</si>
  <si>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</si>
  <si>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</si>
  <si>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</si>
  <si>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</si>
  <si>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</si>
  <si>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</si>
  <si>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</si>
  <si>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</si>
  <si>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</si>
  <si>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</si>
  <si>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</si>
  <si>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</si>
  <si>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</si>
  <si>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</si>
  <si>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</si>
  <si>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</si>
  <si>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</si>
  <si>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</si>
  <si>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</si>
  <si>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</si>
  <si>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</si>
  <si>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</si>
  <si>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</si>
  <si>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</si>
  <si>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</si>
  <si>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</si>
  <si>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</si>
  <si>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</si>
  <si>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</si>
  <si>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</si>
  <si>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</si>
  <si>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</si>
  <si>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</si>
  <si>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</si>
  <si>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</si>
  <si>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</si>
  <si>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</si>
  <si>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</si>
  <si>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</si>
  <si>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</si>
  <si>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</si>
  <si>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</si>
  <si>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</si>
  <si>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</si>
  <si>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</si>
  <si>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</si>
  <si>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</si>
  <si>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</si>
  <si>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</si>
  <si>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</si>
  <si>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</si>
  <si>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</si>
  <si>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</si>
  <si>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</si>
  <si>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</si>
  <si>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</si>
  <si>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</si>
  <si>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</si>
  <si>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</si>
  <si>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</si>
  <si>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</si>
  <si>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</si>
  <si>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</si>
  <si>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</si>
  <si>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</si>
  <si>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</si>
  <si>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</si>
  <si>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</si>
  <si>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</si>
  <si>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</si>
  <si>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</si>
  <si>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</si>
  <si>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</si>
  <si>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</si>
  <si>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</si>
  <si>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</si>
  <si>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</si>
  <si>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</si>
  <si>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</si>
  <si>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</si>
  <si>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</si>
  <si>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</si>
  <si>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</si>
  <si>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</si>
  <si>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</si>
  <si>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</si>
  <si>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</si>
  <si>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</si>
  <si>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</si>
  <si>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</si>
  <si>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</si>
  <si>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</si>
  <si>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</si>
  <si>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</si>
  <si>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31 de diciembre de 2020</t>
  </si>
  <si>
    <t>al 31 de diciembre de 2020 (d)</t>
  </si>
  <si>
    <t>O. Octava Visitaduria General Huamantla</t>
  </si>
  <si>
    <t>P. Visitaduria Especializada en Asuntos de Genero y Contra Trata de Personas</t>
  </si>
  <si>
    <t>Del 1 de enero al 31 de diciembre de 2021</t>
  </si>
  <si>
    <t>31 de diciembre 2021</t>
  </si>
  <si>
    <t>Monto pagado de la inversión al 31 de diciembre de 2021</t>
  </si>
  <si>
    <t>Monto pagado de la inversión actualizado al 31 de diciembre de 2021</t>
  </si>
  <si>
    <t>Saldo pendiente por pagar de la inversión al 30 de diciembre de 2021 (m = g – l)</t>
  </si>
  <si>
    <t>Al 31 de diciembre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</si>
</sst>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8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A5" sqref="A5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6" t="s">
        <v>436</v>
      </c>
      <c r="B1" s="197"/>
      <c r="C1" s="197"/>
      <c r="D1" s="197"/>
      <c r="E1" s="197"/>
      <c r="F1" s="198"/>
      <c r="G1" s="72"/>
    </row>
    <row r="2" spans="1:7" x14ac:dyDescent="0.25">
      <c r="A2" s="199" t="s">
        <v>0</v>
      </c>
      <c r="B2" s="200"/>
      <c r="C2" s="200"/>
      <c r="D2" s="200"/>
      <c r="E2" s="200"/>
      <c r="F2" s="201"/>
    </row>
    <row r="3" spans="1:7" x14ac:dyDescent="0.25">
      <c r="A3" s="199" t="s">
        <v>468</v>
      </c>
      <c r="B3" s="200"/>
      <c r="C3" s="200"/>
      <c r="D3" s="200"/>
      <c r="E3" s="200"/>
      <c r="F3" s="201"/>
    </row>
    <row r="4" spans="1:7" ht="15.75" thickBot="1" x14ac:dyDescent="0.3">
      <c r="A4" s="202" t="s">
        <v>1</v>
      </c>
      <c r="B4" s="203"/>
      <c r="C4" s="203"/>
      <c r="D4" s="203"/>
      <c r="E4" s="203"/>
      <c r="F4" s="204"/>
    </row>
    <row r="5" spans="1:7" ht="18.75" thickBot="1" x14ac:dyDescent="0.3">
      <c r="A5" s="7" t="s">
        <v>2</v>
      </c>
      <c r="B5" s="8" t="s">
        <v>464</v>
      </c>
      <c r="C5" s="8" t="s">
        <v>459</v>
      </c>
      <c r="D5" s="9" t="s">
        <v>2</v>
      </c>
      <c r="E5" s="8" t="s">
        <v>464</v>
      </c>
      <c r="F5" s="8" t="s">
        <v>459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78"/>
    </row>
    <row r="7" spans="1:7" x14ac:dyDescent="0.25">
      <c r="A7" s="4" t="s">
        <v>5</v>
      </c>
      <c r="B7" s="26"/>
      <c r="C7" s="1"/>
      <c r="D7" s="73" t="s">
        <v>6</v>
      </c>
      <c r="E7" s="1"/>
      <c r="F7" s="79"/>
    </row>
    <row r="8" spans="1:7" x14ac:dyDescent="0.25">
      <c r="A8" s="1" t="s">
        <v>7</v>
      </c>
      <c r="B8" s="175">
        <f>+B9+B10+B11+B12+B13+B14+B15</f>
        <v>1073263</v>
      </c>
      <c r="C8" s="108">
        <f>+C9+C10+C11+C12+C13+C14+C15</f>
        <v>57259</v>
      </c>
      <c r="D8" s="26" t="s">
        <v>8</v>
      </c>
      <c r="E8" s="105">
        <f>+E9+E10+E11+E12+E13+E14+E15+E16+E17</f>
        <v>569491</v>
      </c>
      <c r="F8" s="105">
        <f>+F9+F10+F11+F12+F13+F14+F15+F16+F17</f>
        <v>95008</v>
      </c>
    </row>
    <row r="9" spans="1:7" x14ac:dyDescent="0.25">
      <c r="A9" s="1" t="s">
        <v>9</v>
      </c>
      <c r="B9" s="163">
        <v>0</v>
      </c>
      <c r="C9" s="161">
        <v>0</v>
      </c>
      <c r="D9" s="26" t="s">
        <v>10</v>
      </c>
      <c r="E9" s="161">
        <v>0</v>
      </c>
      <c r="F9" s="161">
        <v>0</v>
      </c>
    </row>
    <row r="10" spans="1:7" x14ac:dyDescent="0.25">
      <c r="A10" s="1" t="s">
        <v>11</v>
      </c>
      <c r="B10" s="104">
        <v>1073263</v>
      </c>
      <c r="C10" s="105">
        <v>57259</v>
      </c>
      <c r="D10" s="26" t="s">
        <v>12</v>
      </c>
      <c r="E10" s="96">
        <v>0</v>
      </c>
      <c r="F10" s="96">
        <v>7089</v>
      </c>
    </row>
    <row r="11" spans="1:7" x14ac:dyDescent="0.25">
      <c r="A11" s="1" t="s">
        <v>13</v>
      </c>
      <c r="B11" s="95">
        <v>0</v>
      </c>
      <c r="C11" s="96">
        <v>0</v>
      </c>
      <c r="D11" s="26" t="s">
        <v>14</v>
      </c>
      <c r="E11" s="96">
        <v>0</v>
      </c>
      <c r="F11" s="96">
        <v>0</v>
      </c>
    </row>
    <row r="12" spans="1:7" x14ac:dyDescent="0.25">
      <c r="A12" s="1" t="s">
        <v>15</v>
      </c>
      <c r="B12" s="163">
        <v>0</v>
      </c>
      <c r="C12" s="161">
        <v>0</v>
      </c>
      <c r="D12" s="26" t="s">
        <v>16</v>
      </c>
      <c r="E12" s="96">
        <v>0</v>
      </c>
      <c r="F12" s="96">
        <v>0</v>
      </c>
    </row>
    <row r="13" spans="1:7" x14ac:dyDescent="0.25">
      <c r="A13" s="1" t="s">
        <v>17</v>
      </c>
      <c r="B13" s="95">
        <v>0</v>
      </c>
      <c r="C13" s="96">
        <v>0</v>
      </c>
      <c r="D13" s="26" t="s">
        <v>18</v>
      </c>
      <c r="E13" s="96">
        <v>0</v>
      </c>
      <c r="F13" s="96">
        <v>0</v>
      </c>
    </row>
    <row r="14" spans="1:7" x14ac:dyDescent="0.25">
      <c r="A14" s="1" t="s">
        <v>19</v>
      </c>
      <c r="B14" s="95">
        <v>0</v>
      </c>
      <c r="C14" s="96">
        <v>0</v>
      </c>
      <c r="D14" s="26" t="s">
        <v>20</v>
      </c>
      <c r="E14" s="96">
        <v>0</v>
      </c>
      <c r="F14" s="96">
        <v>0</v>
      </c>
    </row>
    <row r="15" spans="1:7" x14ac:dyDescent="0.25">
      <c r="A15" s="1" t="s">
        <v>21</v>
      </c>
      <c r="B15" s="95">
        <v>0</v>
      </c>
      <c r="C15" s="96">
        <v>0</v>
      </c>
      <c r="D15" s="26" t="s">
        <v>22</v>
      </c>
      <c r="E15" s="161">
        <v>569491</v>
      </c>
      <c r="F15" s="161">
        <v>87919</v>
      </c>
    </row>
    <row r="16" spans="1:7" x14ac:dyDescent="0.25">
      <c r="A16" s="3" t="s">
        <v>23</v>
      </c>
      <c r="B16" s="179">
        <f>+B17+B18+B19+B20+B21+B22+B23</f>
        <v>50530</v>
      </c>
      <c r="C16" s="105">
        <f>+C17+C18+C19+C20+C21+C22+C23</f>
        <v>51492</v>
      </c>
      <c r="D16" s="26" t="s">
        <v>24</v>
      </c>
      <c r="E16" s="96">
        <v>0</v>
      </c>
      <c r="F16" s="96">
        <v>0</v>
      </c>
    </row>
    <row r="17" spans="1:6" x14ac:dyDescent="0.25">
      <c r="A17" s="1" t="s">
        <v>25</v>
      </c>
      <c r="B17" s="95">
        <v>0</v>
      </c>
      <c r="C17" s="96">
        <v>0</v>
      </c>
      <c r="D17" s="26" t="s">
        <v>26</v>
      </c>
      <c r="E17" s="96">
        <v>0</v>
      </c>
      <c r="F17" s="96">
        <v>0</v>
      </c>
    </row>
    <row r="18" spans="1:6" x14ac:dyDescent="0.25">
      <c r="A18" s="1" t="s">
        <v>27</v>
      </c>
      <c r="B18" s="95">
        <v>0</v>
      </c>
      <c r="C18" s="96">
        <v>0</v>
      </c>
      <c r="D18" s="26" t="s">
        <v>28</v>
      </c>
      <c r="E18" s="96">
        <f>+E19+E20+E21</f>
        <v>0</v>
      </c>
      <c r="F18" s="96">
        <f>+F19+F20+F21</f>
        <v>0</v>
      </c>
    </row>
    <row r="19" spans="1:6" x14ac:dyDescent="0.25">
      <c r="A19" s="1" t="s">
        <v>29</v>
      </c>
      <c r="B19" s="163">
        <v>23530</v>
      </c>
      <c r="C19" s="161">
        <v>51491</v>
      </c>
      <c r="D19" s="26" t="s">
        <v>30</v>
      </c>
      <c r="E19" s="96">
        <v>0</v>
      </c>
      <c r="F19" s="96">
        <v>0</v>
      </c>
    </row>
    <row r="20" spans="1:6" x14ac:dyDescent="0.25">
      <c r="A20" s="1" t="s">
        <v>31</v>
      </c>
      <c r="B20" s="95">
        <v>0</v>
      </c>
      <c r="C20" s="96">
        <v>0</v>
      </c>
      <c r="D20" s="26" t="s">
        <v>32</v>
      </c>
      <c r="E20" s="96">
        <v>0</v>
      </c>
      <c r="F20" s="96">
        <v>0</v>
      </c>
    </row>
    <row r="21" spans="1:6" x14ac:dyDescent="0.25">
      <c r="A21" s="1" t="s">
        <v>33</v>
      </c>
      <c r="B21" s="95">
        <v>0</v>
      </c>
      <c r="C21" s="96">
        <v>0</v>
      </c>
      <c r="D21" s="26" t="s">
        <v>34</v>
      </c>
      <c r="E21" s="96">
        <v>0</v>
      </c>
      <c r="F21" s="96">
        <v>0</v>
      </c>
    </row>
    <row r="22" spans="1:6" x14ac:dyDescent="0.25">
      <c r="A22" s="1" t="s">
        <v>35</v>
      </c>
      <c r="B22" s="163">
        <v>27000</v>
      </c>
      <c r="C22" s="96">
        <v>0</v>
      </c>
      <c r="D22" s="26" t="s">
        <v>36</v>
      </c>
      <c r="E22" s="96">
        <f>+E23+E24</f>
        <v>0</v>
      </c>
      <c r="F22" s="96">
        <f>+F23+F24</f>
        <v>0</v>
      </c>
    </row>
    <row r="23" spans="1:6" x14ac:dyDescent="0.25">
      <c r="A23" s="1" t="s">
        <v>37</v>
      </c>
      <c r="B23" s="163">
        <v>0</v>
      </c>
      <c r="C23" s="96">
        <v>1</v>
      </c>
      <c r="D23" s="26" t="s">
        <v>38</v>
      </c>
      <c r="E23" s="96">
        <v>0</v>
      </c>
      <c r="F23" s="96">
        <v>0</v>
      </c>
    </row>
    <row r="24" spans="1:6" x14ac:dyDescent="0.25">
      <c r="A24" s="1" t="s">
        <v>39</v>
      </c>
      <c r="B24" s="163">
        <f>+B25+B26+B27+B28+B29</f>
        <v>10000</v>
      </c>
      <c r="C24" s="96">
        <f>+C25+C26+C27+C28+C29</f>
        <v>6000</v>
      </c>
      <c r="D24" s="26" t="s">
        <v>40</v>
      </c>
      <c r="E24" s="96">
        <v>0</v>
      </c>
      <c r="F24" s="96">
        <v>0</v>
      </c>
    </row>
    <row r="25" spans="1:6" x14ac:dyDescent="0.25">
      <c r="A25" s="1" t="s">
        <v>41</v>
      </c>
      <c r="B25" s="163">
        <v>10000</v>
      </c>
      <c r="C25" s="96">
        <v>6000</v>
      </c>
      <c r="D25" s="26" t="s">
        <v>42</v>
      </c>
      <c r="E25" s="96">
        <v>0</v>
      </c>
      <c r="F25" s="96">
        <v>0</v>
      </c>
    </row>
    <row r="26" spans="1:6" x14ac:dyDescent="0.25">
      <c r="A26" s="1" t="s">
        <v>43</v>
      </c>
      <c r="B26" s="95">
        <v>0</v>
      </c>
      <c r="C26" s="96">
        <v>0</v>
      </c>
      <c r="D26" s="26" t="s">
        <v>44</v>
      </c>
      <c r="E26" s="96">
        <f>+E27+E28+E29</f>
        <v>0</v>
      </c>
      <c r="F26" s="96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6">
        <v>0</v>
      </c>
      <c r="D27" s="26" t="s">
        <v>46</v>
      </c>
      <c r="E27" s="96">
        <v>0</v>
      </c>
      <c r="F27" s="96">
        <v>0</v>
      </c>
    </row>
    <row r="28" spans="1:6" x14ac:dyDescent="0.25">
      <c r="A28" s="1" t="s">
        <v>47</v>
      </c>
      <c r="B28" s="95">
        <v>0</v>
      </c>
      <c r="C28" s="96">
        <v>0</v>
      </c>
      <c r="D28" s="26" t="s">
        <v>48</v>
      </c>
      <c r="E28" s="96">
        <v>0</v>
      </c>
      <c r="F28" s="96">
        <v>0</v>
      </c>
    </row>
    <row r="29" spans="1:6" x14ac:dyDescent="0.25">
      <c r="A29" s="1" t="s">
        <v>49</v>
      </c>
      <c r="B29" s="95">
        <v>0</v>
      </c>
      <c r="C29" s="96">
        <v>0</v>
      </c>
      <c r="D29" s="26" t="s">
        <v>50</v>
      </c>
      <c r="E29" s="96">
        <v>0</v>
      </c>
      <c r="F29" s="96">
        <v>0</v>
      </c>
    </row>
    <row r="30" spans="1:6" x14ac:dyDescent="0.25">
      <c r="A30" s="1" t="s">
        <v>51</v>
      </c>
      <c r="B30" s="95">
        <f>+B31+B32+B33+B34+B35</f>
        <v>0</v>
      </c>
      <c r="C30" s="96">
        <f>+C31+C32+C33+C34+C35</f>
        <v>0</v>
      </c>
      <c r="D30" s="26" t="s">
        <v>52</v>
      </c>
      <c r="E30" s="96">
        <f>+E31+E32+E33+E34+E35+E36</f>
        <v>0</v>
      </c>
      <c r="F30" s="96">
        <f>+F31+F32+F33+F34+F35+F36</f>
        <v>0</v>
      </c>
    </row>
    <row r="31" spans="1:6" x14ac:dyDescent="0.25">
      <c r="A31" s="1" t="s">
        <v>53</v>
      </c>
      <c r="B31" s="95">
        <v>0</v>
      </c>
      <c r="C31" s="96">
        <v>0</v>
      </c>
      <c r="D31" s="26" t="s">
        <v>54</v>
      </c>
      <c r="E31" s="96">
        <v>0</v>
      </c>
      <c r="F31" s="96">
        <v>0</v>
      </c>
    </row>
    <row r="32" spans="1:6" x14ac:dyDescent="0.25">
      <c r="A32" s="1" t="s">
        <v>55</v>
      </c>
      <c r="B32" s="95">
        <v>0</v>
      </c>
      <c r="C32" s="96">
        <v>0</v>
      </c>
      <c r="D32" s="26" t="s">
        <v>56</v>
      </c>
      <c r="E32" s="96">
        <v>0</v>
      </c>
      <c r="F32" s="96">
        <v>0</v>
      </c>
    </row>
    <row r="33" spans="1:6" x14ac:dyDescent="0.25">
      <c r="A33" s="1" t="s">
        <v>57</v>
      </c>
      <c r="B33" s="95">
        <v>0</v>
      </c>
      <c r="C33" s="96">
        <v>0</v>
      </c>
      <c r="D33" s="26" t="s">
        <v>58</v>
      </c>
      <c r="E33" s="96">
        <v>0</v>
      </c>
      <c r="F33" s="96">
        <v>0</v>
      </c>
    </row>
    <row r="34" spans="1:6" x14ac:dyDescent="0.25">
      <c r="A34" s="1" t="s">
        <v>59</v>
      </c>
      <c r="B34" s="95">
        <v>0</v>
      </c>
      <c r="C34" s="96">
        <v>0</v>
      </c>
      <c r="D34" s="26" t="s">
        <v>60</v>
      </c>
      <c r="E34" s="96">
        <v>0</v>
      </c>
      <c r="F34" s="96">
        <v>0</v>
      </c>
    </row>
    <row r="35" spans="1:6" x14ac:dyDescent="0.25">
      <c r="A35" s="1" t="s">
        <v>61</v>
      </c>
      <c r="B35" s="95">
        <v>0</v>
      </c>
      <c r="C35" s="96">
        <v>0</v>
      </c>
      <c r="D35" s="26" t="s">
        <v>62</v>
      </c>
      <c r="E35" s="96">
        <v>0</v>
      </c>
      <c r="F35" s="96">
        <v>0</v>
      </c>
    </row>
    <row r="36" spans="1:6" x14ac:dyDescent="0.25">
      <c r="A36" s="1" t="s">
        <v>63</v>
      </c>
      <c r="B36" s="95">
        <v>0</v>
      </c>
      <c r="C36" s="96">
        <v>0</v>
      </c>
      <c r="D36" s="26" t="s">
        <v>64</v>
      </c>
      <c r="E36" s="96">
        <v>0</v>
      </c>
      <c r="F36" s="96">
        <v>0</v>
      </c>
    </row>
    <row r="37" spans="1:6" x14ac:dyDescent="0.25">
      <c r="A37" s="1" t="s">
        <v>65</v>
      </c>
      <c r="B37" s="95">
        <v>0</v>
      </c>
      <c r="C37" s="96">
        <v>0</v>
      </c>
      <c r="D37" s="26" t="s">
        <v>66</v>
      </c>
      <c r="E37" s="96">
        <f>+E38+E39+E40</f>
        <v>0</v>
      </c>
      <c r="F37" s="96">
        <f>+F38+F39+F40</f>
        <v>0</v>
      </c>
    </row>
    <row r="38" spans="1:6" x14ac:dyDescent="0.25">
      <c r="A38" s="1" t="s">
        <v>67</v>
      </c>
      <c r="B38" s="95">
        <v>0</v>
      </c>
      <c r="C38" s="96">
        <v>0</v>
      </c>
      <c r="D38" s="26" t="s">
        <v>68</v>
      </c>
      <c r="E38" s="96">
        <v>0</v>
      </c>
      <c r="F38" s="96">
        <v>0</v>
      </c>
    </row>
    <row r="39" spans="1:6" x14ac:dyDescent="0.25">
      <c r="A39" s="1" t="s">
        <v>69</v>
      </c>
      <c r="B39" s="95">
        <v>0</v>
      </c>
      <c r="C39" s="96">
        <v>0</v>
      </c>
      <c r="D39" s="26" t="s">
        <v>70</v>
      </c>
      <c r="E39" s="96">
        <v>0</v>
      </c>
      <c r="F39" s="96">
        <v>0</v>
      </c>
    </row>
    <row r="40" spans="1:6" x14ac:dyDescent="0.25">
      <c r="A40" s="1" t="s">
        <v>71</v>
      </c>
      <c r="B40" s="95">
        <f>+B41+B42+B43+B44</f>
        <v>0</v>
      </c>
      <c r="C40" s="96">
        <f>+C41+C42+C43+C44</f>
        <v>0</v>
      </c>
      <c r="D40" s="26" t="s">
        <v>72</v>
      </c>
      <c r="E40" s="96">
        <v>0</v>
      </c>
      <c r="F40" s="96">
        <v>0</v>
      </c>
    </row>
    <row r="41" spans="1:6" x14ac:dyDescent="0.25">
      <c r="A41" s="1" t="s">
        <v>73</v>
      </c>
      <c r="B41" s="95">
        <v>0</v>
      </c>
      <c r="C41" s="96">
        <v>0</v>
      </c>
      <c r="D41" s="26" t="s">
        <v>74</v>
      </c>
      <c r="E41" s="96">
        <f>+E42+E43+E44</f>
        <v>0</v>
      </c>
      <c r="F41" s="96">
        <f>+F42+F43+F44</f>
        <v>0</v>
      </c>
    </row>
    <row r="42" spans="1:6" x14ac:dyDescent="0.25">
      <c r="A42" s="1" t="s">
        <v>75</v>
      </c>
      <c r="B42" s="95">
        <v>0</v>
      </c>
      <c r="C42" s="96">
        <v>0</v>
      </c>
      <c r="D42" s="26" t="s">
        <v>76</v>
      </c>
      <c r="E42" s="96">
        <v>0</v>
      </c>
      <c r="F42" s="96">
        <v>0</v>
      </c>
    </row>
    <row r="43" spans="1:6" ht="18" customHeight="1" x14ac:dyDescent="0.25">
      <c r="A43" s="1" t="s">
        <v>77</v>
      </c>
      <c r="B43" s="95">
        <v>0</v>
      </c>
      <c r="C43" s="96">
        <v>0</v>
      </c>
      <c r="D43" s="26" t="s">
        <v>78</v>
      </c>
      <c r="E43" s="96">
        <v>0</v>
      </c>
      <c r="F43" s="96">
        <v>0</v>
      </c>
    </row>
    <row r="44" spans="1:6" x14ac:dyDescent="0.25">
      <c r="A44" s="1" t="s">
        <v>79</v>
      </c>
      <c r="B44" s="95">
        <v>0</v>
      </c>
      <c r="C44" s="96">
        <v>0</v>
      </c>
      <c r="D44" s="26" t="s">
        <v>80</v>
      </c>
      <c r="E44" s="96">
        <v>0</v>
      </c>
      <c r="F44" s="96">
        <v>0</v>
      </c>
    </row>
    <row r="45" spans="1:6" x14ac:dyDescent="0.25">
      <c r="A45" s="1"/>
      <c r="B45" s="95"/>
      <c r="C45" s="96"/>
      <c r="D45" s="26"/>
      <c r="E45" s="96"/>
      <c r="F45" s="111"/>
    </row>
    <row r="46" spans="1:6" ht="15.75" thickBot="1" x14ac:dyDescent="0.3">
      <c r="A46" s="84" t="s">
        <v>81</v>
      </c>
      <c r="B46" s="109">
        <f>+B8+B16+B24+B30+B36+B37+B40</f>
        <v>1133793</v>
      </c>
      <c r="C46" s="110">
        <f>+C8+C16+C24+C30+C36+C37+C40</f>
        <v>114751</v>
      </c>
      <c r="D46" s="85" t="s">
        <v>82</v>
      </c>
      <c r="E46" s="110">
        <f>+E8+E18+E22+E25+E26+E30+E37+E41</f>
        <v>569491</v>
      </c>
      <c r="F46" s="110">
        <f>+F8+F18+F22+F25+F26+F30+F37+F41</f>
        <v>95008</v>
      </c>
    </row>
    <row r="47" spans="1:6" x14ac:dyDescent="0.25">
      <c r="A47" s="86"/>
      <c r="B47" s="95"/>
      <c r="C47" s="95"/>
      <c r="D47" s="74"/>
      <c r="E47" s="75"/>
      <c r="F47" s="75"/>
    </row>
    <row r="48" spans="1:6" x14ac:dyDescent="0.25">
      <c r="A48" s="86"/>
      <c r="B48" s="95"/>
      <c r="C48" s="95"/>
      <c r="D48" s="74"/>
      <c r="E48" s="75"/>
      <c r="F48" s="75"/>
    </row>
    <row r="49" spans="1:6" x14ac:dyDescent="0.25">
      <c r="A49" s="86"/>
      <c r="B49" s="95"/>
      <c r="C49" s="95"/>
      <c r="D49" s="74"/>
      <c r="E49" s="75"/>
      <c r="F49" s="75"/>
    </row>
    <row r="50" spans="1:6" x14ac:dyDescent="0.25">
      <c r="A50" s="86"/>
      <c r="B50" s="95"/>
      <c r="C50" s="95"/>
      <c r="D50" s="74"/>
      <c r="E50" s="75"/>
      <c r="F50" s="75"/>
    </row>
    <row r="51" spans="1:6" x14ac:dyDescent="0.25">
      <c r="A51" s="86"/>
      <c r="B51" s="95"/>
      <c r="C51" s="95"/>
      <c r="D51" s="74"/>
      <c r="E51" s="75"/>
      <c r="F51" s="75"/>
    </row>
    <row r="52" spans="1:6" x14ac:dyDescent="0.25">
      <c r="A52" s="86"/>
      <c r="B52" s="95"/>
      <c r="C52" s="95"/>
      <c r="D52" s="74"/>
      <c r="E52" s="75"/>
      <c r="F52" s="75"/>
    </row>
    <row r="53" spans="1:6" x14ac:dyDescent="0.25">
      <c r="A53" s="86"/>
      <c r="B53" s="95"/>
      <c r="C53" s="95"/>
      <c r="D53" s="74"/>
      <c r="E53" s="75"/>
      <c r="F53" s="75"/>
    </row>
    <row r="54" spans="1:6" x14ac:dyDescent="0.25">
      <c r="A54" s="86"/>
      <c r="B54" s="95"/>
      <c r="C54" s="95"/>
      <c r="D54" s="74"/>
      <c r="E54" s="75"/>
      <c r="F54" s="75"/>
    </row>
    <row r="55" spans="1:6" x14ac:dyDescent="0.25">
      <c r="A55" s="86"/>
      <c r="B55" s="95"/>
      <c r="C55" s="95"/>
      <c r="D55" s="74"/>
      <c r="E55" s="75"/>
      <c r="F55" s="75"/>
    </row>
    <row r="56" spans="1:6" ht="15.75" thickBot="1" x14ac:dyDescent="0.3">
      <c r="A56" s="86"/>
      <c r="B56" s="95"/>
      <c r="C56" s="95"/>
      <c r="D56" s="74"/>
      <c r="E56" s="75"/>
      <c r="F56" s="75"/>
    </row>
    <row r="57" spans="1:6" x14ac:dyDescent="0.25">
      <c r="A57" s="10" t="s">
        <v>83</v>
      </c>
      <c r="B57" s="100"/>
      <c r="C57" s="101"/>
      <c r="D57" s="10" t="s">
        <v>95</v>
      </c>
      <c r="E57" s="88"/>
      <c r="F57" s="82"/>
    </row>
    <row r="58" spans="1:6" x14ac:dyDescent="0.25">
      <c r="A58" s="1" t="s">
        <v>84</v>
      </c>
      <c r="B58" s="96">
        <v>0</v>
      </c>
      <c r="C58" s="95">
        <v>0</v>
      </c>
      <c r="D58" s="1" t="s">
        <v>96</v>
      </c>
      <c r="E58" s="95">
        <v>0</v>
      </c>
      <c r="F58" s="96">
        <v>0</v>
      </c>
    </row>
    <row r="59" spans="1:6" x14ac:dyDescent="0.25">
      <c r="A59" s="1" t="s">
        <v>85</v>
      </c>
      <c r="B59" s="96">
        <v>0</v>
      </c>
      <c r="C59" s="95">
        <v>0</v>
      </c>
      <c r="D59" s="1" t="s">
        <v>97</v>
      </c>
      <c r="E59" s="95">
        <v>0</v>
      </c>
      <c r="F59" s="96">
        <v>0</v>
      </c>
    </row>
    <row r="60" spans="1:6" x14ac:dyDescent="0.25">
      <c r="A60" s="1" t="s">
        <v>86</v>
      </c>
      <c r="B60" s="105">
        <v>1140000</v>
      </c>
      <c r="C60" s="105">
        <v>1140000</v>
      </c>
      <c r="D60" s="1" t="s">
        <v>98</v>
      </c>
      <c r="E60" s="95">
        <v>0</v>
      </c>
      <c r="F60" s="96">
        <v>0</v>
      </c>
    </row>
    <row r="61" spans="1:6" x14ac:dyDescent="0.25">
      <c r="A61" s="1" t="s">
        <v>87</v>
      </c>
      <c r="B61" s="105">
        <v>4050704</v>
      </c>
      <c r="C61" s="105">
        <v>3572202</v>
      </c>
      <c r="D61" s="1" t="s">
        <v>99</v>
      </c>
      <c r="E61" s="95">
        <v>0</v>
      </c>
      <c r="F61" s="96">
        <v>0</v>
      </c>
    </row>
    <row r="62" spans="1:6" x14ac:dyDescent="0.25">
      <c r="A62" s="1" t="s">
        <v>88</v>
      </c>
      <c r="B62" s="96">
        <v>0</v>
      </c>
      <c r="C62" s="96">
        <v>0</v>
      </c>
      <c r="D62" s="1" t="s">
        <v>100</v>
      </c>
      <c r="E62" s="95">
        <v>0</v>
      </c>
      <c r="F62" s="96">
        <v>0</v>
      </c>
    </row>
    <row r="63" spans="1:6" x14ac:dyDescent="0.25">
      <c r="A63" s="1" t="s">
        <v>89</v>
      </c>
      <c r="B63" s="105">
        <v>-1819387</v>
      </c>
      <c r="C63" s="105">
        <v>-422739</v>
      </c>
      <c r="D63" s="1" t="s">
        <v>101</v>
      </c>
      <c r="E63" s="95">
        <v>0</v>
      </c>
      <c r="F63" s="96">
        <v>0</v>
      </c>
    </row>
    <row r="64" spans="1:6" x14ac:dyDescent="0.25">
      <c r="A64" s="1" t="s">
        <v>90</v>
      </c>
      <c r="B64" s="96">
        <v>0</v>
      </c>
      <c r="C64" s="96">
        <v>0</v>
      </c>
      <c r="D64" s="4"/>
      <c r="E64" s="97"/>
      <c r="F64" s="96"/>
    </row>
    <row r="65" spans="1:6" x14ac:dyDescent="0.25">
      <c r="A65" s="1" t="s">
        <v>91</v>
      </c>
      <c r="B65" s="96">
        <v>0</v>
      </c>
      <c r="C65" s="96">
        <v>0</v>
      </c>
      <c r="D65" s="4" t="s">
        <v>102</v>
      </c>
      <c r="E65" s="97">
        <f>+E58+E59+E60+E61+E62+E63</f>
        <v>0</v>
      </c>
      <c r="F65" s="173">
        <f>+F58+F59+F60+F61+F62+F63</f>
        <v>0</v>
      </c>
    </row>
    <row r="66" spans="1:6" x14ac:dyDescent="0.25">
      <c r="A66" s="1" t="s">
        <v>92</v>
      </c>
      <c r="B66" s="96">
        <v>0</v>
      </c>
      <c r="C66" s="96">
        <v>0</v>
      </c>
      <c r="D66" s="87"/>
      <c r="E66" s="114"/>
      <c r="F66" s="96"/>
    </row>
    <row r="67" spans="1:6" x14ac:dyDescent="0.25">
      <c r="A67" s="1"/>
      <c r="B67" s="96"/>
      <c r="C67" s="95"/>
      <c r="D67" s="4" t="s">
        <v>103</v>
      </c>
      <c r="E67" s="106">
        <f>+E46+E65</f>
        <v>569491</v>
      </c>
      <c r="F67" s="174">
        <f>+F46+F65</f>
        <v>95008</v>
      </c>
    </row>
    <row r="68" spans="1:6" x14ac:dyDescent="0.25">
      <c r="A68" s="4" t="s">
        <v>93</v>
      </c>
      <c r="B68" s="107">
        <f>+B58+B59+B60+B61+B62+B63+B64+B65+B66</f>
        <v>3371317</v>
      </c>
      <c r="C68" s="106">
        <f>+C58+C59+C60+C61+C62+C63+C64+C65+C66</f>
        <v>4289463</v>
      </c>
      <c r="D68" s="1"/>
      <c r="E68" s="95"/>
      <c r="F68" s="96"/>
    </row>
    <row r="69" spans="1:6" x14ac:dyDescent="0.25">
      <c r="A69" s="1"/>
      <c r="B69" s="96"/>
      <c r="C69" s="95"/>
      <c r="D69" s="4" t="s">
        <v>104</v>
      </c>
      <c r="E69" s="97"/>
      <c r="F69" s="96"/>
    </row>
    <row r="70" spans="1:6" x14ac:dyDescent="0.25">
      <c r="A70" s="4" t="s">
        <v>94</v>
      </c>
      <c r="B70" s="107">
        <f>+B46+B68</f>
        <v>4505110</v>
      </c>
      <c r="C70" s="106">
        <f>+C46+C68</f>
        <v>4404214</v>
      </c>
      <c r="D70" s="4"/>
      <c r="E70" s="97"/>
      <c r="F70" s="96"/>
    </row>
    <row r="71" spans="1:6" x14ac:dyDescent="0.25">
      <c r="A71" s="1"/>
      <c r="B71" s="96"/>
      <c r="C71" s="95"/>
      <c r="D71" s="4" t="s">
        <v>105</v>
      </c>
      <c r="E71" s="97">
        <f>+E72+E73+E74</f>
        <v>0</v>
      </c>
      <c r="F71" s="173">
        <f>+F72+F73+F74</f>
        <v>0</v>
      </c>
    </row>
    <row r="72" spans="1:6" x14ac:dyDescent="0.25">
      <c r="A72" s="1"/>
      <c r="B72" s="96"/>
      <c r="C72" s="95"/>
      <c r="D72" s="1" t="s">
        <v>106</v>
      </c>
      <c r="E72" s="95">
        <v>0</v>
      </c>
      <c r="F72" s="96">
        <v>0</v>
      </c>
    </row>
    <row r="73" spans="1:6" x14ac:dyDescent="0.25">
      <c r="A73" s="1"/>
      <c r="B73" s="96"/>
      <c r="C73" s="95"/>
      <c r="D73" s="1" t="s">
        <v>107</v>
      </c>
      <c r="E73" s="95">
        <v>0</v>
      </c>
      <c r="F73" s="96">
        <v>0</v>
      </c>
    </row>
    <row r="74" spans="1:6" x14ac:dyDescent="0.25">
      <c r="A74" s="1"/>
      <c r="B74" s="96"/>
      <c r="C74" s="95"/>
      <c r="D74" s="1" t="s">
        <v>108</v>
      </c>
      <c r="E74" s="95">
        <v>0</v>
      </c>
      <c r="F74" s="96">
        <v>0</v>
      </c>
    </row>
    <row r="75" spans="1:6" x14ac:dyDescent="0.25">
      <c r="A75" s="1"/>
      <c r="B75" s="96"/>
      <c r="C75" s="95"/>
      <c r="D75" s="1"/>
      <c r="E75" s="95"/>
      <c r="F75" s="96"/>
    </row>
    <row r="76" spans="1:6" x14ac:dyDescent="0.25">
      <c r="A76" s="1"/>
      <c r="B76" s="96"/>
      <c r="C76" s="95"/>
      <c r="D76" s="4" t="s">
        <v>109</v>
      </c>
      <c r="E76" s="106">
        <f>+E77+E78+E79+E80+E81</f>
        <v>3935619</v>
      </c>
      <c r="F76" s="174">
        <f>+F77+F78+F79+F80+F81</f>
        <v>4309206</v>
      </c>
    </row>
    <row r="77" spans="1:6" x14ac:dyDescent="0.25">
      <c r="A77" s="1"/>
      <c r="B77" s="96"/>
      <c r="C77" s="95"/>
      <c r="D77" s="1" t="s">
        <v>110</v>
      </c>
      <c r="E77" s="104">
        <v>544560</v>
      </c>
      <c r="F77" s="105">
        <v>68879</v>
      </c>
    </row>
    <row r="78" spans="1:6" x14ac:dyDescent="0.25">
      <c r="A78" s="1"/>
      <c r="B78" s="96"/>
      <c r="C78" s="95"/>
      <c r="D78" s="1" t="s">
        <v>111</v>
      </c>
      <c r="E78" s="104">
        <v>1057318</v>
      </c>
      <c r="F78" s="105">
        <v>1004262</v>
      </c>
    </row>
    <row r="79" spans="1:6" x14ac:dyDescent="0.25">
      <c r="A79" s="1"/>
      <c r="B79" s="96"/>
      <c r="C79" s="95"/>
      <c r="D79" s="1" t="s">
        <v>112</v>
      </c>
      <c r="E79" s="115">
        <v>0</v>
      </c>
      <c r="F79" s="176">
        <v>0</v>
      </c>
    </row>
    <row r="80" spans="1:6" x14ac:dyDescent="0.25">
      <c r="A80" s="1"/>
      <c r="B80" s="96"/>
      <c r="C80" s="95"/>
      <c r="D80" s="1" t="s">
        <v>113</v>
      </c>
      <c r="E80" s="95">
        <v>0</v>
      </c>
      <c r="F80" s="96">
        <v>0</v>
      </c>
    </row>
    <row r="81" spans="1:6" x14ac:dyDescent="0.25">
      <c r="A81" s="1"/>
      <c r="B81" s="96"/>
      <c r="C81" s="95"/>
      <c r="D81" s="1" t="s">
        <v>114</v>
      </c>
      <c r="E81" s="104">
        <v>2333741</v>
      </c>
      <c r="F81" s="105">
        <v>3236065</v>
      </c>
    </row>
    <row r="82" spans="1:6" x14ac:dyDescent="0.25">
      <c r="A82" s="1"/>
      <c r="B82" s="96"/>
      <c r="C82" s="95"/>
      <c r="D82" s="1"/>
      <c r="E82" s="95"/>
      <c r="F82" s="96"/>
    </row>
    <row r="83" spans="1:6" ht="18" x14ac:dyDescent="0.25">
      <c r="A83" s="1"/>
      <c r="B83" s="96"/>
      <c r="C83" s="95"/>
      <c r="D83" s="4" t="s">
        <v>115</v>
      </c>
      <c r="E83" s="97">
        <f>+E84+E85</f>
        <v>0</v>
      </c>
      <c r="F83" s="173">
        <v>0</v>
      </c>
    </row>
    <row r="84" spans="1:6" x14ac:dyDescent="0.25">
      <c r="A84" s="1"/>
      <c r="B84" s="96"/>
      <c r="C84" s="95"/>
      <c r="D84" s="1" t="s">
        <v>116</v>
      </c>
      <c r="E84" s="95">
        <v>0</v>
      </c>
      <c r="F84" s="96">
        <v>0</v>
      </c>
    </row>
    <row r="85" spans="1:6" x14ac:dyDescent="0.25">
      <c r="A85" s="1"/>
      <c r="B85" s="96"/>
      <c r="C85" s="95"/>
      <c r="D85" s="1" t="s">
        <v>117</v>
      </c>
      <c r="E85" s="95">
        <v>0</v>
      </c>
      <c r="F85" s="96">
        <v>0</v>
      </c>
    </row>
    <row r="86" spans="1:6" x14ac:dyDescent="0.25">
      <c r="A86" s="1"/>
      <c r="B86" s="96"/>
      <c r="C86" s="95"/>
      <c r="D86" s="1"/>
      <c r="E86" s="95"/>
      <c r="F86" s="96"/>
    </row>
    <row r="87" spans="1:6" x14ac:dyDescent="0.25">
      <c r="A87" s="1"/>
      <c r="B87" s="96"/>
      <c r="C87" s="95"/>
      <c r="D87" s="4" t="s">
        <v>118</v>
      </c>
      <c r="E87" s="106">
        <f>+E71+E76+E83</f>
        <v>3935619</v>
      </c>
      <c r="F87" s="174">
        <f>+F71+F76+F83</f>
        <v>4309206</v>
      </c>
    </row>
    <row r="88" spans="1:6" x14ac:dyDescent="0.25">
      <c r="A88" s="1"/>
      <c r="B88" s="96"/>
      <c r="C88" s="95"/>
      <c r="D88" s="1"/>
      <c r="E88" s="95"/>
      <c r="F88" s="96"/>
    </row>
    <row r="89" spans="1:6" x14ac:dyDescent="0.25">
      <c r="A89" s="1"/>
      <c r="B89" s="96"/>
      <c r="C89" s="95"/>
      <c r="D89" s="4" t="s">
        <v>119</v>
      </c>
      <c r="E89" s="106">
        <f>+E67+E87</f>
        <v>4505110</v>
      </c>
      <c r="F89" s="174">
        <f>+F67+F87</f>
        <v>4404214</v>
      </c>
    </row>
    <row r="90" spans="1:6" x14ac:dyDescent="0.25">
      <c r="A90" s="1"/>
      <c r="B90" s="96"/>
      <c r="C90" s="95"/>
      <c r="D90" s="4"/>
      <c r="E90" s="97"/>
      <c r="F90" s="96"/>
    </row>
    <row r="91" spans="1:6" x14ac:dyDescent="0.25">
      <c r="A91" s="1"/>
      <c r="B91" s="96"/>
      <c r="C91" s="95"/>
      <c r="D91" s="1"/>
      <c r="E91" s="75"/>
      <c r="F91" s="81"/>
    </row>
    <row r="92" spans="1:6" ht="15.75" thickBot="1" x14ac:dyDescent="0.3">
      <c r="A92" s="12"/>
      <c r="B92" s="102"/>
      <c r="C92" s="103"/>
      <c r="D92" s="12"/>
      <c r="E92" s="76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E17" sqref="E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21" t="s">
        <v>435</v>
      </c>
      <c r="B1" s="222"/>
      <c r="C1" s="222"/>
      <c r="D1" s="222"/>
      <c r="E1" s="222"/>
      <c r="F1" s="222"/>
      <c r="G1" s="222"/>
      <c r="H1" s="222"/>
      <c r="I1" s="223"/>
    </row>
    <row r="2" spans="1:10" ht="15.75" thickBot="1" x14ac:dyDescent="0.3">
      <c r="A2" s="224" t="s">
        <v>120</v>
      </c>
      <c r="B2" s="225"/>
      <c r="C2" s="225"/>
      <c r="D2" s="225"/>
      <c r="E2" s="225"/>
      <c r="F2" s="225"/>
      <c r="G2" s="225"/>
      <c r="H2" s="225"/>
      <c r="I2" s="226"/>
    </row>
    <row r="3" spans="1:10" ht="15.75" thickBot="1" x14ac:dyDescent="0.3">
      <c r="A3" s="224" t="s">
        <v>463</v>
      </c>
      <c r="B3" s="225"/>
      <c r="C3" s="225"/>
      <c r="D3" s="225"/>
      <c r="E3" s="225"/>
      <c r="F3" s="225"/>
      <c r="G3" s="225"/>
      <c r="H3" s="225"/>
      <c r="I3" s="226"/>
    </row>
    <row r="4" spans="1:10" ht="15.75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26"/>
    </row>
    <row r="5" spans="1:10" ht="24" customHeight="1" x14ac:dyDescent="0.25">
      <c r="A5" s="227" t="s">
        <v>121</v>
      </c>
      <c r="B5" s="228"/>
      <c r="C5" s="14" t="s">
        <v>122</v>
      </c>
      <c r="D5" s="229" t="s">
        <v>123</v>
      </c>
      <c r="E5" s="229" t="s">
        <v>124</v>
      </c>
      <c r="F5" s="229" t="s">
        <v>125</v>
      </c>
      <c r="G5" s="14" t="s">
        <v>126</v>
      </c>
      <c r="H5" s="229" t="s">
        <v>128</v>
      </c>
      <c r="I5" s="229" t="s">
        <v>129</v>
      </c>
    </row>
    <row r="6" spans="1:10" ht="18.75" thickBot="1" x14ac:dyDescent="0.3">
      <c r="A6" s="202"/>
      <c r="B6" s="204"/>
      <c r="C6" s="15" t="s">
        <v>460</v>
      </c>
      <c r="D6" s="230"/>
      <c r="E6" s="230"/>
      <c r="F6" s="230"/>
      <c r="G6" s="15" t="s">
        <v>127</v>
      </c>
      <c r="H6" s="230"/>
      <c r="I6" s="230"/>
    </row>
    <row r="7" spans="1:10" x14ac:dyDescent="0.25">
      <c r="A7" s="219"/>
      <c r="B7" s="220"/>
      <c r="C7" s="5"/>
      <c r="D7" s="5"/>
      <c r="E7" s="5"/>
      <c r="F7" s="5"/>
      <c r="G7" s="5"/>
      <c r="H7" s="5"/>
      <c r="I7" s="5"/>
    </row>
    <row r="8" spans="1:10" x14ac:dyDescent="0.25">
      <c r="A8" s="211" t="s">
        <v>130</v>
      </c>
      <c r="B8" s="212"/>
      <c r="C8" s="112">
        <f>+C9+C13</f>
        <v>0</v>
      </c>
      <c r="D8" s="112">
        <f>+D9+D13</f>
        <v>0</v>
      </c>
      <c r="E8" s="112">
        <f>+E9+E13</f>
        <v>0</v>
      </c>
      <c r="F8" s="112">
        <f>+F9+F13</f>
        <v>0</v>
      </c>
      <c r="G8" s="112">
        <f>+C8+D8-E8+F8</f>
        <v>0</v>
      </c>
      <c r="H8" s="112">
        <f>+H9+H13</f>
        <v>0</v>
      </c>
      <c r="I8" s="112">
        <f>+I9+I13</f>
        <v>0</v>
      </c>
    </row>
    <row r="9" spans="1:10" x14ac:dyDescent="0.25">
      <c r="A9" s="211" t="s">
        <v>131</v>
      </c>
      <c r="B9" s="212"/>
      <c r="C9" s="111">
        <f>+C10+C11+C12</f>
        <v>0</v>
      </c>
      <c r="D9" s="111">
        <f>+D10+D11+D12</f>
        <v>0</v>
      </c>
      <c r="E9" s="111">
        <f>+E10+E11+E12</f>
        <v>0</v>
      </c>
      <c r="F9" s="111">
        <f>+F10+F11+F12</f>
        <v>0</v>
      </c>
      <c r="G9" s="111">
        <f>+C9+D9-E9+F9</f>
        <v>0</v>
      </c>
      <c r="H9" s="111">
        <f>+H10+H11+H12</f>
        <v>0</v>
      </c>
      <c r="I9" s="111">
        <f>+I10+I11+I12</f>
        <v>0</v>
      </c>
    </row>
    <row r="10" spans="1:10" x14ac:dyDescent="0.25">
      <c r="A10" s="16"/>
      <c r="B10" s="2" t="s">
        <v>132</v>
      </c>
      <c r="C10" s="111">
        <v>0</v>
      </c>
      <c r="D10" s="111">
        <v>0</v>
      </c>
      <c r="E10" s="111">
        <v>0</v>
      </c>
      <c r="F10" s="111">
        <v>0</v>
      </c>
      <c r="G10" s="111">
        <f>+C10+D10-E10+F10</f>
        <v>0</v>
      </c>
      <c r="H10" s="111">
        <v>0</v>
      </c>
      <c r="I10" s="111">
        <v>0</v>
      </c>
    </row>
    <row r="11" spans="1:10" x14ac:dyDescent="0.25">
      <c r="A11" s="17"/>
      <c r="B11" s="2" t="s">
        <v>133</v>
      </c>
      <c r="C11" s="111">
        <v>0</v>
      </c>
      <c r="D11" s="111">
        <v>0</v>
      </c>
      <c r="E11" s="111">
        <v>0</v>
      </c>
      <c r="F11" s="111">
        <v>0</v>
      </c>
      <c r="G11" s="111">
        <f t="shared" ref="G11:G16" si="0">+C11+D11-E11+F11</f>
        <v>0</v>
      </c>
      <c r="H11" s="111">
        <v>0</v>
      </c>
      <c r="I11" s="111">
        <v>0</v>
      </c>
    </row>
    <row r="12" spans="1:10" ht="18" customHeight="1" x14ac:dyDescent="0.25">
      <c r="A12" s="17"/>
      <c r="B12" s="2" t="s">
        <v>134</v>
      </c>
      <c r="C12" s="111">
        <v>0</v>
      </c>
      <c r="D12" s="111">
        <v>0</v>
      </c>
      <c r="E12" s="111">
        <v>0</v>
      </c>
      <c r="F12" s="111">
        <v>0</v>
      </c>
      <c r="G12" s="111">
        <f t="shared" si="0"/>
        <v>0</v>
      </c>
      <c r="H12" s="111">
        <v>0</v>
      </c>
      <c r="I12" s="111">
        <v>0</v>
      </c>
    </row>
    <row r="13" spans="1:10" x14ac:dyDescent="0.25">
      <c r="A13" s="211" t="s">
        <v>135</v>
      </c>
      <c r="B13" s="212"/>
      <c r="C13" s="112">
        <f>+C14+C15+C16</f>
        <v>0</v>
      </c>
      <c r="D13" s="112">
        <f>+D14+D15+D16</f>
        <v>0</v>
      </c>
      <c r="E13" s="112">
        <f>+E14+E15+E16</f>
        <v>0</v>
      </c>
      <c r="F13" s="112">
        <f>+F14+F15+F16</f>
        <v>0</v>
      </c>
      <c r="G13" s="112">
        <f t="shared" si="0"/>
        <v>0</v>
      </c>
      <c r="H13" s="112">
        <f>+H14+H15+H16</f>
        <v>0</v>
      </c>
      <c r="I13" s="112">
        <f>+I14+I15+I16</f>
        <v>0</v>
      </c>
    </row>
    <row r="14" spans="1:10" x14ac:dyDescent="0.25">
      <c r="A14" s="16"/>
      <c r="B14" s="2" t="s">
        <v>136</v>
      </c>
      <c r="C14" s="111">
        <v>0</v>
      </c>
      <c r="D14" s="111">
        <v>0</v>
      </c>
      <c r="E14" s="111">
        <v>0</v>
      </c>
      <c r="F14" s="111">
        <v>0</v>
      </c>
      <c r="G14" s="111">
        <f t="shared" si="0"/>
        <v>0</v>
      </c>
      <c r="H14" s="111">
        <v>0</v>
      </c>
      <c r="I14" s="111">
        <v>0</v>
      </c>
    </row>
    <row r="15" spans="1:10" x14ac:dyDescent="0.25">
      <c r="A15" s="17"/>
      <c r="B15" s="2" t="s">
        <v>137</v>
      </c>
      <c r="C15" s="111">
        <v>0</v>
      </c>
      <c r="D15" s="111">
        <v>0</v>
      </c>
      <c r="E15" s="111">
        <v>0</v>
      </c>
      <c r="F15" s="111">
        <v>0</v>
      </c>
      <c r="G15" s="111">
        <f t="shared" si="0"/>
        <v>0</v>
      </c>
      <c r="H15" s="111">
        <v>0</v>
      </c>
      <c r="I15" s="111">
        <v>0</v>
      </c>
    </row>
    <row r="16" spans="1:10" x14ac:dyDescent="0.25">
      <c r="A16" s="17"/>
      <c r="B16" s="2" t="s">
        <v>138</v>
      </c>
      <c r="C16" s="111">
        <v>0</v>
      </c>
      <c r="D16" s="111">
        <v>0</v>
      </c>
      <c r="E16" s="111">
        <v>0</v>
      </c>
      <c r="F16" s="111">
        <v>0</v>
      </c>
      <c r="G16" s="111">
        <f t="shared" si="0"/>
        <v>0</v>
      </c>
      <c r="H16" s="111">
        <v>0</v>
      </c>
      <c r="I16" s="111">
        <v>0</v>
      </c>
      <c r="J16" s="29"/>
    </row>
    <row r="17" spans="1:12" x14ac:dyDescent="0.25">
      <c r="A17" s="211" t="s">
        <v>139</v>
      </c>
      <c r="B17" s="212"/>
      <c r="C17" s="113">
        <v>95008</v>
      </c>
      <c r="D17" s="113">
        <v>25460301</v>
      </c>
      <c r="E17" s="113">
        <v>25934783</v>
      </c>
      <c r="F17" s="111">
        <v>0</v>
      </c>
      <c r="G17" s="117">
        <f>+C17+E17-D17</f>
        <v>569490</v>
      </c>
      <c r="H17" s="111">
        <v>0</v>
      </c>
      <c r="I17" s="111">
        <v>0</v>
      </c>
      <c r="J17" s="29"/>
      <c r="K17" s="115"/>
      <c r="L17" s="148"/>
    </row>
    <row r="18" spans="1:12" x14ac:dyDescent="0.25">
      <c r="A18" s="17"/>
      <c r="B18" s="2"/>
      <c r="C18" s="111"/>
      <c r="D18" s="111"/>
      <c r="E18" s="111"/>
      <c r="F18" s="111"/>
      <c r="G18" s="116"/>
      <c r="H18" s="111"/>
      <c r="I18" s="111"/>
      <c r="J18" s="29"/>
    </row>
    <row r="19" spans="1:12" ht="16.5" customHeight="1" x14ac:dyDescent="0.25">
      <c r="A19" s="211" t="s">
        <v>140</v>
      </c>
      <c r="B19" s="212"/>
      <c r="C19" s="117">
        <f>+C8+C17</f>
        <v>95008</v>
      </c>
      <c r="D19" s="117">
        <f>+D8+D17</f>
        <v>25460301</v>
      </c>
      <c r="E19" s="117">
        <f>+E8+E17</f>
        <v>25934783</v>
      </c>
      <c r="F19" s="111">
        <v>0</v>
      </c>
      <c r="G19" s="117">
        <f>+C19+E19-D19</f>
        <v>569490</v>
      </c>
      <c r="H19" s="112">
        <f>+H8+H17</f>
        <v>0</v>
      </c>
      <c r="I19" s="112">
        <f>+I8+I17</f>
        <v>0</v>
      </c>
      <c r="J19" s="29"/>
    </row>
    <row r="20" spans="1:12" x14ac:dyDescent="0.25">
      <c r="A20" s="211"/>
      <c r="B20" s="212"/>
      <c r="C20" s="68"/>
      <c r="D20" s="111"/>
      <c r="E20" s="68"/>
      <c r="F20" s="68"/>
      <c r="G20" s="68"/>
      <c r="H20" s="68"/>
      <c r="I20" s="68"/>
    </row>
    <row r="21" spans="1:12" ht="16.5" customHeight="1" x14ac:dyDescent="0.25">
      <c r="A21" s="211" t="s">
        <v>148</v>
      </c>
      <c r="B21" s="212"/>
      <c r="C21" s="68"/>
      <c r="D21" s="68"/>
      <c r="E21" s="68"/>
      <c r="F21" s="68"/>
      <c r="G21" s="68"/>
      <c r="H21" s="68"/>
      <c r="I21" s="68"/>
    </row>
    <row r="22" spans="1:12" x14ac:dyDescent="0.25">
      <c r="A22" s="213" t="s">
        <v>141</v>
      </c>
      <c r="B22" s="214"/>
      <c r="C22" s="111">
        <v>0</v>
      </c>
      <c r="D22" s="111">
        <v>0</v>
      </c>
      <c r="E22" s="111">
        <v>0</v>
      </c>
      <c r="F22" s="111">
        <v>0</v>
      </c>
      <c r="G22" s="111">
        <f>+C22+D22-E22+F22</f>
        <v>0</v>
      </c>
      <c r="H22" s="111">
        <v>0</v>
      </c>
      <c r="I22" s="111">
        <v>0</v>
      </c>
    </row>
    <row r="23" spans="1:12" x14ac:dyDescent="0.25">
      <c r="A23" s="213" t="s">
        <v>142</v>
      </c>
      <c r="B23" s="214"/>
      <c r="C23" s="111">
        <v>0</v>
      </c>
      <c r="D23" s="111">
        <v>0</v>
      </c>
      <c r="E23" s="111">
        <v>0</v>
      </c>
      <c r="F23" s="111">
        <v>0</v>
      </c>
      <c r="G23" s="111">
        <f>+C23+D23-E23+F23</f>
        <v>0</v>
      </c>
      <c r="H23" s="111">
        <v>0</v>
      </c>
      <c r="I23" s="111">
        <v>0</v>
      </c>
    </row>
    <row r="24" spans="1:12" x14ac:dyDescent="0.25">
      <c r="A24" s="213" t="s">
        <v>143</v>
      </c>
      <c r="B24" s="214"/>
      <c r="C24" s="111">
        <v>0</v>
      </c>
      <c r="D24" s="111">
        <v>0</v>
      </c>
      <c r="E24" s="111">
        <v>0</v>
      </c>
      <c r="F24" s="111">
        <v>0</v>
      </c>
      <c r="G24" s="111">
        <f>+C24+D24-E24+F24</f>
        <v>0</v>
      </c>
      <c r="H24" s="111">
        <v>0</v>
      </c>
      <c r="I24" s="111">
        <v>0</v>
      </c>
    </row>
    <row r="25" spans="1:12" x14ac:dyDescent="0.25">
      <c r="A25" s="217"/>
      <c r="B25" s="218"/>
      <c r="C25" s="118"/>
      <c r="D25" s="118"/>
      <c r="E25" s="118"/>
      <c r="F25" s="118"/>
      <c r="G25" s="118"/>
      <c r="H25" s="118"/>
      <c r="I25" s="118"/>
    </row>
    <row r="26" spans="1:12" ht="16.5" customHeight="1" x14ac:dyDescent="0.25">
      <c r="A26" s="211" t="s">
        <v>144</v>
      </c>
      <c r="B26" s="212"/>
      <c r="C26" s="118"/>
      <c r="D26" s="118"/>
      <c r="E26" s="118"/>
      <c r="F26" s="118"/>
      <c r="G26" s="118"/>
      <c r="H26" s="118"/>
      <c r="I26" s="118"/>
    </row>
    <row r="27" spans="1:12" x14ac:dyDescent="0.25">
      <c r="A27" s="213" t="s">
        <v>145</v>
      </c>
      <c r="B27" s="214"/>
      <c r="C27" s="111">
        <v>0</v>
      </c>
      <c r="D27" s="111">
        <v>0</v>
      </c>
      <c r="E27" s="111">
        <v>0</v>
      </c>
      <c r="F27" s="111">
        <v>0</v>
      </c>
      <c r="G27" s="111">
        <f>+C27+D27-E27+F27</f>
        <v>0</v>
      </c>
      <c r="H27" s="111">
        <v>0</v>
      </c>
      <c r="I27" s="111">
        <v>0</v>
      </c>
    </row>
    <row r="28" spans="1:12" x14ac:dyDescent="0.25">
      <c r="A28" s="213" t="s">
        <v>146</v>
      </c>
      <c r="B28" s="214"/>
      <c r="C28" s="111">
        <v>0</v>
      </c>
      <c r="D28" s="111">
        <v>0</v>
      </c>
      <c r="E28" s="111">
        <v>0</v>
      </c>
      <c r="F28" s="111">
        <v>0</v>
      </c>
      <c r="G28" s="111">
        <f>+C28+D28-E28+F28</f>
        <v>0</v>
      </c>
      <c r="H28" s="111">
        <v>0</v>
      </c>
      <c r="I28" s="111">
        <v>0</v>
      </c>
    </row>
    <row r="29" spans="1:12" x14ac:dyDescent="0.25">
      <c r="A29" s="213" t="s">
        <v>147</v>
      </c>
      <c r="B29" s="214"/>
      <c r="C29" s="111">
        <v>0</v>
      </c>
      <c r="D29" s="111">
        <v>0</v>
      </c>
      <c r="E29" s="111">
        <v>0</v>
      </c>
      <c r="F29" s="111">
        <v>0</v>
      </c>
      <c r="G29" s="111">
        <f>+C29+D29-E29+F29</f>
        <v>0</v>
      </c>
      <c r="H29" s="111">
        <v>0</v>
      </c>
      <c r="I29" s="111">
        <v>0</v>
      </c>
    </row>
    <row r="30" spans="1:12" ht="15.75" thickBot="1" x14ac:dyDescent="0.3">
      <c r="A30" s="215"/>
      <c r="B30" s="216"/>
      <c r="C30" s="77"/>
      <c r="D30" s="77"/>
      <c r="E30" s="77"/>
      <c r="F30" s="77"/>
      <c r="G30" s="77"/>
      <c r="H30" s="77"/>
      <c r="I30" s="77"/>
    </row>
    <row r="35" spans="1:7" ht="15.75" thickBot="1" x14ac:dyDescent="0.3"/>
    <row r="36" spans="1:7" ht="15" customHeight="1" x14ac:dyDescent="0.25">
      <c r="A36" s="196" t="s">
        <v>149</v>
      </c>
      <c r="B36" s="19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7"/>
      <c r="B37" s="20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9"/>
      <c r="B38" s="21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5" t="s">
        <v>160</v>
      </c>
      <c r="B39" s="20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</row>
    <row r="41" spans="1:7" x14ac:dyDescent="0.25">
      <c r="A41" s="28"/>
      <c r="B41" s="2" t="s">
        <v>162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</row>
    <row r="42" spans="1:7" ht="15.75" thickBot="1" x14ac:dyDescent="0.3">
      <c r="A42" s="13"/>
      <c r="B42" s="6" t="s">
        <v>163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21" t="s">
        <v>437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11" ht="15.75" thickBot="1" x14ac:dyDescent="0.3">
      <c r="A2" s="224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</row>
    <row r="3" spans="1:11" ht="15.75" thickBot="1" x14ac:dyDescent="0.3">
      <c r="A3" s="224" t="s">
        <v>463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ht="15.75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8"/>
      <c r="C7" s="68"/>
      <c r="D7" s="68"/>
      <c r="E7" s="112">
        <f>+E8+E9+E10+E11</f>
        <v>0</v>
      </c>
      <c r="F7" s="112"/>
      <c r="G7" s="112">
        <f>+G8+G9+G10+G11</f>
        <v>0</v>
      </c>
      <c r="H7" s="112">
        <f>+H8+H9+H10+H11</f>
        <v>0</v>
      </c>
      <c r="I7" s="112">
        <f>+I8+I9+I10+I11</f>
        <v>0</v>
      </c>
      <c r="J7" s="112">
        <f>+J8+J9+J10+J11</f>
        <v>0</v>
      </c>
      <c r="K7" s="112">
        <f>K8+K9+K10+K11</f>
        <v>0</v>
      </c>
    </row>
    <row r="8" spans="1:11" x14ac:dyDescent="0.25">
      <c r="A8" s="30" t="s">
        <v>174</v>
      </c>
      <c r="B8" s="68"/>
      <c r="C8" s="68"/>
      <c r="D8" s="68"/>
      <c r="E8" s="111">
        <v>0</v>
      </c>
      <c r="F8" s="112"/>
      <c r="G8" s="111">
        <v>0</v>
      </c>
      <c r="H8" s="111">
        <v>0</v>
      </c>
      <c r="I8" s="111">
        <v>0</v>
      </c>
      <c r="J8" s="111">
        <v>0</v>
      </c>
      <c r="K8" s="111">
        <f>+E8-J8</f>
        <v>0</v>
      </c>
    </row>
    <row r="9" spans="1:11" x14ac:dyDescent="0.25">
      <c r="A9" s="30" t="s">
        <v>175</v>
      </c>
      <c r="B9" s="68"/>
      <c r="C9" s="68"/>
      <c r="D9" s="68"/>
      <c r="E9" s="111">
        <v>0</v>
      </c>
      <c r="F9" s="112"/>
      <c r="G9" s="111">
        <v>0</v>
      </c>
      <c r="H9" s="111">
        <v>0</v>
      </c>
      <c r="I9" s="111">
        <v>0</v>
      </c>
      <c r="J9" s="111">
        <v>0</v>
      </c>
      <c r="K9" s="111">
        <f>+E9-J9</f>
        <v>0</v>
      </c>
    </row>
    <row r="10" spans="1:11" x14ac:dyDescent="0.25">
      <c r="A10" s="30" t="s">
        <v>176</v>
      </c>
      <c r="B10" s="68"/>
      <c r="C10" s="68"/>
      <c r="D10" s="68"/>
      <c r="E10" s="111">
        <v>0</v>
      </c>
      <c r="F10" s="112"/>
      <c r="G10" s="111">
        <v>0</v>
      </c>
      <c r="H10" s="111">
        <v>0</v>
      </c>
      <c r="I10" s="111">
        <v>0</v>
      </c>
      <c r="J10" s="111">
        <v>0</v>
      </c>
      <c r="K10" s="111">
        <f>+E10-J10</f>
        <v>0</v>
      </c>
    </row>
    <row r="11" spans="1:11" x14ac:dyDescent="0.25">
      <c r="A11" s="30" t="s">
        <v>177</v>
      </c>
      <c r="B11" s="68"/>
      <c r="C11" s="68"/>
      <c r="D11" s="68"/>
      <c r="E11" s="68"/>
      <c r="F11" s="68"/>
      <c r="G11" s="68"/>
      <c r="H11" s="68"/>
      <c r="I11" s="68"/>
      <c r="J11" s="68"/>
      <c r="K11" s="61"/>
    </row>
    <row r="12" spans="1:11" x14ac:dyDescent="0.25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5">
      <c r="A13" s="24" t="s">
        <v>178</v>
      </c>
      <c r="B13" s="68"/>
      <c r="C13" s="68"/>
      <c r="D13" s="68"/>
      <c r="E13" s="112">
        <f>+E14+E15+E16+E17</f>
        <v>0</v>
      </c>
      <c r="F13" s="112"/>
      <c r="G13" s="112">
        <f>+G14+G15+G16+G17</f>
        <v>0</v>
      </c>
      <c r="H13" s="112">
        <f>+H14+H15+H16+H17</f>
        <v>0</v>
      </c>
      <c r="I13" s="112">
        <f>+I14+I15+I16+I17</f>
        <v>0</v>
      </c>
      <c r="J13" s="112">
        <f>+J14+J15+J16+J17</f>
        <v>0</v>
      </c>
      <c r="K13" s="112">
        <f>+K14+K15+K16+K17</f>
        <v>0</v>
      </c>
    </row>
    <row r="14" spans="1:11" x14ac:dyDescent="0.25">
      <c r="A14" s="30" t="s">
        <v>179</v>
      </c>
      <c r="B14" s="68"/>
      <c r="C14" s="68"/>
      <c r="D14" s="68"/>
      <c r="E14" s="111">
        <v>0</v>
      </c>
      <c r="F14" s="112"/>
      <c r="G14" s="111">
        <v>0</v>
      </c>
      <c r="H14" s="111">
        <v>0</v>
      </c>
      <c r="I14" s="111">
        <v>0</v>
      </c>
      <c r="J14" s="111">
        <v>0</v>
      </c>
      <c r="K14" s="112">
        <f>+E14-J14</f>
        <v>0</v>
      </c>
    </row>
    <row r="15" spans="1:11" x14ac:dyDescent="0.25">
      <c r="A15" s="30" t="s">
        <v>180</v>
      </c>
      <c r="B15" s="68"/>
      <c r="C15" s="68"/>
      <c r="D15" s="68"/>
      <c r="E15" s="111">
        <v>0</v>
      </c>
      <c r="F15" s="112"/>
      <c r="G15" s="111">
        <v>0</v>
      </c>
      <c r="H15" s="111">
        <v>0</v>
      </c>
      <c r="I15" s="111">
        <v>0</v>
      </c>
      <c r="J15" s="111">
        <v>0</v>
      </c>
      <c r="K15" s="112">
        <f>+E15-J15</f>
        <v>0</v>
      </c>
    </row>
    <row r="16" spans="1:11" x14ac:dyDescent="0.25">
      <c r="A16" s="30" t="s">
        <v>181</v>
      </c>
      <c r="B16" s="68"/>
      <c r="C16" s="68"/>
      <c r="D16" s="68"/>
      <c r="E16" s="111">
        <v>0</v>
      </c>
      <c r="F16" s="112"/>
      <c r="G16" s="111">
        <v>0</v>
      </c>
      <c r="H16" s="111">
        <v>0</v>
      </c>
      <c r="I16" s="111">
        <v>0</v>
      </c>
      <c r="J16" s="111">
        <v>0</v>
      </c>
      <c r="K16" s="112">
        <f>+E16-J16</f>
        <v>0</v>
      </c>
    </row>
    <row r="17" spans="1:11" x14ac:dyDescent="0.25">
      <c r="A17" s="30" t="s">
        <v>182</v>
      </c>
      <c r="B17" s="68"/>
      <c r="C17" s="68"/>
      <c r="D17" s="68"/>
      <c r="E17" s="111">
        <v>0</v>
      </c>
      <c r="F17" s="112"/>
      <c r="G17" s="111">
        <v>0</v>
      </c>
      <c r="H17" s="111">
        <v>0</v>
      </c>
      <c r="I17" s="111">
        <v>0</v>
      </c>
      <c r="J17" s="111">
        <v>0</v>
      </c>
      <c r="K17" s="112">
        <f>+E17-J17</f>
        <v>0</v>
      </c>
    </row>
    <row r="18" spans="1:11" x14ac:dyDescent="0.25">
      <c r="A18" s="3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18" x14ac:dyDescent="0.25">
      <c r="A19" s="24" t="s">
        <v>183</v>
      </c>
      <c r="B19" s="68"/>
      <c r="C19" s="68"/>
      <c r="D19" s="68"/>
      <c r="E19" s="112">
        <f>+E7+E13</f>
        <v>0</v>
      </c>
      <c r="F19" s="112"/>
      <c r="G19" s="112">
        <f>+G7+G13</f>
        <v>0</v>
      </c>
      <c r="H19" s="112">
        <f>+H7+H13</f>
        <v>0</v>
      </c>
      <c r="I19" s="112">
        <f>+I7+I13</f>
        <v>0</v>
      </c>
      <c r="J19" s="112">
        <f>+J7+J13</f>
        <v>0</v>
      </c>
      <c r="K19" s="112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workbookViewId="0">
      <selection activeCell="I61" sqref="I61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6" t="s">
        <v>437</v>
      </c>
      <c r="B1" s="197"/>
      <c r="C1" s="197"/>
      <c r="D1" s="197"/>
      <c r="E1" s="198"/>
    </row>
    <row r="2" spans="1:6" ht="11.25" customHeight="1" x14ac:dyDescent="0.25">
      <c r="A2" s="207" t="s">
        <v>184</v>
      </c>
      <c r="B2" s="233"/>
      <c r="C2" s="233"/>
      <c r="D2" s="233"/>
      <c r="E2" s="208"/>
    </row>
    <row r="3" spans="1:6" x14ac:dyDescent="0.25">
      <c r="A3" s="207" t="s">
        <v>463</v>
      </c>
      <c r="B3" s="233"/>
      <c r="C3" s="233"/>
      <c r="D3" s="233"/>
      <c r="E3" s="208"/>
    </row>
    <row r="4" spans="1:6" ht="15.75" thickBot="1" x14ac:dyDescent="0.3">
      <c r="A4" s="209" t="s">
        <v>1</v>
      </c>
      <c r="B4" s="234"/>
      <c r="C4" s="234"/>
      <c r="D4" s="234"/>
      <c r="E4" s="210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37" t="s">
        <v>2</v>
      </c>
      <c r="B6" s="238"/>
      <c r="C6" s="19" t="s">
        <v>185</v>
      </c>
      <c r="D6" s="229" t="s">
        <v>187</v>
      </c>
      <c r="E6" s="19" t="s">
        <v>188</v>
      </c>
    </row>
    <row r="7" spans="1:6" ht="15.75" thickBot="1" x14ac:dyDescent="0.3">
      <c r="A7" s="239"/>
      <c r="B7" s="240"/>
      <c r="C7" s="15" t="s">
        <v>186</v>
      </c>
      <c r="D7" s="230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17">
        <f>+C10+C11+C12</f>
        <v>23869013</v>
      </c>
      <c r="D9" s="117">
        <f>+D10+D11+D12</f>
        <v>23932648</v>
      </c>
      <c r="E9" s="117">
        <f>+E10+E11+E12</f>
        <v>23932648</v>
      </c>
    </row>
    <row r="10" spans="1:6" x14ac:dyDescent="0.25">
      <c r="A10" s="32"/>
      <c r="B10" s="35" t="s">
        <v>191</v>
      </c>
      <c r="C10" s="113">
        <v>23869013</v>
      </c>
      <c r="D10" s="113">
        <v>23932648</v>
      </c>
      <c r="E10" s="113">
        <v>23932648</v>
      </c>
    </row>
    <row r="11" spans="1:6" x14ac:dyDescent="0.25">
      <c r="A11" s="32"/>
      <c r="B11" s="35" t="s">
        <v>192</v>
      </c>
      <c r="C11" s="111">
        <v>0</v>
      </c>
      <c r="D11" s="111">
        <v>0</v>
      </c>
      <c r="E11" s="111">
        <v>0</v>
      </c>
    </row>
    <row r="12" spans="1:6" x14ac:dyDescent="0.25">
      <c r="A12" s="32"/>
      <c r="B12" s="35" t="s">
        <v>193</v>
      </c>
      <c r="C12" s="111">
        <v>0</v>
      </c>
      <c r="D12" s="111">
        <v>0</v>
      </c>
      <c r="E12" s="111">
        <v>0</v>
      </c>
    </row>
    <row r="13" spans="1:6" x14ac:dyDescent="0.25">
      <c r="A13" s="32"/>
      <c r="B13" s="33"/>
      <c r="C13" s="61"/>
      <c r="D13" s="61"/>
      <c r="E13" s="61"/>
    </row>
    <row r="14" spans="1:6" x14ac:dyDescent="0.25">
      <c r="A14" s="36"/>
      <c r="B14" s="34" t="s">
        <v>225</v>
      </c>
      <c r="C14" s="117">
        <f>+C15+C16</f>
        <v>23869013</v>
      </c>
      <c r="D14" s="117">
        <f>+D15+D16</f>
        <v>23388088</v>
      </c>
      <c r="E14" s="117">
        <f>+E15+E16</f>
        <v>23323509</v>
      </c>
    </row>
    <row r="15" spans="1:6" x14ac:dyDescent="0.25">
      <c r="A15" s="32"/>
      <c r="B15" s="35" t="s">
        <v>194</v>
      </c>
      <c r="C15" s="113">
        <v>23869013</v>
      </c>
      <c r="D15" s="113">
        <v>23388088</v>
      </c>
      <c r="E15" s="113">
        <v>23323509</v>
      </c>
      <c r="F15" s="148"/>
    </row>
    <row r="16" spans="1:6" x14ac:dyDescent="0.25">
      <c r="A16" s="32"/>
      <c r="B16" s="35" t="s">
        <v>195</v>
      </c>
      <c r="C16" s="111">
        <v>0</v>
      </c>
      <c r="D16" s="111">
        <v>0</v>
      </c>
      <c r="E16" s="111">
        <v>0</v>
      </c>
      <c r="F16" s="115"/>
    </row>
    <row r="17" spans="1:5" x14ac:dyDescent="0.25">
      <c r="A17" s="32"/>
      <c r="B17" s="33"/>
      <c r="C17" s="61"/>
      <c r="D17" s="61"/>
      <c r="E17" s="61"/>
    </row>
    <row r="18" spans="1:5" x14ac:dyDescent="0.25">
      <c r="A18" s="32"/>
      <c r="B18" s="146" t="s">
        <v>196</v>
      </c>
      <c r="C18" s="119">
        <f>+C19+C20</f>
        <v>0</v>
      </c>
      <c r="D18" s="111">
        <f>+D19+D20</f>
        <v>0</v>
      </c>
      <c r="E18" s="111">
        <f>+E19+E20</f>
        <v>0</v>
      </c>
    </row>
    <row r="19" spans="1:5" x14ac:dyDescent="0.25">
      <c r="A19" s="32"/>
      <c r="B19" s="147" t="s">
        <v>197</v>
      </c>
      <c r="C19" s="120">
        <v>0</v>
      </c>
      <c r="D19" s="111">
        <v>0</v>
      </c>
      <c r="E19" s="111">
        <v>0</v>
      </c>
    </row>
    <row r="20" spans="1:5" x14ac:dyDescent="0.25">
      <c r="A20" s="32"/>
      <c r="B20" s="35" t="s">
        <v>198</v>
      </c>
      <c r="C20" s="120">
        <v>0</v>
      </c>
      <c r="D20" s="111">
        <v>0</v>
      </c>
      <c r="E20" s="111">
        <v>0</v>
      </c>
    </row>
    <row r="21" spans="1:5" x14ac:dyDescent="0.25">
      <c r="A21" s="32"/>
      <c r="B21" s="33"/>
      <c r="C21" s="61"/>
      <c r="D21" s="61"/>
      <c r="E21" s="61"/>
    </row>
    <row r="22" spans="1:5" x14ac:dyDescent="0.25">
      <c r="A22" s="32"/>
      <c r="B22" s="34" t="s">
        <v>199</v>
      </c>
      <c r="C22" s="112">
        <f>+C9-C14+C18</f>
        <v>0</v>
      </c>
      <c r="D22" s="117">
        <f>+D9-D14+D18</f>
        <v>544560</v>
      </c>
      <c r="E22" s="117">
        <f>+E9-E14+E18</f>
        <v>609139</v>
      </c>
    </row>
    <row r="23" spans="1:5" x14ac:dyDescent="0.25">
      <c r="A23" s="32"/>
      <c r="B23" s="34" t="s">
        <v>200</v>
      </c>
      <c r="C23" s="112">
        <f>+C22-C12</f>
        <v>0</v>
      </c>
      <c r="D23" s="117">
        <f>+D22-D12</f>
        <v>544560</v>
      </c>
      <c r="E23" s="117">
        <f>+E22-E12</f>
        <v>609139</v>
      </c>
    </row>
    <row r="24" spans="1:5" ht="18" x14ac:dyDescent="0.25">
      <c r="A24" s="32"/>
      <c r="B24" s="34" t="s">
        <v>201</v>
      </c>
      <c r="C24" s="112">
        <f>+C23-C18</f>
        <v>0</v>
      </c>
      <c r="D24" s="117">
        <f>+D23-D18</f>
        <v>544560</v>
      </c>
      <c r="E24" s="117">
        <f>+E23-E18</f>
        <v>609139</v>
      </c>
    </row>
    <row r="25" spans="1:5" ht="15.75" thickBot="1" x14ac:dyDescent="0.3">
      <c r="A25" s="37"/>
      <c r="B25" s="38"/>
      <c r="C25" s="62"/>
      <c r="D25" s="62"/>
      <c r="E25" s="62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47" t="s">
        <v>202</v>
      </c>
      <c r="B27" s="248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2">
        <f>+C30+C31</f>
        <v>0</v>
      </c>
      <c r="D29" s="112">
        <f>+D30+D31</f>
        <v>0</v>
      </c>
      <c r="E29" s="112">
        <f>+E30+E31</f>
        <v>0</v>
      </c>
    </row>
    <row r="30" spans="1:5" x14ac:dyDescent="0.25">
      <c r="A30" s="32"/>
      <c r="B30" s="40" t="s">
        <v>206</v>
      </c>
      <c r="C30" s="111">
        <v>0</v>
      </c>
      <c r="D30" s="111">
        <v>0</v>
      </c>
      <c r="E30" s="111">
        <v>0</v>
      </c>
    </row>
    <row r="31" spans="1:5" x14ac:dyDescent="0.25">
      <c r="A31" s="32"/>
      <c r="B31" s="40" t="s">
        <v>207</v>
      </c>
      <c r="C31" s="111">
        <v>0</v>
      </c>
      <c r="D31" s="111">
        <v>0</v>
      </c>
      <c r="E31" s="111">
        <v>0</v>
      </c>
    </row>
    <row r="32" spans="1:5" x14ac:dyDescent="0.25">
      <c r="A32" s="32"/>
      <c r="B32" s="33"/>
      <c r="C32" s="111"/>
      <c r="D32" s="111"/>
      <c r="E32" s="111"/>
    </row>
    <row r="33" spans="1:5" x14ac:dyDescent="0.25">
      <c r="A33" s="36"/>
      <c r="B33" s="34" t="s">
        <v>208</v>
      </c>
      <c r="C33" s="112">
        <f>+C24+C29</f>
        <v>0</v>
      </c>
      <c r="D33" s="117">
        <f>+D24+D29</f>
        <v>544560</v>
      </c>
      <c r="E33" s="117">
        <f>+E24+E29</f>
        <v>609139</v>
      </c>
    </row>
    <row r="34" spans="1:5" ht="15.75" thickBot="1" x14ac:dyDescent="0.3">
      <c r="A34" s="37"/>
      <c r="B34" s="38"/>
      <c r="C34" s="62"/>
      <c r="D34" s="62"/>
      <c r="E34" s="62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37" t="s">
        <v>202</v>
      </c>
      <c r="B36" s="238"/>
      <c r="C36" s="241" t="s">
        <v>209</v>
      </c>
      <c r="D36" s="241" t="s">
        <v>187</v>
      </c>
      <c r="E36" s="41" t="s">
        <v>188</v>
      </c>
    </row>
    <row r="37" spans="1:5" ht="15.75" thickBot="1" x14ac:dyDescent="0.3">
      <c r="A37" s="239"/>
      <c r="B37" s="240"/>
      <c r="C37" s="242"/>
      <c r="D37" s="24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1">
        <f>+C40+C41</f>
        <v>0</v>
      </c>
      <c r="D39" s="121">
        <f>+D40+D41</f>
        <v>0</v>
      </c>
      <c r="E39" s="121">
        <f>+E40+E41</f>
        <v>0</v>
      </c>
    </row>
    <row r="40" spans="1:5" x14ac:dyDescent="0.25">
      <c r="A40" s="43"/>
      <c r="B40" s="47" t="s">
        <v>211</v>
      </c>
      <c r="C40" s="122">
        <v>0</v>
      </c>
      <c r="D40" s="122">
        <v>0</v>
      </c>
      <c r="E40" s="122">
        <v>0</v>
      </c>
    </row>
    <row r="41" spans="1:5" x14ac:dyDescent="0.25">
      <c r="A41" s="43"/>
      <c r="B41" s="47" t="s">
        <v>212</v>
      </c>
      <c r="C41" s="122">
        <v>0</v>
      </c>
      <c r="D41" s="122">
        <v>0</v>
      </c>
      <c r="E41" s="122">
        <v>0</v>
      </c>
    </row>
    <row r="42" spans="1:5" x14ac:dyDescent="0.25">
      <c r="A42" s="45"/>
      <c r="B42" s="46" t="s">
        <v>213</v>
      </c>
      <c r="C42" s="121">
        <f>+C43+C44</f>
        <v>0</v>
      </c>
      <c r="D42" s="121">
        <f>+D43+D44</f>
        <v>0</v>
      </c>
      <c r="E42" s="121">
        <f>+E43+E44</f>
        <v>0</v>
      </c>
    </row>
    <row r="43" spans="1:5" x14ac:dyDescent="0.25">
      <c r="A43" s="43"/>
      <c r="B43" s="47" t="s">
        <v>214</v>
      </c>
      <c r="C43" s="122">
        <v>0</v>
      </c>
      <c r="D43" s="122">
        <v>0</v>
      </c>
      <c r="E43" s="122">
        <v>0</v>
      </c>
    </row>
    <row r="44" spans="1:5" x14ac:dyDescent="0.25">
      <c r="A44" s="43"/>
      <c r="B44" s="47" t="s">
        <v>215</v>
      </c>
      <c r="C44" s="122">
        <v>0</v>
      </c>
      <c r="D44" s="122">
        <v>0</v>
      </c>
      <c r="E44" s="122">
        <v>0</v>
      </c>
    </row>
    <row r="45" spans="1:5" x14ac:dyDescent="0.25">
      <c r="A45" s="43"/>
      <c r="B45" s="44"/>
      <c r="C45" s="122"/>
      <c r="D45" s="122"/>
      <c r="E45" s="122"/>
    </row>
    <row r="46" spans="1:5" x14ac:dyDescent="0.25">
      <c r="A46" s="243"/>
      <c r="B46" s="245" t="s">
        <v>216</v>
      </c>
      <c r="C46" s="231">
        <f>+C39-C42</f>
        <v>0</v>
      </c>
      <c r="D46" s="231">
        <f>+D39-D42</f>
        <v>0</v>
      </c>
      <c r="E46" s="231">
        <f>+E39-E42</f>
        <v>0</v>
      </c>
    </row>
    <row r="47" spans="1:5" ht="15.75" thickBot="1" x14ac:dyDescent="0.3">
      <c r="A47" s="244"/>
      <c r="B47" s="246"/>
      <c r="C47" s="232"/>
      <c r="D47" s="232"/>
      <c r="E47" s="232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37" t="s">
        <v>202</v>
      </c>
      <c r="B49" s="238"/>
      <c r="C49" s="41" t="s">
        <v>185</v>
      </c>
      <c r="D49" s="241" t="s">
        <v>187</v>
      </c>
      <c r="E49" s="41" t="s">
        <v>188</v>
      </c>
    </row>
    <row r="50" spans="1:5" ht="15.75" thickBot="1" x14ac:dyDescent="0.3">
      <c r="A50" s="239"/>
      <c r="B50" s="240"/>
      <c r="C50" s="42" t="s">
        <v>203</v>
      </c>
      <c r="D50" s="242"/>
      <c r="E50" s="42" t="s">
        <v>204</v>
      </c>
    </row>
    <row r="51" spans="1:5" x14ac:dyDescent="0.25">
      <c r="A51" s="235"/>
      <c r="B51" s="236"/>
      <c r="C51" s="44"/>
      <c r="D51" s="44"/>
      <c r="E51" s="44"/>
    </row>
    <row r="52" spans="1:5" x14ac:dyDescent="0.25">
      <c r="A52" s="43"/>
      <c r="B52" s="44" t="s">
        <v>217</v>
      </c>
      <c r="C52" s="124">
        <v>23869013</v>
      </c>
      <c r="D52" s="124">
        <v>23932648</v>
      </c>
      <c r="E52" s="124">
        <v>23932648</v>
      </c>
    </row>
    <row r="53" spans="1:5" x14ac:dyDescent="0.25">
      <c r="A53" s="43"/>
      <c r="B53" s="44" t="s">
        <v>218</v>
      </c>
      <c r="C53" s="122">
        <f>+C54-C55</f>
        <v>0</v>
      </c>
      <c r="D53" s="122">
        <f>+D54-D55</f>
        <v>0</v>
      </c>
      <c r="E53" s="122">
        <f>+E54-E55</f>
        <v>0</v>
      </c>
    </row>
    <row r="54" spans="1:5" x14ac:dyDescent="0.25">
      <c r="A54" s="43"/>
      <c r="B54" s="47" t="s">
        <v>211</v>
      </c>
      <c r="C54" s="122">
        <v>0</v>
      </c>
      <c r="D54" s="122">
        <v>0</v>
      </c>
      <c r="E54" s="122">
        <v>0</v>
      </c>
    </row>
    <row r="55" spans="1:5" x14ac:dyDescent="0.25">
      <c r="A55" s="43"/>
      <c r="B55" s="47" t="s">
        <v>214</v>
      </c>
      <c r="C55" s="122">
        <v>0</v>
      </c>
      <c r="D55" s="122">
        <v>0</v>
      </c>
      <c r="E55" s="122">
        <v>0</v>
      </c>
    </row>
    <row r="56" spans="1:5" x14ac:dyDescent="0.25">
      <c r="A56" s="43"/>
      <c r="B56" s="44"/>
      <c r="C56" s="122"/>
      <c r="D56" s="122"/>
      <c r="E56" s="122"/>
    </row>
    <row r="57" spans="1:5" x14ac:dyDescent="0.25">
      <c r="A57" s="43"/>
      <c r="B57" s="44" t="s">
        <v>194</v>
      </c>
      <c r="C57" s="124">
        <v>23869013</v>
      </c>
      <c r="D57" s="124">
        <v>23388088</v>
      </c>
      <c r="E57" s="124">
        <v>23323509</v>
      </c>
    </row>
    <row r="58" spans="1:5" x14ac:dyDescent="0.25">
      <c r="A58" s="43"/>
      <c r="B58" s="44"/>
      <c r="C58" s="122"/>
      <c r="D58" s="122"/>
      <c r="E58" s="122"/>
    </row>
    <row r="59" spans="1:5" x14ac:dyDescent="0.25">
      <c r="A59" s="43"/>
      <c r="B59" s="44" t="s">
        <v>197</v>
      </c>
      <c r="C59" s="124">
        <v>0</v>
      </c>
      <c r="D59" s="122">
        <v>0</v>
      </c>
      <c r="E59" s="122">
        <v>0</v>
      </c>
    </row>
    <row r="60" spans="1:5" x14ac:dyDescent="0.25">
      <c r="A60" s="43"/>
      <c r="B60" s="44"/>
      <c r="C60" s="122"/>
      <c r="D60" s="122"/>
      <c r="E60" s="122"/>
    </row>
    <row r="61" spans="1:5" x14ac:dyDescent="0.25">
      <c r="A61" s="45"/>
      <c r="B61" s="46" t="s">
        <v>219</v>
      </c>
      <c r="C61" s="121">
        <f>+C52+C53-C57+C59</f>
        <v>0</v>
      </c>
      <c r="D61" s="126">
        <f>+D52+D53-D57+D59</f>
        <v>544560</v>
      </c>
      <c r="E61" s="126">
        <f>+E52+E53-E57+E59</f>
        <v>609139</v>
      </c>
    </row>
    <row r="62" spans="1:5" x14ac:dyDescent="0.25">
      <c r="A62" s="45"/>
      <c r="B62" s="46" t="s">
        <v>220</v>
      </c>
      <c r="C62" s="121">
        <f>+C61-C53</f>
        <v>0</v>
      </c>
      <c r="D62" s="126">
        <f>+D61-D53</f>
        <v>544560</v>
      </c>
      <c r="E62" s="126">
        <f>+E61-E53</f>
        <v>609139</v>
      </c>
    </row>
    <row r="63" spans="1:5" ht="15.75" thickBot="1" x14ac:dyDescent="0.3">
      <c r="A63" s="48"/>
      <c r="B63" s="49"/>
      <c r="C63" s="56"/>
      <c r="D63" s="56"/>
      <c r="E63" s="56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37" t="s">
        <v>202</v>
      </c>
      <c r="B65" s="238"/>
      <c r="C65" s="241" t="s">
        <v>209</v>
      </c>
      <c r="D65" s="241" t="s">
        <v>187</v>
      </c>
      <c r="E65" s="41" t="s">
        <v>188</v>
      </c>
    </row>
    <row r="66" spans="1:5" ht="15.75" thickBot="1" x14ac:dyDescent="0.3">
      <c r="A66" s="239"/>
      <c r="B66" s="240"/>
      <c r="C66" s="242"/>
      <c r="D66" s="242"/>
      <c r="E66" s="42" t="s">
        <v>204</v>
      </c>
    </row>
    <row r="67" spans="1:5" x14ac:dyDescent="0.25">
      <c r="A67" s="235"/>
      <c r="B67" s="236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2">
        <f>+C70-C71</f>
        <v>0</v>
      </c>
      <c r="D69" s="122">
        <f>+D70-D71</f>
        <v>0</v>
      </c>
      <c r="E69" s="122">
        <f>+E70-E71</f>
        <v>0</v>
      </c>
    </row>
    <row r="70" spans="1:5" x14ac:dyDescent="0.25">
      <c r="A70" s="43"/>
      <c r="B70" s="47" t="s">
        <v>212</v>
      </c>
      <c r="C70" s="122">
        <v>0</v>
      </c>
      <c r="D70" s="122">
        <v>0</v>
      </c>
      <c r="E70" s="122">
        <v>0</v>
      </c>
    </row>
    <row r="71" spans="1:5" x14ac:dyDescent="0.25">
      <c r="A71" s="43"/>
      <c r="B71" s="47" t="s">
        <v>215</v>
      </c>
      <c r="C71" s="122">
        <v>0</v>
      </c>
      <c r="D71" s="122">
        <v>0</v>
      </c>
      <c r="E71" s="122">
        <v>0</v>
      </c>
    </row>
    <row r="72" spans="1:5" x14ac:dyDescent="0.25">
      <c r="A72" s="43"/>
      <c r="B72" s="44"/>
      <c r="C72" s="122"/>
      <c r="D72" s="122"/>
      <c r="E72" s="122"/>
    </row>
    <row r="73" spans="1:5" x14ac:dyDescent="0.25">
      <c r="A73" s="43"/>
      <c r="B73" s="44" t="s">
        <v>222</v>
      </c>
      <c r="C73" s="122">
        <v>0</v>
      </c>
      <c r="D73" s="122">
        <v>0</v>
      </c>
      <c r="E73" s="122">
        <v>0</v>
      </c>
    </row>
    <row r="74" spans="1:5" x14ac:dyDescent="0.25">
      <c r="A74" s="43"/>
      <c r="B74" s="44"/>
      <c r="C74" s="122"/>
      <c r="D74" s="122"/>
      <c r="E74" s="122"/>
    </row>
    <row r="75" spans="1:5" x14ac:dyDescent="0.25">
      <c r="A75" s="43"/>
      <c r="B75" s="44" t="s">
        <v>198</v>
      </c>
      <c r="C75" s="123">
        <v>0</v>
      </c>
      <c r="D75" s="122">
        <v>0</v>
      </c>
      <c r="E75" s="122">
        <v>0</v>
      </c>
    </row>
    <row r="76" spans="1:5" x14ac:dyDescent="0.25">
      <c r="A76" s="43"/>
      <c r="B76" s="44"/>
      <c r="C76" s="122"/>
      <c r="D76" s="122"/>
      <c r="E76" s="122"/>
    </row>
    <row r="77" spans="1:5" x14ac:dyDescent="0.25">
      <c r="A77" s="45"/>
      <c r="B77" s="46" t="s">
        <v>223</v>
      </c>
      <c r="C77" s="121">
        <f>+C68+C69-C73+C75</f>
        <v>0</v>
      </c>
      <c r="D77" s="121">
        <f>+D68+D69-D73+D75</f>
        <v>0</v>
      </c>
      <c r="E77" s="121">
        <f>+E68+E69-E73+E75</f>
        <v>0</v>
      </c>
    </row>
    <row r="78" spans="1:5" x14ac:dyDescent="0.25">
      <c r="A78" s="243"/>
      <c r="B78" s="245" t="s">
        <v>224</v>
      </c>
      <c r="C78" s="231">
        <f>+C77-C69</f>
        <v>0</v>
      </c>
      <c r="D78" s="231">
        <f>+D77-D69</f>
        <v>0</v>
      </c>
      <c r="E78" s="231">
        <f>+E77-E69</f>
        <v>0</v>
      </c>
    </row>
    <row r="79" spans="1:5" ht="15.75" thickBot="1" x14ac:dyDescent="0.3">
      <c r="A79" s="244"/>
      <c r="B79" s="246"/>
      <c r="C79" s="232"/>
      <c r="D79" s="232"/>
      <c r="E79" s="23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workbookViewId="0">
      <selection activeCell="E37" sqref="E37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6" t="s">
        <v>435</v>
      </c>
      <c r="B1" s="197"/>
      <c r="C1" s="197"/>
      <c r="D1" s="197"/>
      <c r="E1" s="197"/>
      <c r="F1" s="197"/>
      <c r="G1" s="197"/>
      <c r="H1" s="197"/>
      <c r="I1" s="198"/>
    </row>
    <row r="2" spans="1:9" ht="12" customHeight="1" x14ac:dyDescent="0.25">
      <c r="A2" s="207" t="s">
        <v>226</v>
      </c>
      <c r="B2" s="233"/>
      <c r="C2" s="233"/>
      <c r="D2" s="233"/>
      <c r="E2" s="233"/>
      <c r="F2" s="233"/>
      <c r="G2" s="233"/>
      <c r="H2" s="233"/>
      <c r="I2" s="208"/>
    </row>
    <row r="3" spans="1:9" ht="9" customHeight="1" x14ac:dyDescent="0.25">
      <c r="A3" s="207" t="s">
        <v>463</v>
      </c>
      <c r="B3" s="233"/>
      <c r="C3" s="233"/>
      <c r="D3" s="233"/>
      <c r="E3" s="233"/>
      <c r="F3" s="233"/>
      <c r="G3" s="233"/>
      <c r="H3" s="233"/>
      <c r="I3" s="208"/>
    </row>
    <row r="4" spans="1:9" ht="9.75" customHeight="1" thickBot="1" x14ac:dyDescent="0.3">
      <c r="A4" s="209" t="s">
        <v>1</v>
      </c>
      <c r="B4" s="234"/>
      <c r="C4" s="234"/>
      <c r="D4" s="234"/>
      <c r="E4" s="234"/>
      <c r="F4" s="234"/>
      <c r="G4" s="234"/>
      <c r="H4" s="234"/>
      <c r="I4" s="210"/>
    </row>
    <row r="5" spans="1:9" ht="15.75" thickBot="1" x14ac:dyDescent="0.3">
      <c r="A5" s="196"/>
      <c r="B5" s="197"/>
      <c r="C5" s="198"/>
      <c r="D5" s="221" t="s">
        <v>227</v>
      </c>
      <c r="E5" s="222"/>
      <c r="F5" s="222"/>
      <c r="G5" s="222"/>
      <c r="H5" s="223"/>
      <c r="I5" s="241" t="s">
        <v>228</v>
      </c>
    </row>
    <row r="6" spans="1:9" x14ac:dyDescent="0.25">
      <c r="A6" s="207" t="s">
        <v>202</v>
      </c>
      <c r="B6" s="233"/>
      <c r="C6" s="208"/>
      <c r="D6" s="241" t="s">
        <v>230</v>
      </c>
      <c r="E6" s="229" t="s">
        <v>231</v>
      </c>
      <c r="F6" s="241" t="s">
        <v>232</v>
      </c>
      <c r="G6" s="241" t="s">
        <v>187</v>
      </c>
      <c r="H6" s="241" t="s">
        <v>233</v>
      </c>
      <c r="I6" s="265"/>
    </row>
    <row r="7" spans="1:9" ht="15.75" thickBot="1" x14ac:dyDescent="0.3">
      <c r="A7" s="209" t="s">
        <v>229</v>
      </c>
      <c r="B7" s="234"/>
      <c r="C7" s="210"/>
      <c r="D7" s="242"/>
      <c r="E7" s="230"/>
      <c r="F7" s="242"/>
      <c r="G7" s="242"/>
      <c r="H7" s="242"/>
      <c r="I7" s="242"/>
    </row>
    <row r="8" spans="1:9" ht="6.75" customHeight="1" x14ac:dyDescent="0.25">
      <c r="A8" s="263"/>
      <c r="B8" s="264"/>
      <c r="C8" s="264"/>
      <c r="D8" s="187"/>
      <c r="E8" s="143"/>
      <c r="F8" s="188"/>
      <c r="G8" s="143"/>
      <c r="H8" s="188"/>
      <c r="I8" s="143"/>
    </row>
    <row r="9" spans="1:9" x14ac:dyDescent="0.25">
      <c r="A9" s="252" t="s">
        <v>234</v>
      </c>
      <c r="B9" s="253"/>
      <c r="C9" s="253"/>
      <c r="D9" s="189"/>
      <c r="E9" s="59"/>
      <c r="F9" s="136"/>
      <c r="G9" s="59"/>
      <c r="H9" s="136"/>
      <c r="I9" s="59"/>
    </row>
    <row r="10" spans="1:9" x14ac:dyDescent="0.25">
      <c r="A10" s="50"/>
      <c r="B10" s="256" t="s">
        <v>235</v>
      </c>
      <c r="C10" s="257"/>
      <c r="D10" s="180">
        <v>0</v>
      </c>
      <c r="E10" s="125">
        <v>0</v>
      </c>
      <c r="F10" s="137">
        <v>0</v>
      </c>
      <c r="G10" s="125">
        <v>0</v>
      </c>
      <c r="H10" s="137">
        <v>0</v>
      </c>
      <c r="I10" s="125">
        <f>+H10-D10</f>
        <v>0</v>
      </c>
    </row>
    <row r="11" spans="1:9" x14ac:dyDescent="0.25">
      <c r="A11" s="50"/>
      <c r="B11" s="256" t="s">
        <v>236</v>
      </c>
      <c r="C11" s="257"/>
      <c r="D11" s="180">
        <v>0</v>
      </c>
      <c r="E11" s="125">
        <v>0</v>
      </c>
      <c r="F11" s="137">
        <v>0</v>
      </c>
      <c r="G11" s="125">
        <v>0</v>
      </c>
      <c r="H11" s="137">
        <v>0</v>
      </c>
      <c r="I11" s="125">
        <f t="shared" ref="I11:I41" si="0">+H11-D11</f>
        <v>0</v>
      </c>
    </row>
    <row r="12" spans="1:9" x14ac:dyDescent="0.25">
      <c r="A12" s="50"/>
      <c r="B12" s="256" t="s">
        <v>237</v>
      </c>
      <c r="C12" s="257"/>
      <c r="D12" s="180">
        <v>0</v>
      </c>
      <c r="E12" s="125">
        <v>0</v>
      </c>
      <c r="F12" s="137">
        <v>0</v>
      </c>
      <c r="G12" s="125">
        <v>0</v>
      </c>
      <c r="H12" s="137">
        <v>0</v>
      </c>
      <c r="I12" s="125">
        <f t="shared" si="0"/>
        <v>0</v>
      </c>
    </row>
    <row r="13" spans="1:9" x14ac:dyDescent="0.25">
      <c r="A13" s="50"/>
      <c r="B13" s="256" t="s">
        <v>238</v>
      </c>
      <c r="C13" s="257"/>
      <c r="D13" s="180">
        <v>0</v>
      </c>
      <c r="E13" s="125">
        <v>0</v>
      </c>
      <c r="F13" s="137">
        <v>0</v>
      </c>
      <c r="G13" s="125">
        <v>0</v>
      </c>
      <c r="H13" s="137">
        <v>0</v>
      </c>
      <c r="I13" s="125">
        <f t="shared" si="0"/>
        <v>0</v>
      </c>
    </row>
    <row r="14" spans="1:9" x14ac:dyDescent="0.25">
      <c r="A14" s="50"/>
      <c r="B14" s="256" t="s">
        <v>239</v>
      </c>
      <c r="C14" s="257"/>
      <c r="D14" s="180">
        <v>0</v>
      </c>
      <c r="E14" s="177">
        <v>1635</v>
      </c>
      <c r="F14" s="124">
        <v>1635</v>
      </c>
      <c r="G14" s="177">
        <v>1635</v>
      </c>
      <c r="H14" s="177">
        <v>1635</v>
      </c>
      <c r="I14" s="177">
        <v>1635</v>
      </c>
    </row>
    <row r="15" spans="1:9" x14ac:dyDescent="0.25">
      <c r="A15" s="50"/>
      <c r="B15" s="256" t="s">
        <v>240</v>
      </c>
      <c r="C15" s="257"/>
      <c r="D15" s="180">
        <v>0</v>
      </c>
      <c r="E15" s="125">
        <v>0</v>
      </c>
      <c r="F15" s="137">
        <v>0</v>
      </c>
      <c r="G15" s="125">
        <v>0</v>
      </c>
      <c r="H15" s="137">
        <v>0</v>
      </c>
      <c r="I15" s="125">
        <f t="shared" si="0"/>
        <v>0</v>
      </c>
    </row>
    <row r="16" spans="1:9" x14ac:dyDescent="0.25">
      <c r="A16" s="50"/>
      <c r="B16" s="256" t="s">
        <v>241</v>
      </c>
      <c r="C16" s="257"/>
      <c r="D16" s="180">
        <v>0</v>
      </c>
      <c r="E16" s="177">
        <v>62000</v>
      </c>
      <c r="F16" s="124">
        <v>62000</v>
      </c>
      <c r="G16" s="177">
        <v>62000</v>
      </c>
      <c r="H16" s="177">
        <v>62000</v>
      </c>
      <c r="I16" s="177">
        <v>62000</v>
      </c>
    </row>
    <row r="17" spans="1:9" x14ac:dyDescent="0.25">
      <c r="A17" s="262"/>
      <c r="B17" s="89" t="s">
        <v>242</v>
      </c>
      <c r="C17" s="184"/>
      <c r="D17" s="180">
        <f t="shared" ref="D17" si="1">+D19+D20+D21+D22+D23+D24+D25+D26+D27+D28+D29</f>
        <v>0</v>
      </c>
      <c r="E17" s="125">
        <f t="shared" ref="E17:I17" si="2">+E19+E20+E21+E22+E23+E24+E25+E26+E27+E28+E29</f>
        <v>0</v>
      </c>
      <c r="F17" s="122">
        <f t="shared" si="2"/>
        <v>0</v>
      </c>
      <c r="G17" s="125">
        <f t="shared" si="2"/>
        <v>0</v>
      </c>
      <c r="H17" s="125">
        <f t="shared" si="2"/>
        <v>0</v>
      </c>
      <c r="I17" s="125">
        <f t="shared" si="2"/>
        <v>0</v>
      </c>
    </row>
    <row r="18" spans="1:9" x14ac:dyDescent="0.25">
      <c r="A18" s="262"/>
      <c r="B18" s="89" t="s">
        <v>243</v>
      </c>
      <c r="C18" s="184"/>
      <c r="D18" s="180">
        <f>+D19+D20+D22+D21+D23+D24++D25+D26+D27+D28+D29</f>
        <v>0</v>
      </c>
      <c r="E18" s="180">
        <f t="shared" ref="E18:I18" si="3">+E19+E20+E22+E21+E23+E24++E25+E26+E27+E28+E29</f>
        <v>0</v>
      </c>
      <c r="F18" s="180">
        <f t="shared" si="3"/>
        <v>0</v>
      </c>
      <c r="G18" s="180">
        <f t="shared" si="3"/>
        <v>0</v>
      </c>
      <c r="H18" s="180">
        <f t="shared" si="3"/>
        <v>0</v>
      </c>
      <c r="I18" s="125">
        <f t="shared" si="3"/>
        <v>0</v>
      </c>
    </row>
    <row r="19" spans="1:9" x14ac:dyDescent="0.25">
      <c r="A19" s="50"/>
      <c r="B19" s="51"/>
      <c r="C19" s="185" t="s">
        <v>244</v>
      </c>
      <c r="D19" s="180">
        <v>0</v>
      </c>
      <c r="E19" s="125">
        <v>0</v>
      </c>
      <c r="F19" s="122">
        <v>0</v>
      </c>
      <c r="G19" s="125">
        <v>0</v>
      </c>
      <c r="H19" s="125">
        <v>0</v>
      </c>
      <c r="I19" s="125">
        <f t="shared" si="0"/>
        <v>0</v>
      </c>
    </row>
    <row r="20" spans="1:9" x14ac:dyDescent="0.25">
      <c r="A20" s="50"/>
      <c r="B20" s="51"/>
      <c r="C20" s="185" t="s">
        <v>245</v>
      </c>
      <c r="D20" s="180">
        <v>0</v>
      </c>
      <c r="E20" s="125">
        <v>0</v>
      </c>
      <c r="F20" s="137">
        <v>0</v>
      </c>
      <c r="G20" s="125">
        <v>0</v>
      </c>
      <c r="H20" s="137">
        <v>0</v>
      </c>
      <c r="I20" s="125">
        <f t="shared" si="0"/>
        <v>0</v>
      </c>
    </row>
    <row r="21" spans="1:9" x14ac:dyDescent="0.25">
      <c r="A21" s="50"/>
      <c r="B21" s="51"/>
      <c r="C21" s="185" t="s">
        <v>246</v>
      </c>
      <c r="D21" s="180">
        <v>0</v>
      </c>
      <c r="E21" s="125">
        <v>0</v>
      </c>
      <c r="F21" s="137">
        <v>0</v>
      </c>
      <c r="G21" s="125">
        <v>0</v>
      </c>
      <c r="H21" s="137">
        <v>0</v>
      </c>
      <c r="I21" s="125">
        <f t="shared" si="0"/>
        <v>0</v>
      </c>
    </row>
    <row r="22" spans="1:9" x14ac:dyDescent="0.25">
      <c r="A22" s="50"/>
      <c r="B22" s="51"/>
      <c r="C22" s="185" t="s">
        <v>247</v>
      </c>
      <c r="D22" s="180">
        <v>0</v>
      </c>
      <c r="E22" s="125">
        <v>0</v>
      </c>
      <c r="F22" s="137">
        <v>0</v>
      </c>
      <c r="G22" s="125">
        <v>0</v>
      </c>
      <c r="H22" s="137">
        <v>0</v>
      </c>
      <c r="I22" s="125">
        <f t="shared" si="0"/>
        <v>0</v>
      </c>
    </row>
    <row r="23" spans="1:9" x14ac:dyDescent="0.25">
      <c r="A23" s="50"/>
      <c r="B23" s="51"/>
      <c r="C23" s="185" t="s">
        <v>248</v>
      </c>
      <c r="D23" s="180">
        <v>0</v>
      </c>
      <c r="E23" s="125">
        <v>0</v>
      </c>
      <c r="F23" s="137">
        <v>0</v>
      </c>
      <c r="G23" s="125">
        <v>0</v>
      </c>
      <c r="H23" s="137">
        <v>0</v>
      </c>
      <c r="I23" s="125">
        <f t="shared" si="0"/>
        <v>0</v>
      </c>
    </row>
    <row r="24" spans="1:9" x14ac:dyDescent="0.25">
      <c r="A24" s="50"/>
      <c r="B24" s="51"/>
      <c r="C24" s="185" t="s">
        <v>249</v>
      </c>
      <c r="D24" s="180">
        <v>0</v>
      </c>
      <c r="E24" s="125">
        <v>0</v>
      </c>
      <c r="F24" s="137">
        <v>0</v>
      </c>
      <c r="G24" s="125">
        <v>0</v>
      </c>
      <c r="H24" s="137">
        <v>0</v>
      </c>
      <c r="I24" s="125">
        <f t="shared" si="0"/>
        <v>0</v>
      </c>
    </row>
    <row r="25" spans="1:9" x14ac:dyDescent="0.25">
      <c r="A25" s="50"/>
      <c r="B25" s="51"/>
      <c r="C25" s="185" t="s">
        <v>250</v>
      </c>
      <c r="D25" s="180">
        <v>0</v>
      </c>
      <c r="E25" s="125">
        <v>0</v>
      </c>
      <c r="F25" s="137">
        <v>0</v>
      </c>
      <c r="G25" s="125">
        <v>0</v>
      </c>
      <c r="H25" s="137">
        <v>0</v>
      </c>
      <c r="I25" s="125">
        <f t="shared" si="0"/>
        <v>0</v>
      </c>
    </row>
    <row r="26" spans="1:9" x14ac:dyDescent="0.25">
      <c r="A26" s="50"/>
      <c r="B26" s="51"/>
      <c r="C26" s="185" t="s">
        <v>251</v>
      </c>
      <c r="D26" s="180">
        <v>0</v>
      </c>
      <c r="E26" s="125">
        <v>0</v>
      </c>
      <c r="F26" s="137">
        <v>0</v>
      </c>
      <c r="G26" s="125">
        <v>0</v>
      </c>
      <c r="H26" s="137">
        <v>0</v>
      </c>
      <c r="I26" s="125">
        <f t="shared" si="0"/>
        <v>0</v>
      </c>
    </row>
    <row r="27" spans="1:9" x14ac:dyDescent="0.25">
      <c r="A27" s="50"/>
      <c r="B27" s="51"/>
      <c r="C27" s="185" t="s">
        <v>252</v>
      </c>
      <c r="D27" s="180">
        <v>0</v>
      </c>
      <c r="E27" s="125">
        <v>0</v>
      </c>
      <c r="F27" s="137">
        <v>0</v>
      </c>
      <c r="G27" s="125">
        <v>0</v>
      </c>
      <c r="H27" s="137">
        <v>0</v>
      </c>
      <c r="I27" s="125">
        <f t="shared" si="0"/>
        <v>0</v>
      </c>
    </row>
    <row r="28" spans="1:9" x14ac:dyDescent="0.25">
      <c r="A28" s="50"/>
      <c r="B28" s="51"/>
      <c r="C28" s="185" t="s">
        <v>253</v>
      </c>
      <c r="D28" s="180">
        <v>0</v>
      </c>
      <c r="E28" s="125">
        <v>0</v>
      </c>
      <c r="F28" s="137">
        <v>0</v>
      </c>
      <c r="G28" s="125">
        <v>0</v>
      </c>
      <c r="H28" s="137">
        <v>0</v>
      </c>
      <c r="I28" s="125">
        <f t="shared" si="0"/>
        <v>0</v>
      </c>
    </row>
    <row r="29" spans="1:9" x14ac:dyDescent="0.25">
      <c r="A29" s="50"/>
      <c r="B29" s="51"/>
      <c r="C29" s="185" t="s">
        <v>254</v>
      </c>
      <c r="D29" s="180">
        <v>0</v>
      </c>
      <c r="E29" s="125">
        <v>0</v>
      </c>
      <c r="F29" s="137">
        <v>0</v>
      </c>
      <c r="G29" s="125">
        <v>0</v>
      </c>
      <c r="H29" s="137">
        <v>0</v>
      </c>
      <c r="I29" s="125">
        <f t="shared" si="0"/>
        <v>0</v>
      </c>
    </row>
    <row r="30" spans="1:9" x14ac:dyDescent="0.25">
      <c r="A30" s="50"/>
      <c r="B30" s="256" t="s">
        <v>255</v>
      </c>
      <c r="C30" s="257"/>
      <c r="D30" s="180">
        <f>+D31+D32+D33+D34+D35</f>
        <v>0</v>
      </c>
      <c r="E30" s="125">
        <f>+E31+E32+E33+E34+E35</f>
        <v>0</v>
      </c>
      <c r="F30" s="137">
        <f>+F31+F32+F33+F34+F35</f>
        <v>0</v>
      </c>
      <c r="G30" s="125">
        <f>+G31+G32+G33+G34+G35</f>
        <v>0</v>
      </c>
      <c r="H30" s="137">
        <f>+H31+H32+H33+H34+H35</f>
        <v>0</v>
      </c>
      <c r="I30" s="125">
        <f t="shared" si="0"/>
        <v>0</v>
      </c>
    </row>
    <row r="31" spans="1:9" x14ac:dyDescent="0.25">
      <c r="A31" s="50"/>
      <c r="B31" s="51"/>
      <c r="C31" s="185" t="s">
        <v>256</v>
      </c>
      <c r="D31" s="180">
        <v>0</v>
      </c>
      <c r="E31" s="125">
        <v>0</v>
      </c>
      <c r="F31" s="137">
        <v>0</v>
      </c>
      <c r="G31" s="125">
        <v>0</v>
      </c>
      <c r="H31" s="137">
        <v>0</v>
      </c>
      <c r="I31" s="125">
        <f t="shared" si="0"/>
        <v>0</v>
      </c>
    </row>
    <row r="32" spans="1:9" x14ac:dyDescent="0.25">
      <c r="A32" s="50"/>
      <c r="B32" s="51"/>
      <c r="C32" s="185" t="s">
        <v>257</v>
      </c>
      <c r="D32" s="180">
        <v>0</v>
      </c>
      <c r="E32" s="125">
        <v>0</v>
      </c>
      <c r="F32" s="137">
        <v>0</v>
      </c>
      <c r="G32" s="125">
        <v>0</v>
      </c>
      <c r="H32" s="137">
        <v>0</v>
      </c>
      <c r="I32" s="125">
        <f t="shared" si="0"/>
        <v>0</v>
      </c>
    </row>
    <row r="33" spans="1:10" x14ac:dyDescent="0.25">
      <c r="A33" s="50"/>
      <c r="B33" s="51"/>
      <c r="C33" s="185" t="s">
        <v>258</v>
      </c>
      <c r="D33" s="180">
        <v>0</v>
      </c>
      <c r="E33" s="125">
        <v>0</v>
      </c>
      <c r="F33" s="137">
        <v>0</v>
      </c>
      <c r="G33" s="125">
        <v>0</v>
      </c>
      <c r="H33" s="137">
        <v>0</v>
      </c>
      <c r="I33" s="125">
        <f t="shared" si="0"/>
        <v>0</v>
      </c>
    </row>
    <row r="34" spans="1:10" x14ac:dyDescent="0.25">
      <c r="A34" s="50"/>
      <c r="B34" s="51"/>
      <c r="C34" s="185" t="s">
        <v>259</v>
      </c>
      <c r="D34" s="180">
        <v>0</v>
      </c>
      <c r="E34" s="125">
        <v>0</v>
      </c>
      <c r="F34" s="137">
        <v>0</v>
      </c>
      <c r="G34" s="125">
        <v>0</v>
      </c>
      <c r="H34" s="137">
        <v>0</v>
      </c>
      <c r="I34" s="125">
        <f t="shared" si="0"/>
        <v>0</v>
      </c>
    </row>
    <row r="35" spans="1:10" x14ac:dyDescent="0.25">
      <c r="A35" s="50"/>
      <c r="B35" s="51"/>
      <c r="C35" s="185" t="s">
        <v>260</v>
      </c>
      <c r="D35" s="180">
        <v>0</v>
      </c>
      <c r="E35" s="125">
        <v>0</v>
      </c>
      <c r="F35" s="137">
        <v>0</v>
      </c>
      <c r="G35" s="125">
        <v>0</v>
      </c>
      <c r="H35" s="137">
        <v>0</v>
      </c>
      <c r="I35" s="125">
        <f t="shared" si="0"/>
        <v>0</v>
      </c>
    </row>
    <row r="36" spans="1:10" x14ac:dyDescent="0.25">
      <c r="A36" s="50"/>
      <c r="B36" s="256" t="s">
        <v>261</v>
      </c>
      <c r="C36" s="257"/>
      <c r="D36" s="190">
        <v>23869013</v>
      </c>
      <c r="E36" s="177">
        <v>0</v>
      </c>
      <c r="F36" s="138">
        <v>23869013</v>
      </c>
      <c r="G36" s="177">
        <v>23869013</v>
      </c>
      <c r="H36" s="138">
        <v>23869013</v>
      </c>
      <c r="I36" s="177">
        <f t="shared" ref="I36" si="4">+H36-D36</f>
        <v>0</v>
      </c>
      <c r="J36" s="148"/>
    </row>
    <row r="37" spans="1:10" x14ac:dyDescent="0.25">
      <c r="A37" s="50"/>
      <c r="B37" s="256" t="s">
        <v>262</v>
      </c>
      <c r="C37" s="257"/>
      <c r="D37" s="180">
        <v>0</v>
      </c>
      <c r="E37" s="125">
        <v>0</v>
      </c>
      <c r="F37" s="137">
        <v>0</v>
      </c>
      <c r="G37" s="125">
        <v>0</v>
      </c>
      <c r="H37" s="137">
        <v>0</v>
      </c>
      <c r="I37" s="125">
        <f t="shared" si="0"/>
        <v>0</v>
      </c>
    </row>
    <row r="38" spans="1:10" x14ac:dyDescent="0.25">
      <c r="A38" s="50"/>
      <c r="B38" s="51"/>
      <c r="C38" s="185" t="s">
        <v>263</v>
      </c>
      <c r="D38" s="180">
        <v>0</v>
      </c>
      <c r="E38" s="125">
        <v>0</v>
      </c>
      <c r="F38" s="137">
        <v>0</v>
      </c>
      <c r="G38" s="125">
        <v>0</v>
      </c>
      <c r="H38" s="137">
        <v>0</v>
      </c>
      <c r="I38" s="125">
        <f t="shared" si="0"/>
        <v>0</v>
      </c>
    </row>
    <row r="39" spans="1:10" x14ac:dyDescent="0.25">
      <c r="A39" s="50"/>
      <c r="B39" s="256" t="s">
        <v>264</v>
      </c>
      <c r="C39" s="257"/>
      <c r="D39" s="180">
        <f>+D40+D41</f>
        <v>0</v>
      </c>
      <c r="E39" s="125">
        <f>+E40+E41</f>
        <v>0</v>
      </c>
      <c r="F39" s="137">
        <f>+F40+F41</f>
        <v>0</v>
      </c>
      <c r="G39" s="125">
        <f>+G40+G41</f>
        <v>0</v>
      </c>
      <c r="H39" s="137">
        <f>+H40+H41</f>
        <v>0</v>
      </c>
      <c r="I39" s="125">
        <f t="shared" si="0"/>
        <v>0</v>
      </c>
    </row>
    <row r="40" spans="1:10" x14ac:dyDescent="0.25">
      <c r="A40" s="50"/>
      <c r="B40" s="51"/>
      <c r="C40" s="185" t="s">
        <v>265</v>
      </c>
      <c r="D40" s="180">
        <v>0</v>
      </c>
      <c r="E40" s="125">
        <v>0</v>
      </c>
      <c r="F40" s="137">
        <v>0</v>
      </c>
      <c r="G40" s="125">
        <v>0</v>
      </c>
      <c r="H40" s="137">
        <v>0</v>
      </c>
      <c r="I40" s="125">
        <f t="shared" si="0"/>
        <v>0</v>
      </c>
    </row>
    <row r="41" spans="1:10" x14ac:dyDescent="0.25">
      <c r="A41" s="50"/>
      <c r="B41" s="51"/>
      <c r="C41" s="185" t="s">
        <v>266</v>
      </c>
      <c r="D41" s="180">
        <v>0</v>
      </c>
      <c r="E41" s="125">
        <v>0</v>
      </c>
      <c r="F41" s="137">
        <v>0</v>
      </c>
      <c r="G41" s="125">
        <v>0</v>
      </c>
      <c r="H41" s="137">
        <v>0</v>
      </c>
      <c r="I41" s="125">
        <f t="shared" si="0"/>
        <v>0</v>
      </c>
    </row>
    <row r="42" spans="1:10" ht="4.5" customHeight="1" x14ac:dyDescent="0.25">
      <c r="A42" s="52"/>
      <c r="B42" s="53"/>
      <c r="C42" s="186"/>
      <c r="D42" s="180"/>
      <c r="E42" s="125"/>
      <c r="F42" s="137"/>
      <c r="G42" s="125"/>
      <c r="H42" s="137"/>
      <c r="I42" s="125"/>
    </row>
    <row r="43" spans="1:10" x14ac:dyDescent="0.25">
      <c r="A43" s="252" t="s">
        <v>267</v>
      </c>
      <c r="B43" s="253"/>
      <c r="C43" s="253"/>
      <c r="D43" s="261">
        <f>+D10+D11+D12+D13+D14+D15+D16+D17+D30+D36+D37+D39</f>
        <v>23869013</v>
      </c>
      <c r="E43" s="249">
        <f>+E10+E11+E12+E13+E14++E15+E17+E30+E36+E37+E39+E16</f>
        <v>63635</v>
      </c>
      <c r="F43" s="250">
        <f>+F10+F11+F12+F13+F14++F15+F17+F30+F36+F37+F39+F16</f>
        <v>23932648</v>
      </c>
      <c r="G43" s="249">
        <f>+G10+G11+G12+G13+G14++G15+G17+G30+G36+G37+G39+G16</f>
        <v>23932648</v>
      </c>
      <c r="H43" s="249">
        <f>+H10+H11+H12+H13+H14++H15+H17+H30+H36+H37+H39+H16</f>
        <v>23932648</v>
      </c>
      <c r="I43" s="249">
        <f>+I10+I11+I12+I13+I14++I15+I17+I30+I36+I37+I39+I16</f>
        <v>63635</v>
      </c>
    </row>
    <row r="44" spans="1:10" x14ac:dyDescent="0.25">
      <c r="A44" s="252" t="s">
        <v>268</v>
      </c>
      <c r="B44" s="253"/>
      <c r="C44" s="253"/>
      <c r="D44" s="261"/>
      <c r="E44" s="249"/>
      <c r="F44" s="250"/>
      <c r="G44" s="249"/>
      <c r="H44" s="249"/>
      <c r="I44" s="249"/>
    </row>
    <row r="45" spans="1:10" x14ac:dyDescent="0.25">
      <c r="A45" s="252" t="s">
        <v>269</v>
      </c>
      <c r="B45" s="253"/>
      <c r="C45" s="253"/>
      <c r="D45" s="191"/>
      <c r="E45" s="144"/>
      <c r="F45" s="140"/>
      <c r="G45" s="144"/>
      <c r="H45" s="140"/>
      <c r="I45" s="150">
        <v>0</v>
      </c>
    </row>
    <row r="46" spans="1:10" ht="5.25" customHeight="1" x14ac:dyDescent="0.25">
      <c r="A46" s="52"/>
      <c r="B46" s="53"/>
      <c r="C46" s="186"/>
      <c r="D46" s="180"/>
      <c r="E46" s="125"/>
      <c r="F46" s="137"/>
      <c r="G46" s="125"/>
      <c r="H46" s="137"/>
      <c r="I46" s="145"/>
    </row>
    <row r="47" spans="1:10" x14ac:dyDescent="0.25">
      <c r="A47" s="252" t="s">
        <v>270</v>
      </c>
      <c r="B47" s="253"/>
      <c r="C47" s="253"/>
      <c r="D47" s="180"/>
      <c r="E47" s="125"/>
      <c r="F47" s="137"/>
      <c r="G47" s="125"/>
      <c r="H47" s="137"/>
      <c r="I47" s="125"/>
    </row>
    <row r="48" spans="1:10" x14ac:dyDescent="0.25">
      <c r="A48" s="50"/>
      <c r="B48" s="256" t="s">
        <v>271</v>
      </c>
      <c r="C48" s="257"/>
      <c r="D48" s="180">
        <f t="shared" ref="D48:I48" si="5">+D49+D50+D51+D52+D53+D54+D55+D56</f>
        <v>0</v>
      </c>
      <c r="E48" s="125">
        <f t="shared" si="5"/>
        <v>0</v>
      </c>
      <c r="F48" s="137">
        <f t="shared" si="5"/>
        <v>0</v>
      </c>
      <c r="G48" s="125">
        <f t="shared" si="5"/>
        <v>0</v>
      </c>
      <c r="H48" s="137">
        <f t="shared" si="5"/>
        <v>0</v>
      </c>
      <c r="I48" s="125">
        <f t="shared" si="5"/>
        <v>0</v>
      </c>
    </row>
    <row r="49" spans="1:9" x14ac:dyDescent="0.25">
      <c r="A49" s="50"/>
      <c r="B49" s="51"/>
      <c r="C49" s="185" t="s">
        <v>272</v>
      </c>
      <c r="D49" s="180">
        <v>0</v>
      </c>
      <c r="E49" s="125">
        <v>0</v>
      </c>
      <c r="F49" s="137">
        <v>0</v>
      </c>
      <c r="G49" s="125">
        <v>0</v>
      </c>
      <c r="H49" s="137">
        <v>0</v>
      </c>
      <c r="I49" s="125">
        <f t="shared" ref="I49:I71" si="6">+H49-D49</f>
        <v>0</v>
      </c>
    </row>
    <row r="50" spans="1:9" x14ac:dyDescent="0.25">
      <c r="A50" s="50"/>
      <c r="B50" s="51"/>
      <c r="C50" s="185" t="s">
        <v>273</v>
      </c>
      <c r="D50" s="180">
        <v>0</v>
      </c>
      <c r="E50" s="125">
        <v>0</v>
      </c>
      <c r="F50" s="137">
        <v>0</v>
      </c>
      <c r="G50" s="125">
        <v>0</v>
      </c>
      <c r="H50" s="137">
        <v>0</v>
      </c>
      <c r="I50" s="125">
        <f t="shared" si="6"/>
        <v>0</v>
      </c>
    </row>
    <row r="51" spans="1:9" x14ac:dyDescent="0.25">
      <c r="A51" s="50"/>
      <c r="B51" s="51"/>
      <c r="C51" s="185" t="s">
        <v>274</v>
      </c>
      <c r="D51" s="180">
        <v>0</v>
      </c>
      <c r="E51" s="125">
        <v>0</v>
      </c>
      <c r="F51" s="137">
        <v>0</v>
      </c>
      <c r="G51" s="125">
        <v>0</v>
      </c>
      <c r="H51" s="137">
        <v>0</v>
      </c>
      <c r="I51" s="125">
        <f t="shared" si="6"/>
        <v>0</v>
      </c>
    </row>
    <row r="52" spans="1:9" ht="18" x14ac:dyDescent="0.25">
      <c r="A52" s="50"/>
      <c r="B52" s="51"/>
      <c r="C52" s="86" t="s">
        <v>275</v>
      </c>
      <c r="D52" s="180">
        <v>0</v>
      </c>
      <c r="E52" s="125">
        <v>0</v>
      </c>
      <c r="F52" s="137">
        <v>0</v>
      </c>
      <c r="G52" s="125">
        <v>0</v>
      </c>
      <c r="H52" s="137">
        <v>0</v>
      </c>
      <c r="I52" s="125">
        <f t="shared" si="6"/>
        <v>0</v>
      </c>
    </row>
    <row r="53" spans="1:9" x14ac:dyDescent="0.25">
      <c r="A53" s="50"/>
      <c r="B53" s="51"/>
      <c r="C53" s="185" t="s">
        <v>276</v>
      </c>
      <c r="D53" s="180">
        <v>0</v>
      </c>
      <c r="E53" s="125">
        <v>0</v>
      </c>
      <c r="F53" s="137">
        <v>0</v>
      </c>
      <c r="G53" s="125">
        <v>0</v>
      </c>
      <c r="H53" s="137">
        <v>0</v>
      </c>
      <c r="I53" s="125">
        <f t="shared" si="6"/>
        <v>0</v>
      </c>
    </row>
    <row r="54" spans="1:9" x14ac:dyDescent="0.25">
      <c r="A54" s="50"/>
      <c r="B54" s="51"/>
      <c r="C54" s="185" t="s">
        <v>277</v>
      </c>
      <c r="D54" s="180">
        <v>0</v>
      </c>
      <c r="E54" s="125">
        <v>0</v>
      </c>
      <c r="F54" s="137">
        <v>0</v>
      </c>
      <c r="G54" s="125">
        <v>0</v>
      </c>
      <c r="H54" s="137">
        <v>0</v>
      </c>
      <c r="I54" s="125">
        <f t="shared" si="6"/>
        <v>0</v>
      </c>
    </row>
    <row r="55" spans="1:9" ht="18" x14ac:dyDescent="0.25">
      <c r="A55" s="50"/>
      <c r="B55" s="51"/>
      <c r="C55" s="86" t="s">
        <v>278</v>
      </c>
      <c r="D55" s="180">
        <v>0</v>
      </c>
      <c r="E55" s="125">
        <v>0</v>
      </c>
      <c r="F55" s="137">
        <v>0</v>
      </c>
      <c r="G55" s="125">
        <v>0</v>
      </c>
      <c r="H55" s="137">
        <v>0</v>
      </c>
      <c r="I55" s="125">
        <f t="shared" si="6"/>
        <v>0</v>
      </c>
    </row>
    <row r="56" spans="1:9" ht="18" x14ac:dyDescent="0.25">
      <c r="A56" s="50"/>
      <c r="B56" s="51"/>
      <c r="C56" s="86" t="s">
        <v>279</v>
      </c>
      <c r="D56" s="180">
        <v>0</v>
      </c>
      <c r="E56" s="125">
        <v>0</v>
      </c>
      <c r="F56" s="137">
        <v>0</v>
      </c>
      <c r="G56" s="125">
        <v>0</v>
      </c>
      <c r="H56" s="137">
        <v>0</v>
      </c>
      <c r="I56" s="125">
        <f t="shared" si="6"/>
        <v>0</v>
      </c>
    </row>
    <row r="57" spans="1:9" x14ac:dyDescent="0.25">
      <c r="A57" s="50"/>
      <c r="B57" s="256" t="s">
        <v>280</v>
      </c>
      <c r="C57" s="257"/>
      <c r="D57" s="180">
        <f t="shared" ref="D57:I57" si="7">+D58+D59+D60+D61</f>
        <v>0</v>
      </c>
      <c r="E57" s="125">
        <f t="shared" si="7"/>
        <v>0</v>
      </c>
      <c r="F57" s="137">
        <f t="shared" si="7"/>
        <v>0</v>
      </c>
      <c r="G57" s="125">
        <f t="shared" si="7"/>
        <v>0</v>
      </c>
      <c r="H57" s="137">
        <f t="shared" si="7"/>
        <v>0</v>
      </c>
      <c r="I57" s="125">
        <f t="shared" si="7"/>
        <v>0</v>
      </c>
    </row>
    <row r="58" spans="1:9" x14ac:dyDescent="0.25">
      <c r="A58" s="50"/>
      <c r="B58" s="51"/>
      <c r="C58" s="185" t="s">
        <v>281</v>
      </c>
      <c r="D58" s="180">
        <v>0</v>
      </c>
      <c r="E58" s="125">
        <v>0</v>
      </c>
      <c r="F58" s="137">
        <v>0</v>
      </c>
      <c r="G58" s="125">
        <v>0</v>
      </c>
      <c r="H58" s="137">
        <v>0</v>
      </c>
      <c r="I58" s="125">
        <f t="shared" si="6"/>
        <v>0</v>
      </c>
    </row>
    <row r="59" spans="1:9" x14ac:dyDescent="0.25">
      <c r="A59" s="50"/>
      <c r="B59" s="51"/>
      <c r="C59" s="185" t="s">
        <v>282</v>
      </c>
      <c r="D59" s="180">
        <v>0</v>
      </c>
      <c r="E59" s="125">
        <v>0</v>
      </c>
      <c r="F59" s="137">
        <v>0</v>
      </c>
      <c r="G59" s="125">
        <v>0</v>
      </c>
      <c r="H59" s="137">
        <v>0</v>
      </c>
      <c r="I59" s="125">
        <f t="shared" si="6"/>
        <v>0</v>
      </c>
    </row>
    <row r="60" spans="1:9" x14ac:dyDescent="0.25">
      <c r="A60" s="50"/>
      <c r="B60" s="51"/>
      <c r="C60" s="185" t="s">
        <v>283</v>
      </c>
      <c r="D60" s="180">
        <v>0</v>
      </c>
      <c r="E60" s="125">
        <v>0</v>
      </c>
      <c r="F60" s="137">
        <v>0</v>
      </c>
      <c r="G60" s="125">
        <v>0</v>
      </c>
      <c r="H60" s="137">
        <v>0</v>
      </c>
      <c r="I60" s="125">
        <f t="shared" si="6"/>
        <v>0</v>
      </c>
    </row>
    <row r="61" spans="1:9" x14ac:dyDescent="0.25">
      <c r="A61" s="50"/>
      <c r="B61" s="51"/>
      <c r="C61" s="185" t="s">
        <v>284</v>
      </c>
      <c r="D61" s="180">
        <v>0</v>
      </c>
      <c r="E61" s="125">
        <v>0</v>
      </c>
      <c r="F61" s="137">
        <v>0</v>
      </c>
      <c r="G61" s="125">
        <v>0</v>
      </c>
      <c r="H61" s="137">
        <v>0</v>
      </c>
      <c r="I61" s="125">
        <f t="shared" si="6"/>
        <v>0</v>
      </c>
    </row>
    <row r="62" spans="1:9" x14ac:dyDescent="0.25">
      <c r="A62" s="50"/>
      <c r="B62" s="256" t="s">
        <v>285</v>
      </c>
      <c r="C62" s="257"/>
      <c r="D62" s="180">
        <f t="shared" ref="D62:I62" si="8">+D63+D64</f>
        <v>0</v>
      </c>
      <c r="E62" s="125">
        <f t="shared" si="8"/>
        <v>0</v>
      </c>
      <c r="F62" s="137">
        <f t="shared" si="8"/>
        <v>0</v>
      </c>
      <c r="G62" s="125">
        <f t="shared" si="8"/>
        <v>0</v>
      </c>
      <c r="H62" s="137">
        <f t="shared" si="8"/>
        <v>0</v>
      </c>
      <c r="I62" s="125">
        <f t="shared" si="8"/>
        <v>0</v>
      </c>
    </row>
    <row r="63" spans="1:9" ht="18" x14ac:dyDescent="0.25">
      <c r="A63" s="50"/>
      <c r="B63" s="51"/>
      <c r="C63" s="86" t="s">
        <v>286</v>
      </c>
      <c r="D63" s="180">
        <v>0</v>
      </c>
      <c r="E63" s="125">
        <v>0</v>
      </c>
      <c r="F63" s="137">
        <v>0</v>
      </c>
      <c r="G63" s="125">
        <v>0</v>
      </c>
      <c r="H63" s="137">
        <v>0</v>
      </c>
      <c r="I63" s="125">
        <f t="shared" si="6"/>
        <v>0</v>
      </c>
    </row>
    <row r="64" spans="1:9" x14ac:dyDescent="0.25">
      <c r="A64" s="50"/>
      <c r="B64" s="51"/>
      <c r="C64" s="185" t="s">
        <v>287</v>
      </c>
      <c r="D64" s="180">
        <v>0</v>
      </c>
      <c r="E64" s="125">
        <v>0</v>
      </c>
      <c r="F64" s="137">
        <v>0</v>
      </c>
      <c r="G64" s="125">
        <v>0</v>
      </c>
      <c r="H64" s="137">
        <v>0</v>
      </c>
      <c r="I64" s="125">
        <f t="shared" si="6"/>
        <v>0</v>
      </c>
    </row>
    <row r="65" spans="1:9" x14ac:dyDescent="0.25">
      <c r="A65" s="50"/>
      <c r="B65" s="256" t="s">
        <v>288</v>
      </c>
      <c r="C65" s="257"/>
      <c r="D65" s="180">
        <v>0</v>
      </c>
      <c r="E65" s="125">
        <v>0</v>
      </c>
      <c r="F65" s="137">
        <v>0</v>
      </c>
      <c r="G65" s="125">
        <v>0</v>
      </c>
      <c r="H65" s="137">
        <v>0</v>
      </c>
      <c r="I65" s="125">
        <f t="shared" si="6"/>
        <v>0</v>
      </c>
    </row>
    <row r="66" spans="1:9" x14ac:dyDescent="0.25">
      <c r="A66" s="50"/>
      <c r="B66" s="256" t="s">
        <v>289</v>
      </c>
      <c r="C66" s="257"/>
      <c r="D66" s="180">
        <v>0</v>
      </c>
      <c r="E66" s="125">
        <v>0</v>
      </c>
      <c r="F66" s="137">
        <v>0</v>
      </c>
      <c r="G66" s="125">
        <v>0</v>
      </c>
      <c r="H66" s="137">
        <v>0</v>
      </c>
      <c r="I66" s="125">
        <f t="shared" si="6"/>
        <v>0</v>
      </c>
    </row>
    <row r="67" spans="1:9" ht="6.75" customHeight="1" x14ac:dyDescent="0.25">
      <c r="A67" s="52"/>
      <c r="B67" s="254"/>
      <c r="C67" s="255"/>
      <c r="D67" s="180"/>
      <c r="E67" s="125"/>
      <c r="F67" s="137"/>
      <c r="G67" s="125"/>
      <c r="H67" s="137"/>
      <c r="I67" s="125"/>
    </row>
    <row r="68" spans="1:9" x14ac:dyDescent="0.25">
      <c r="A68" s="252" t="s">
        <v>290</v>
      </c>
      <c r="B68" s="253"/>
      <c r="C68" s="253"/>
      <c r="D68" s="192">
        <f t="shared" ref="D68:I68" si="9">+D48+D57+D62+D65+D66</f>
        <v>0</v>
      </c>
      <c r="E68" s="181">
        <f t="shared" si="9"/>
        <v>0</v>
      </c>
      <c r="F68" s="139">
        <f t="shared" si="9"/>
        <v>0</v>
      </c>
      <c r="G68" s="181">
        <f t="shared" si="9"/>
        <v>0</v>
      </c>
      <c r="H68" s="139">
        <f t="shared" si="9"/>
        <v>0</v>
      </c>
      <c r="I68" s="181">
        <f t="shared" si="9"/>
        <v>0</v>
      </c>
    </row>
    <row r="69" spans="1:9" ht="6.75" customHeight="1" x14ac:dyDescent="0.25">
      <c r="A69" s="52"/>
      <c r="B69" s="254"/>
      <c r="C69" s="255"/>
      <c r="D69" s="180"/>
      <c r="E69" s="125"/>
      <c r="F69" s="137"/>
      <c r="G69" s="125"/>
      <c r="H69" s="137"/>
      <c r="I69" s="125"/>
    </row>
    <row r="70" spans="1:9" x14ac:dyDescent="0.25">
      <c r="A70" s="252" t="s">
        <v>291</v>
      </c>
      <c r="B70" s="253"/>
      <c r="C70" s="253"/>
      <c r="D70" s="192">
        <f t="shared" ref="D70:I70" si="10">+D71</f>
        <v>0</v>
      </c>
      <c r="E70" s="181">
        <f t="shared" si="10"/>
        <v>61369</v>
      </c>
      <c r="F70" s="139">
        <f t="shared" si="10"/>
        <v>61369</v>
      </c>
      <c r="G70" s="181">
        <f t="shared" si="10"/>
        <v>0</v>
      </c>
      <c r="H70" s="139">
        <f t="shared" si="10"/>
        <v>0</v>
      </c>
      <c r="I70" s="181">
        <f t="shared" si="10"/>
        <v>0</v>
      </c>
    </row>
    <row r="71" spans="1:9" x14ac:dyDescent="0.25">
      <c r="A71" s="50"/>
      <c r="B71" s="256" t="s">
        <v>292</v>
      </c>
      <c r="C71" s="257"/>
      <c r="D71" s="180">
        <v>0</v>
      </c>
      <c r="E71" s="125">
        <v>61369</v>
      </c>
      <c r="F71" s="137">
        <v>61369</v>
      </c>
      <c r="G71" s="125">
        <v>0</v>
      </c>
      <c r="H71" s="137">
        <v>0</v>
      </c>
      <c r="I71" s="125">
        <f t="shared" si="6"/>
        <v>0</v>
      </c>
    </row>
    <row r="72" spans="1:9" ht="3.75" customHeight="1" x14ac:dyDescent="0.25">
      <c r="A72" s="52"/>
      <c r="B72" s="254"/>
      <c r="C72" s="255"/>
      <c r="D72" s="180"/>
      <c r="E72" s="125"/>
      <c r="F72" s="137"/>
      <c r="G72" s="125"/>
      <c r="H72" s="137"/>
      <c r="I72" s="125"/>
    </row>
    <row r="73" spans="1:9" x14ac:dyDescent="0.25">
      <c r="A73" s="252" t="s">
        <v>293</v>
      </c>
      <c r="B73" s="253"/>
      <c r="C73" s="253"/>
      <c r="D73" s="193">
        <f t="shared" ref="D73:I73" si="11">+D43+D68+D70</f>
        <v>23869013</v>
      </c>
      <c r="E73" s="133">
        <f t="shared" si="11"/>
        <v>125004</v>
      </c>
      <c r="F73" s="141">
        <f t="shared" si="11"/>
        <v>23994017</v>
      </c>
      <c r="G73" s="133">
        <f t="shared" si="11"/>
        <v>23932648</v>
      </c>
      <c r="H73" s="141">
        <f t="shared" si="11"/>
        <v>23932648</v>
      </c>
      <c r="I73" s="133">
        <f t="shared" si="11"/>
        <v>63635</v>
      </c>
    </row>
    <row r="74" spans="1:9" ht="4.5" customHeight="1" x14ac:dyDescent="0.25">
      <c r="A74" s="52"/>
      <c r="B74" s="254"/>
      <c r="C74" s="255"/>
      <c r="D74" s="180"/>
      <c r="E74" s="125"/>
      <c r="F74" s="137"/>
      <c r="G74" s="125"/>
      <c r="H74" s="137"/>
      <c r="I74" s="125"/>
    </row>
    <row r="75" spans="1:9" x14ac:dyDescent="0.25">
      <c r="A75" s="50"/>
      <c r="B75" s="258" t="s">
        <v>294</v>
      </c>
      <c r="C75" s="253"/>
      <c r="D75" s="180"/>
      <c r="E75" s="125"/>
      <c r="F75" s="137"/>
      <c r="G75" s="125"/>
      <c r="H75" s="137"/>
      <c r="I75" s="125"/>
    </row>
    <row r="76" spans="1:9" ht="21" customHeight="1" x14ac:dyDescent="0.25">
      <c r="A76" s="50"/>
      <c r="B76" s="259" t="s">
        <v>295</v>
      </c>
      <c r="C76" s="260"/>
      <c r="D76" s="180">
        <v>0</v>
      </c>
      <c r="E76" s="125">
        <v>61369</v>
      </c>
      <c r="F76" s="137">
        <v>61369</v>
      </c>
      <c r="G76" s="125">
        <v>0</v>
      </c>
      <c r="H76" s="137">
        <v>0</v>
      </c>
      <c r="I76" s="125">
        <v>0</v>
      </c>
    </row>
    <row r="77" spans="1:9" ht="21" customHeight="1" x14ac:dyDescent="0.25">
      <c r="A77" s="50"/>
      <c r="B77" s="259" t="s">
        <v>296</v>
      </c>
      <c r="C77" s="260"/>
      <c r="D77" s="180">
        <v>0</v>
      </c>
      <c r="E77" s="125">
        <v>0</v>
      </c>
      <c r="F77" s="137">
        <v>0</v>
      </c>
      <c r="G77" s="125">
        <v>0</v>
      </c>
      <c r="H77" s="137">
        <v>0</v>
      </c>
      <c r="I77" s="125">
        <v>0</v>
      </c>
    </row>
    <row r="78" spans="1:9" x14ac:dyDescent="0.25">
      <c r="A78" s="50"/>
      <c r="B78" s="258" t="s">
        <v>297</v>
      </c>
      <c r="C78" s="253"/>
      <c r="D78" s="192">
        <f t="shared" ref="D78:I78" si="12">+D76+D77</f>
        <v>0</v>
      </c>
      <c r="E78" s="181">
        <f t="shared" si="12"/>
        <v>61369</v>
      </c>
      <c r="F78" s="139">
        <f t="shared" si="12"/>
        <v>61369</v>
      </c>
      <c r="G78" s="181">
        <f t="shared" si="12"/>
        <v>0</v>
      </c>
      <c r="H78" s="139">
        <f t="shared" si="12"/>
        <v>0</v>
      </c>
      <c r="I78" s="181">
        <f t="shared" si="12"/>
        <v>0</v>
      </c>
    </row>
    <row r="79" spans="1:9" ht="3.75" customHeight="1" thickBot="1" x14ac:dyDescent="0.3">
      <c r="A79" s="55"/>
      <c r="B79" s="251"/>
      <c r="C79" s="251"/>
      <c r="D79" s="194"/>
      <c r="E79" s="94"/>
      <c r="F79" s="142"/>
      <c r="G79" s="94"/>
      <c r="H79" s="142"/>
      <c r="I79" s="94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3"/>
  <sheetViews>
    <sheetView topLeftCell="A58" workbookViewId="0">
      <selection activeCell="I80" sqref="I80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6" t="s">
        <v>437</v>
      </c>
      <c r="B1" s="197"/>
      <c r="C1" s="197"/>
      <c r="D1" s="197"/>
      <c r="E1" s="197"/>
      <c r="F1" s="197"/>
      <c r="G1" s="197"/>
      <c r="H1" s="266"/>
    </row>
    <row r="2" spans="1:8" x14ac:dyDescent="0.25">
      <c r="A2" s="207" t="s">
        <v>298</v>
      </c>
      <c r="B2" s="233"/>
      <c r="C2" s="233"/>
      <c r="D2" s="233"/>
      <c r="E2" s="233"/>
      <c r="F2" s="233"/>
      <c r="G2" s="233"/>
      <c r="H2" s="267"/>
    </row>
    <row r="3" spans="1:8" x14ac:dyDescent="0.25">
      <c r="A3" s="207" t="s">
        <v>299</v>
      </c>
      <c r="B3" s="233"/>
      <c r="C3" s="233"/>
      <c r="D3" s="233"/>
      <c r="E3" s="233"/>
      <c r="F3" s="233"/>
      <c r="G3" s="233"/>
      <c r="H3" s="267"/>
    </row>
    <row r="4" spans="1:8" x14ac:dyDescent="0.25">
      <c r="A4" s="207" t="s">
        <v>463</v>
      </c>
      <c r="B4" s="233"/>
      <c r="C4" s="233"/>
      <c r="D4" s="233"/>
      <c r="E4" s="233"/>
      <c r="F4" s="233"/>
      <c r="G4" s="233"/>
      <c r="H4" s="267"/>
    </row>
    <row r="5" spans="1:8" ht="11.25" customHeight="1" thickBot="1" x14ac:dyDescent="0.3">
      <c r="A5" s="209" t="s">
        <v>1</v>
      </c>
      <c r="B5" s="234"/>
      <c r="C5" s="234"/>
      <c r="D5" s="234"/>
      <c r="E5" s="234"/>
      <c r="F5" s="234"/>
      <c r="G5" s="234"/>
      <c r="H5" s="268"/>
    </row>
    <row r="6" spans="1:8" ht="15.75" thickBot="1" x14ac:dyDescent="0.3">
      <c r="A6" s="196" t="s">
        <v>2</v>
      </c>
      <c r="B6" s="198"/>
      <c r="C6" s="221" t="s">
        <v>300</v>
      </c>
      <c r="D6" s="222"/>
      <c r="E6" s="222"/>
      <c r="F6" s="222"/>
      <c r="G6" s="223"/>
      <c r="H6" s="241" t="s">
        <v>301</v>
      </c>
    </row>
    <row r="7" spans="1:8" ht="18.75" thickBot="1" x14ac:dyDescent="0.3">
      <c r="A7" s="209"/>
      <c r="B7" s="210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42"/>
    </row>
    <row r="8" spans="1:8" x14ac:dyDescent="0.25">
      <c r="A8" s="269" t="s">
        <v>304</v>
      </c>
      <c r="B8" s="270"/>
      <c r="C8" s="133">
        <f>+C9+C17+C27+C37+C47+C57+C61+C70+C74</f>
        <v>23869013</v>
      </c>
      <c r="D8" s="133">
        <f>+D9+D17+D27+D37+D47+D57+D61+D70+D74</f>
        <v>125004</v>
      </c>
      <c r="E8" s="133">
        <f>+E9+E17+E27+E37+E47+E57+E61+E70+E74</f>
        <v>23994017.260000002</v>
      </c>
      <c r="F8" s="133">
        <f>+F9+F17+F27+F37+F47+F57+F61+F70+F74</f>
        <v>23388088</v>
      </c>
      <c r="G8" s="165">
        <f>+G9+G17+G27+G37+G47+G57+G61+G70+G74</f>
        <v>23323509</v>
      </c>
      <c r="H8" s="126">
        <f t="shared" ref="H8:H36" si="0">+E8-F8</f>
        <v>605929.26000000164</v>
      </c>
    </row>
    <row r="9" spans="1:8" x14ac:dyDescent="0.25">
      <c r="A9" s="262" t="s">
        <v>305</v>
      </c>
      <c r="B9" s="271"/>
      <c r="C9" s="133">
        <f>+C10+C11+C12+C13+C14+C15+C16</f>
        <v>19311454</v>
      </c>
      <c r="D9" s="133">
        <f t="shared" ref="D9:G9" si="1">+D10+D11+D12+D13+D14+D15+D16</f>
        <v>-49345</v>
      </c>
      <c r="E9" s="133">
        <f t="shared" si="1"/>
        <v>19262109</v>
      </c>
      <c r="F9" s="133">
        <f t="shared" si="1"/>
        <v>18825821</v>
      </c>
      <c r="G9" s="133">
        <f t="shared" si="1"/>
        <v>18825821</v>
      </c>
      <c r="H9" s="133">
        <f t="shared" si="0"/>
        <v>436288</v>
      </c>
    </row>
    <row r="10" spans="1:8" x14ac:dyDescent="0.25">
      <c r="A10" s="50"/>
      <c r="B10" s="51" t="s">
        <v>306</v>
      </c>
      <c r="C10" s="134">
        <v>7889829</v>
      </c>
      <c r="D10" s="151">
        <v>-375858</v>
      </c>
      <c r="E10" s="124">
        <v>7513971</v>
      </c>
      <c r="F10" s="124">
        <v>7352737</v>
      </c>
      <c r="G10" s="124">
        <v>7352737</v>
      </c>
      <c r="H10" s="177">
        <f t="shared" si="0"/>
        <v>161234</v>
      </c>
    </row>
    <row r="11" spans="1:8" x14ac:dyDescent="0.25">
      <c r="A11" s="50"/>
      <c r="B11" s="51" t="s">
        <v>307</v>
      </c>
      <c r="C11" s="125">
        <v>0</v>
      </c>
      <c r="D11" s="151">
        <v>0</v>
      </c>
      <c r="E11" s="122">
        <v>0</v>
      </c>
      <c r="F11" s="122">
        <v>0</v>
      </c>
      <c r="G11" s="122">
        <v>0</v>
      </c>
      <c r="H11" s="122">
        <f t="shared" si="0"/>
        <v>0</v>
      </c>
    </row>
    <row r="12" spans="1:8" x14ac:dyDescent="0.25">
      <c r="A12" s="50"/>
      <c r="B12" s="51" t="s">
        <v>308</v>
      </c>
      <c r="C12" s="134">
        <v>10608625</v>
      </c>
      <c r="D12" s="149">
        <v>-349996</v>
      </c>
      <c r="E12" s="124">
        <v>10258629</v>
      </c>
      <c r="F12" s="124">
        <v>10106557</v>
      </c>
      <c r="G12" s="124">
        <v>10106557</v>
      </c>
      <c r="H12" s="177">
        <f t="shared" si="0"/>
        <v>152072</v>
      </c>
    </row>
    <row r="13" spans="1:8" x14ac:dyDescent="0.25">
      <c r="A13" s="50"/>
      <c r="B13" s="51" t="s">
        <v>309</v>
      </c>
      <c r="C13" s="125">
        <v>0</v>
      </c>
      <c r="D13" s="151">
        <v>0</v>
      </c>
      <c r="E13" s="122">
        <v>0</v>
      </c>
      <c r="F13" s="122">
        <v>0</v>
      </c>
      <c r="G13" s="122">
        <v>0</v>
      </c>
      <c r="H13" s="177">
        <f t="shared" si="0"/>
        <v>0</v>
      </c>
    </row>
    <row r="14" spans="1:8" x14ac:dyDescent="0.25">
      <c r="A14" s="50"/>
      <c r="B14" s="51" t="s">
        <v>310</v>
      </c>
      <c r="C14" s="134">
        <v>813000</v>
      </c>
      <c r="D14" s="177">
        <v>676509</v>
      </c>
      <c r="E14" s="124">
        <v>1489509</v>
      </c>
      <c r="F14" s="124">
        <v>1366527</v>
      </c>
      <c r="G14" s="124">
        <v>1366527</v>
      </c>
      <c r="H14" s="177">
        <f t="shared" si="0"/>
        <v>122982</v>
      </c>
    </row>
    <row r="15" spans="1:8" x14ac:dyDescent="0.25">
      <c r="A15" s="50"/>
      <c r="B15" s="51" t="s">
        <v>311</v>
      </c>
      <c r="C15" s="125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f t="shared" si="0"/>
        <v>0</v>
      </c>
    </row>
    <row r="16" spans="1:8" x14ac:dyDescent="0.25">
      <c r="A16" s="50"/>
      <c r="B16" s="51" t="s">
        <v>312</v>
      </c>
      <c r="C16" s="125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f t="shared" si="0"/>
        <v>0</v>
      </c>
    </row>
    <row r="17" spans="1:9" x14ac:dyDescent="0.25">
      <c r="A17" s="262" t="s">
        <v>313</v>
      </c>
      <c r="B17" s="271"/>
      <c r="C17" s="133">
        <f t="shared" ref="C17:H17" si="2">+C18+C19+C20+C21+C22+C23+C24+C25+C26</f>
        <v>1130023</v>
      </c>
      <c r="D17" s="133">
        <f t="shared" si="2"/>
        <v>29814</v>
      </c>
      <c r="E17" s="133">
        <f t="shared" si="2"/>
        <v>1159837.26</v>
      </c>
      <c r="F17" s="165">
        <f t="shared" si="2"/>
        <v>1102504</v>
      </c>
      <c r="G17" s="133">
        <f t="shared" si="2"/>
        <v>1102504</v>
      </c>
      <c r="H17" s="133">
        <f t="shared" si="2"/>
        <v>57333.259999999995</v>
      </c>
    </row>
    <row r="18" spans="1:9" x14ac:dyDescent="0.25">
      <c r="A18" s="50"/>
      <c r="B18" s="51" t="s">
        <v>314</v>
      </c>
      <c r="C18" s="134">
        <v>553523</v>
      </c>
      <c r="D18" s="149">
        <v>38071</v>
      </c>
      <c r="E18" s="124">
        <v>591594</v>
      </c>
      <c r="F18" s="124">
        <v>556686</v>
      </c>
      <c r="G18" s="124">
        <v>556686</v>
      </c>
      <c r="H18" s="149">
        <f t="shared" si="0"/>
        <v>34908</v>
      </c>
    </row>
    <row r="19" spans="1:9" x14ac:dyDescent="0.25">
      <c r="A19" s="50"/>
      <c r="B19" s="51" t="s">
        <v>315</v>
      </c>
      <c r="C19" s="134">
        <v>112500</v>
      </c>
      <c r="D19" s="149">
        <v>32415</v>
      </c>
      <c r="E19" s="124">
        <v>144915</v>
      </c>
      <c r="F19" s="124">
        <v>135290</v>
      </c>
      <c r="G19" s="124">
        <v>135290</v>
      </c>
      <c r="H19" s="149">
        <f t="shared" si="0"/>
        <v>9625</v>
      </c>
    </row>
    <row r="20" spans="1:9" x14ac:dyDescent="0.25">
      <c r="A20" s="50"/>
      <c r="B20" s="51" t="s">
        <v>316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8">
        <f t="shared" si="0"/>
        <v>0</v>
      </c>
      <c r="I20" s="29"/>
    </row>
    <row r="21" spans="1:9" x14ac:dyDescent="0.25">
      <c r="A21" s="50"/>
      <c r="B21" s="51" t="s">
        <v>317</v>
      </c>
      <c r="C21" s="166">
        <v>9000</v>
      </c>
      <c r="D21" s="169">
        <v>21032</v>
      </c>
      <c r="E21" s="170">
        <v>30032</v>
      </c>
      <c r="F21" s="170">
        <v>26840</v>
      </c>
      <c r="G21" s="170">
        <v>26840</v>
      </c>
      <c r="H21" s="169">
        <f t="shared" si="0"/>
        <v>3192</v>
      </c>
      <c r="I21" s="29"/>
    </row>
    <row r="22" spans="1:9" x14ac:dyDescent="0.25">
      <c r="A22" s="50"/>
      <c r="B22" s="51" t="s">
        <v>318</v>
      </c>
      <c r="C22" s="166">
        <v>15500</v>
      </c>
      <c r="D22" s="169">
        <v>-9435</v>
      </c>
      <c r="E22" s="169">
        <v>6065</v>
      </c>
      <c r="F22" s="169">
        <v>5661</v>
      </c>
      <c r="G22" s="169">
        <v>5661</v>
      </c>
      <c r="H22" s="169">
        <f t="shared" si="0"/>
        <v>404</v>
      </c>
      <c r="I22" s="29"/>
    </row>
    <row r="23" spans="1:9" x14ac:dyDescent="0.25">
      <c r="A23" s="50"/>
      <c r="B23" s="51" t="s">
        <v>319</v>
      </c>
      <c r="C23" s="166">
        <v>355000</v>
      </c>
      <c r="D23" s="149">
        <v>-54550</v>
      </c>
      <c r="E23" s="169">
        <v>300450</v>
      </c>
      <c r="F23" s="169">
        <v>300450</v>
      </c>
      <c r="G23" s="169">
        <v>300450</v>
      </c>
      <c r="H23" s="169">
        <f t="shared" si="0"/>
        <v>0</v>
      </c>
      <c r="I23" s="29"/>
    </row>
    <row r="24" spans="1:9" x14ac:dyDescent="0.25">
      <c r="A24" s="50"/>
      <c r="B24" s="51" t="s">
        <v>320</v>
      </c>
      <c r="C24" s="166">
        <v>40000</v>
      </c>
      <c r="D24" s="169">
        <v>-20000</v>
      </c>
      <c r="E24" s="169">
        <v>20000.259999999998</v>
      </c>
      <c r="F24" s="169">
        <v>20000</v>
      </c>
      <c r="G24" s="169">
        <v>20000</v>
      </c>
      <c r="H24" s="169">
        <f t="shared" si="0"/>
        <v>0.25999999999839929</v>
      </c>
      <c r="I24" s="29"/>
    </row>
    <row r="25" spans="1:9" x14ac:dyDescent="0.25">
      <c r="A25" s="50"/>
      <c r="B25" s="51" t="s">
        <v>321</v>
      </c>
      <c r="C25" s="167">
        <v>0</v>
      </c>
      <c r="D25" s="168">
        <v>0</v>
      </c>
      <c r="E25" s="168">
        <v>0</v>
      </c>
      <c r="F25" s="168">
        <v>0</v>
      </c>
      <c r="G25" s="168">
        <v>0</v>
      </c>
      <c r="H25" s="168">
        <f t="shared" si="0"/>
        <v>0</v>
      </c>
      <c r="I25" s="29"/>
    </row>
    <row r="26" spans="1:9" x14ac:dyDescent="0.25">
      <c r="A26" s="50"/>
      <c r="B26" s="51" t="s">
        <v>322</v>
      </c>
      <c r="C26" s="166">
        <v>44500</v>
      </c>
      <c r="D26" s="169">
        <v>22281</v>
      </c>
      <c r="E26" s="170">
        <v>66781</v>
      </c>
      <c r="F26" s="169">
        <v>57577</v>
      </c>
      <c r="G26" s="169">
        <v>57577</v>
      </c>
      <c r="H26" s="169">
        <f t="shared" si="0"/>
        <v>9204</v>
      </c>
      <c r="I26" s="29"/>
    </row>
    <row r="27" spans="1:9" x14ac:dyDescent="0.25">
      <c r="A27" s="262" t="s">
        <v>323</v>
      </c>
      <c r="B27" s="271"/>
      <c r="C27" s="165">
        <f t="shared" ref="C27:H27" si="3">+C28+C29+C30+C31+C32+C33+C34+C35+C36</f>
        <v>2127536</v>
      </c>
      <c r="D27" s="171">
        <f t="shared" si="3"/>
        <v>44939</v>
      </c>
      <c r="E27" s="165">
        <f t="shared" si="3"/>
        <v>2172475</v>
      </c>
      <c r="F27" s="165">
        <f t="shared" si="3"/>
        <v>2060167</v>
      </c>
      <c r="G27" s="165">
        <f t="shared" si="3"/>
        <v>1995588</v>
      </c>
      <c r="H27" s="172">
        <f t="shared" si="3"/>
        <v>112308</v>
      </c>
      <c r="I27" s="29"/>
    </row>
    <row r="28" spans="1:9" x14ac:dyDescent="0.25">
      <c r="A28" s="50"/>
      <c r="B28" s="51" t="s">
        <v>324</v>
      </c>
      <c r="C28" s="166">
        <v>224600</v>
      </c>
      <c r="D28" s="169">
        <v>-9500</v>
      </c>
      <c r="E28" s="170">
        <v>215100</v>
      </c>
      <c r="F28" s="170">
        <v>189505</v>
      </c>
      <c r="G28" s="170">
        <v>189505</v>
      </c>
      <c r="H28" s="169">
        <f t="shared" si="0"/>
        <v>25595</v>
      </c>
      <c r="I28" s="29"/>
    </row>
    <row r="29" spans="1:9" x14ac:dyDescent="0.25">
      <c r="A29" s="50"/>
      <c r="B29" s="51" t="s">
        <v>325</v>
      </c>
      <c r="C29" s="166">
        <v>549713</v>
      </c>
      <c r="D29" s="169">
        <v>-7200</v>
      </c>
      <c r="E29" s="170">
        <v>542513</v>
      </c>
      <c r="F29" s="170">
        <v>534592</v>
      </c>
      <c r="G29" s="170">
        <v>534592</v>
      </c>
      <c r="H29" s="169">
        <f t="shared" si="0"/>
        <v>7921</v>
      </c>
      <c r="I29" s="29"/>
    </row>
    <row r="30" spans="1:9" x14ac:dyDescent="0.25">
      <c r="A30" s="50"/>
      <c r="B30" s="51" t="s">
        <v>326</v>
      </c>
      <c r="C30" s="166">
        <v>156000</v>
      </c>
      <c r="D30" s="169">
        <v>29594</v>
      </c>
      <c r="E30" s="170">
        <v>185594</v>
      </c>
      <c r="F30" s="170">
        <v>152242</v>
      </c>
      <c r="G30" s="170">
        <v>152242</v>
      </c>
      <c r="H30" s="169">
        <f t="shared" si="0"/>
        <v>33352</v>
      </c>
      <c r="I30" s="29"/>
    </row>
    <row r="31" spans="1:9" x14ac:dyDescent="0.25">
      <c r="A31" s="50"/>
      <c r="B31" s="51" t="s">
        <v>327</v>
      </c>
      <c r="C31" s="166">
        <v>165000</v>
      </c>
      <c r="D31" s="169">
        <v>-64011</v>
      </c>
      <c r="E31" s="170">
        <v>100989</v>
      </c>
      <c r="F31" s="170">
        <v>97043</v>
      </c>
      <c r="G31" s="170">
        <v>97043</v>
      </c>
      <c r="H31" s="169">
        <f t="shared" si="0"/>
        <v>3946</v>
      </c>
      <c r="I31" s="29"/>
    </row>
    <row r="32" spans="1:9" x14ac:dyDescent="0.25">
      <c r="A32" s="50"/>
      <c r="B32" s="51" t="s">
        <v>328</v>
      </c>
      <c r="C32" s="134">
        <v>223223</v>
      </c>
      <c r="D32" s="149">
        <v>164081</v>
      </c>
      <c r="E32" s="124">
        <v>387304</v>
      </c>
      <c r="F32" s="124">
        <v>373249</v>
      </c>
      <c r="G32" s="124">
        <v>373249</v>
      </c>
      <c r="H32" s="149">
        <f t="shared" si="0"/>
        <v>14055</v>
      </c>
    </row>
    <row r="33" spans="1:8" x14ac:dyDescent="0.25">
      <c r="A33" s="50"/>
      <c r="B33" s="51" t="s">
        <v>329</v>
      </c>
      <c r="C33" s="134">
        <v>100000</v>
      </c>
      <c r="D33" s="149">
        <v>16588</v>
      </c>
      <c r="E33" s="124">
        <v>116588</v>
      </c>
      <c r="F33" s="124">
        <v>115260</v>
      </c>
      <c r="G33" s="124">
        <v>115260</v>
      </c>
      <c r="H33" s="149">
        <f t="shared" si="0"/>
        <v>1328</v>
      </c>
    </row>
    <row r="34" spans="1:8" x14ac:dyDescent="0.25">
      <c r="A34" s="50"/>
      <c r="B34" s="51" t="s">
        <v>330</v>
      </c>
      <c r="C34" s="134">
        <v>35000</v>
      </c>
      <c r="D34" s="149">
        <v>11396</v>
      </c>
      <c r="E34" s="124">
        <v>46396</v>
      </c>
      <c r="F34" s="124">
        <v>46396</v>
      </c>
      <c r="G34" s="124">
        <v>46396</v>
      </c>
      <c r="H34" s="149">
        <f t="shared" si="0"/>
        <v>0</v>
      </c>
    </row>
    <row r="35" spans="1:8" x14ac:dyDescent="0.25">
      <c r="A35" s="50"/>
      <c r="B35" s="51" t="s">
        <v>331</v>
      </c>
      <c r="C35" s="134">
        <v>90000</v>
      </c>
      <c r="D35" s="149">
        <v>-27300</v>
      </c>
      <c r="E35" s="124">
        <v>62700</v>
      </c>
      <c r="F35" s="124">
        <v>62700</v>
      </c>
      <c r="G35" s="124">
        <v>62700</v>
      </c>
      <c r="H35" s="149">
        <f t="shared" si="0"/>
        <v>0</v>
      </c>
    </row>
    <row r="36" spans="1:8" x14ac:dyDescent="0.25">
      <c r="A36" s="50"/>
      <c r="B36" s="51" t="s">
        <v>332</v>
      </c>
      <c r="C36" s="134">
        <v>584000</v>
      </c>
      <c r="D36" s="149">
        <v>-68709</v>
      </c>
      <c r="E36" s="124">
        <v>515291</v>
      </c>
      <c r="F36" s="124">
        <v>489180</v>
      </c>
      <c r="G36" s="124">
        <v>424601</v>
      </c>
      <c r="H36" s="149">
        <f t="shared" si="0"/>
        <v>26111</v>
      </c>
    </row>
    <row r="37" spans="1:8" ht="22.5" customHeight="1" x14ac:dyDescent="0.25">
      <c r="A37" s="272" t="s">
        <v>333</v>
      </c>
      <c r="B37" s="273"/>
      <c r="C37" s="127">
        <f t="shared" ref="C37:H37" si="4">+C38+C39+C40+C41+C42+C43+C44+C45+C46</f>
        <v>0</v>
      </c>
      <c r="D37" s="127">
        <f t="shared" si="4"/>
        <v>0</v>
      </c>
      <c r="E37" s="127">
        <f t="shared" si="4"/>
        <v>0</v>
      </c>
      <c r="F37" s="127">
        <f t="shared" si="4"/>
        <v>0</v>
      </c>
      <c r="G37" s="127">
        <f t="shared" si="4"/>
        <v>0</v>
      </c>
      <c r="H37" s="127">
        <f t="shared" si="4"/>
        <v>0</v>
      </c>
    </row>
    <row r="38" spans="1:8" x14ac:dyDescent="0.25">
      <c r="A38" s="50"/>
      <c r="B38" s="51" t="s">
        <v>334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2">
        <f t="shared" ref="H38:H81" si="5">+E38-F38</f>
        <v>0</v>
      </c>
    </row>
    <row r="39" spans="1:8" x14ac:dyDescent="0.25">
      <c r="A39" s="50"/>
      <c r="B39" s="51" t="s">
        <v>335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2">
        <f t="shared" si="5"/>
        <v>0</v>
      </c>
    </row>
    <row r="40" spans="1:8" x14ac:dyDescent="0.25">
      <c r="A40" s="50"/>
      <c r="B40" s="51" t="s">
        <v>336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2">
        <f t="shared" si="5"/>
        <v>0</v>
      </c>
    </row>
    <row r="41" spans="1:8" x14ac:dyDescent="0.25">
      <c r="A41" s="50"/>
      <c r="B41" s="51" t="s">
        <v>337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2">
        <f t="shared" si="5"/>
        <v>0</v>
      </c>
    </row>
    <row r="42" spans="1:8" x14ac:dyDescent="0.25">
      <c r="A42" s="50"/>
      <c r="B42" s="51" t="s">
        <v>338</v>
      </c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2">
        <f t="shared" si="5"/>
        <v>0</v>
      </c>
    </row>
    <row r="43" spans="1:8" x14ac:dyDescent="0.25">
      <c r="A43" s="50"/>
      <c r="B43" s="51" t="s">
        <v>339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2">
        <f t="shared" si="5"/>
        <v>0</v>
      </c>
    </row>
    <row r="44" spans="1:8" x14ac:dyDescent="0.25">
      <c r="A44" s="50"/>
      <c r="B44" s="51" t="s">
        <v>340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2">
        <f t="shared" si="5"/>
        <v>0</v>
      </c>
    </row>
    <row r="45" spans="1:8" x14ac:dyDescent="0.25">
      <c r="A45" s="50"/>
      <c r="B45" s="51" t="s">
        <v>341</v>
      </c>
      <c r="C45" s="125">
        <v>0</v>
      </c>
      <c r="D45" s="125">
        <v>0</v>
      </c>
      <c r="E45" s="125">
        <v>0</v>
      </c>
      <c r="F45" s="125">
        <v>0</v>
      </c>
      <c r="G45" s="125">
        <v>0</v>
      </c>
      <c r="H45" s="122">
        <f t="shared" si="5"/>
        <v>0</v>
      </c>
    </row>
    <row r="46" spans="1:8" x14ac:dyDescent="0.25">
      <c r="A46" s="50"/>
      <c r="B46" s="51" t="s">
        <v>342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22">
        <f t="shared" si="5"/>
        <v>0</v>
      </c>
    </row>
    <row r="47" spans="1:8" x14ac:dyDescent="0.25">
      <c r="A47" s="262" t="s">
        <v>343</v>
      </c>
      <c r="B47" s="271"/>
      <c r="C47" s="178">
        <f t="shared" ref="C47:H47" si="6">+C48+C49+C50+C51+C52+C53+C54+C55+C56</f>
        <v>1300000</v>
      </c>
      <c r="D47" s="178">
        <f t="shared" si="6"/>
        <v>99596</v>
      </c>
      <c r="E47" s="178">
        <f t="shared" si="6"/>
        <v>1399596</v>
      </c>
      <c r="F47" s="178">
        <f t="shared" si="6"/>
        <v>1399596</v>
      </c>
      <c r="G47" s="178">
        <f t="shared" si="6"/>
        <v>1399596</v>
      </c>
      <c r="H47" s="121">
        <f t="shared" si="6"/>
        <v>0</v>
      </c>
    </row>
    <row r="48" spans="1:8" x14ac:dyDescent="0.25">
      <c r="A48" s="50"/>
      <c r="B48" s="51" t="s">
        <v>344</v>
      </c>
      <c r="C48" s="125">
        <v>0</v>
      </c>
      <c r="D48" s="149">
        <v>56221</v>
      </c>
      <c r="E48" s="149">
        <v>56221</v>
      </c>
      <c r="F48" s="149">
        <v>56221</v>
      </c>
      <c r="G48" s="149">
        <v>56221</v>
      </c>
      <c r="H48" s="149">
        <f t="shared" si="5"/>
        <v>0</v>
      </c>
    </row>
    <row r="49" spans="1:8" x14ac:dyDescent="0.25">
      <c r="A49" s="50"/>
      <c r="B49" s="51" t="s">
        <v>345</v>
      </c>
      <c r="C49" s="125">
        <v>0</v>
      </c>
      <c r="D49" s="152">
        <v>0</v>
      </c>
      <c r="E49" s="125">
        <v>0</v>
      </c>
      <c r="F49" s="125">
        <v>0</v>
      </c>
      <c r="G49" s="149">
        <v>0</v>
      </c>
      <c r="H49" s="122">
        <f t="shared" si="5"/>
        <v>0</v>
      </c>
    </row>
    <row r="50" spans="1:8" x14ac:dyDescent="0.25">
      <c r="A50" s="50"/>
      <c r="B50" s="51" t="s">
        <v>346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2">
        <f t="shared" si="5"/>
        <v>0</v>
      </c>
    </row>
    <row r="51" spans="1:8" x14ac:dyDescent="0.25">
      <c r="A51" s="50"/>
      <c r="B51" s="51" t="s">
        <v>347</v>
      </c>
      <c r="C51" s="152">
        <v>1300000</v>
      </c>
      <c r="D51" s="152">
        <v>43375</v>
      </c>
      <c r="E51" s="152">
        <v>1343375</v>
      </c>
      <c r="F51" s="152">
        <v>1343375</v>
      </c>
      <c r="G51" s="152">
        <v>1343375</v>
      </c>
      <c r="H51" s="149">
        <f t="shared" si="5"/>
        <v>0</v>
      </c>
    </row>
    <row r="52" spans="1:8" x14ac:dyDescent="0.25">
      <c r="A52" s="50"/>
      <c r="B52" s="51" t="s">
        <v>348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2">
        <f t="shared" si="5"/>
        <v>0</v>
      </c>
    </row>
    <row r="53" spans="1:8" x14ac:dyDescent="0.25">
      <c r="A53" s="50"/>
      <c r="B53" s="51" t="s">
        <v>349</v>
      </c>
      <c r="C53" s="125">
        <v>0</v>
      </c>
      <c r="D53" s="152">
        <v>0</v>
      </c>
      <c r="E53" s="125">
        <v>0</v>
      </c>
      <c r="F53" s="125">
        <v>0</v>
      </c>
      <c r="G53" s="125">
        <v>0</v>
      </c>
      <c r="H53" s="122">
        <f t="shared" si="5"/>
        <v>0</v>
      </c>
    </row>
    <row r="54" spans="1:8" x14ac:dyDescent="0.25">
      <c r="A54" s="50"/>
      <c r="B54" s="51" t="s">
        <v>350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2">
        <f t="shared" si="5"/>
        <v>0</v>
      </c>
    </row>
    <row r="55" spans="1:8" x14ac:dyDescent="0.25">
      <c r="A55" s="50"/>
      <c r="B55" s="51" t="s">
        <v>351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2">
        <f t="shared" si="5"/>
        <v>0</v>
      </c>
    </row>
    <row r="56" spans="1:8" x14ac:dyDescent="0.25">
      <c r="A56" s="50"/>
      <c r="B56" s="51" t="s">
        <v>352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2">
        <f t="shared" si="5"/>
        <v>0</v>
      </c>
    </row>
    <row r="57" spans="1:8" x14ac:dyDescent="0.25">
      <c r="A57" s="262" t="s">
        <v>353</v>
      </c>
      <c r="B57" s="271"/>
      <c r="C57" s="127">
        <f t="shared" ref="C57:H57" si="7">+C58+C59+C60</f>
        <v>0</v>
      </c>
      <c r="D57" s="127">
        <f t="shared" si="7"/>
        <v>0</v>
      </c>
      <c r="E57" s="127">
        <f t="shared" si="7"/>
        <v>0</v>
      </c>
      <c r="F57" s="127">
        <f t="shared" si="7"/>
        <v>0</v>
      </c>
      <c r="G57" s="127">
        <f t="shared" si="7"/>
        <v>0</v>
      </c>
      <c r="H57" s="127">
        <f t="shared" si="7"/>
        <v>0</v>
      </c>
    </row>
    <row r="58" spans="1:8" x14ac:dyDescent="0.25">
      <c r="A58" s="50"/>
      <c r="B58" s="51" t="s">
        <v>354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2">
        <f t="shared" si="5"/>
        <v>0</v>
      </c>
    </row>
    <row r="59" spans="1:8" x14ac:dyDescent="0.25">
      <c r="A59" s="50"/>
      <c r="B59" s="51" t="s">
        <v>355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2">
        <f t="shared" si="5"/>
        <v>0</v>
      </c>
    </row>
    <row r="60" spans="1:8" x14ac:dyDescent="0.25">
      <c r="A60" s="50"/>
      <c r="B60" s="51" t="s">
        <v>356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2">
        <f t="shared" si="5"/>
        <v>0</v>
      </c>
    </row>
    <row r="61" spans="1:8" x14ac:dyDescent="0.25">
      <c r="A61" s="262" t="s">
        <v>357</v>
      </c>
      <c r="B61" s="271"/>
      <c r="C61" s="127">
        <f t="shared" ref="C61:H61" si="8">+C62+C63+C64+C65+C66+C68+C66+C69</f>
        <v>0</v>
      </c>
      <c r="D61" s="127">
        <f t="shared" si="8"/>
        <v>0</v>
      </c>
      <c r="E61" s="127">
        <f t="shared" si="8"/>
        <v>0</v>
      </c>
      <c r="F61" s="127">
        <f t="shared" si="8"/>
        <v>0</v>
      </c>
      <c r="G61" s="127">
        <f t="shared" si="8"/>
        <v>0</v>
      </c>
      <c r="H61" s="127">
        <f t="shared" si="8"/>
        <v>0</v>
      </c>
    </row>
    <row r="62" spans="1:8" x14ac:dyDescent="0.25">
      <c r="A62" s="50"/>
      <c r="B62" s="51" t="s">
        <v>358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2">
        <f t="shared" si="5"/>
        <v>0</v>
      </c>
    </row>
    <row r="63" spans="1:8" x14ac:dyDescent="0.25">
      <c r="A63" s="50"/>
      <c r="B63" s="51" t="s">
        <v>359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2">
        <f t="shared" si="5"/>
        <v>0</v>
      </c>
    </row>
    <row r="64" spans="1:8" x14ac:dyDescent="0.25">
      <c r="A64" s="50"/>
      <c r="B64" s="51" t="s">
        <v>360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2">
        <f t="shared" si="5"/>
        <v>0</v>
      </c>
    </row>
    <row r="65" spans="1:8" x14ac:dyDescent="0.25">
      <c r="A65" s="50"/>
      <c r="B65" s="51" t="s">
        <v>361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2">
        <f t="shared" si="5"/>
        <v>0</v>
      </c>
    </row>
    <row r="66" spans="1:8" x14ac:dyDescent="0.25">
      <c r="A66" s="50"/>
      <c r="B66" s="80" t="s">
        <v>362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2">
        <f t="shared" si="5"/>
        <v>0</v>
      </c>
    </row>
    <row r="67" spans="1:8" x14ac:dyDescent="0.25">
      <c r="A67" s="50"/>
      <c r="B67" s="80" t="s">
        <v>363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2">
        <f t="shared" si="5"/>
        <v>0</v>
      </c>
    </row>
    <row r="68" spans="1:8" x14ac:dyDescent="0.25">
      <c r="A68" s="50"/>
      <c r="B68" s="51" t="s">
        <v>364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2">
        <f t="shared" si="5"/>
        <v>0</v>
      </c>
    </row>
    <row r="69" spans="1:8" x14ac:dyDescent="0.25">
      <c r="A69" s="50"/>
      <c r="B69" s="51" t="s">
        <v>365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2">
        <f t="shared" si="5"/>
        <v>0</v>
      </c>
    </row>
    <row r="70" spans="1:8" x14ac:dyDescent="0.25">
      <c r="A70" s="262" t="s">
        <v>366</v>
      </c>
      <c r="B70" s="271"/>
      <c r="C70" s="127">
        <f t="shared" ref="C70:H70" si="9">+C71+C72+C73</f>
        <v>0</v>
      </c>
      <c r="D70" s="127">
        <f t="shared" si="9"/>
        <v>0</v>
      </c>
      <c r="E70" s="127">
        <f t="shared" si="9"/>
        <v>0</v>
      </c>
      <c r="F70" s="127">
        <f t="shared" si="9"/>
        <v>0</v>
      </c>
      <c r="G70" s="127">
        <f t="shared" si="9"/>
        <v>0</v>
      </c>
      <c r="H70" s="127">
        <f t="shared" si="9"/>
        <v>0</v>
      </c>
    </row>
    <row r="71" spans="1:8" x14ac:dyDescent="0.25">
      <c r="A71" s="50"/>
      <c r="B71" s="51" t="s">
        <v>367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2">
        <f t="shared" si="5"/>
        <v>0</v>
      </c>
    </row>
    <row r="72" spans="1:8" x14ac:dyDescent="0.25">
      <c r="A72" s="50"/>
      <c r="B72" s="51" t="s">
        <v>368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2">
        <f t="shared" si="5"/>
        <v>0</v>
      </c>
    </row>
    <row r="73" spans="1:8" x14ac:dyDescent="0.25">
      <c r="A73" s="50"/>
      <c r="B73" s="51" t="s">
        <v>369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2">
        <f t="shared" si="5"/>
        <v>0</v>
      </c>
    </row>
    <row r="74" spans="1:8" x14ac:dyDescent="0.25">
      <c r="A74" s="262" t="s">
        <v>370</v>
      </c>
      <c r="B74" s="271"/>
      <c r="C74" s="127">
        <f t="shared" ref="C74:H74" si="10">+C75+C76+C77+C78+C79+C80+C81</f>
        <v>0</v>
      </c>
      <c r="D74" s="127">
        <f t="shared" si="10"/>
        <v>0</v>
      </c>
      <c r="E74" s="127">
        <f t="shared" si="10"/>
        <v>0</v>
      </c>
      <c r="F74" s="127">
        <f t="shared" si="10"/>
        <v>0</v>
      </c>
      <c r="G74" s="127">
        <f t="shared" si="10"/>
        <v>0</v>
      </c>
      <c r="H74" s="127">
        <f t="shared" si="10"/>
        <v>0</v>
      </c>
    </row>
    <row r="75" spans="1:8" x14ac:dyDescent="0.25">
      <c r="A75" s="50"/>
      <c r="B75" s="51" t="s">
        <v>371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2">
        <f t="shared" si="5"/>
        <v>0</v>
      </c>
    </row>
    <row r="76" spans="1:8" x14ac:dyDescent="0.25">
      <c r="A76" s="50"/>
      <c r="B76" s="51" t="s">
        <v>372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2">
        <f t="shared" si="5"/>
        <v>0</v>
      </c>
    </row>
    <row r="77" spans="1:8" x14ac:dyDescent="0.25">
      <c r="A77" s="50"/>
      <c r="B77" s="51" t="s">
        <v>373</v>
      </c>
      <c r="C77" s="125">
        <v>0</v>
      </c>
      <c r="D77" s="125">
        <v>0</v>
      </c>
      <c r="E77" s="125">
        <v>0</v>
      </c>
      <c r="F77" s="125">
        <v>0</v>
      </c>
      <c r="G77" s="125">
        <v>0</v>
      </c>
      <c r="H77" s="122">
        <f t="shared" si="5"/>
        <v>0</v>
      </c>
    </row>
    <row r="78" spans="1:8" x14ac:dyDescent="0.25">
      <c r="A78" s="50"/>
      <c r="B78" s="51" t="s">
        <v>374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2">
        <f t="shared" si="5"/>
        <v>0</v>
      </c>
    </row>
    <row r="79" spans="1:8" x14ac:dyDescent="0.25">
      <c r="A79" s="50"/>
      <c r="B79" s="51" t="s">
        <v>375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2">
        <f t="shared" si="5"/>
        <v>0</v>
      </c>
    </row>
    <row r="80" spans="1:8" x14ac:dyDescent="0.25">
      <c r="A80" s="50"/>
      <c r="B80" s="51" t="s">
        <v>376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2">
        <f t="shared" si="5"/>
        <v>0</v>
      </c>
    </row>
    <row r="81" spans="1:8" x14ac:dyDescent="0.25">
      <c r="A81" s="50"/>
      <c r="B81" s="51" t="s">
        <v>377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2">
        <f t="shared" si="5"/>
        <v>0</v>
      </c>
    </row>
    <row r="82" spans="1:8" ht="3.75" customHeight="1" thickBot="1" x14ac:dyDescent="0.3">
      <c r="A82" s="274"/>
      <c r="B82" s="275"/>
      <c r="C82" s="128"/>
      <c r="D82" s="129"/>
      <c r="E82" s="129"/>
      <c r="F82" s="129"/>
      <c r="G82" s="129"/>
      <c r="H82" s="129"/>
    </row>
    <row r="83" spans="1:8" ht="3.75" customHeight="1" x14ac:dyDescent="0.25">
      <c r="A83" s="185"/>
      <c r="B83" s="185"/>
      <c r="C83" s="139"/>
      <c r="D83" s="139"/>
      <c r="E83" s="139"/>
      <c r="F83" s="139"/>
      <c r="G83" s="139"/>
      <c r="H83" s="139"/>
    </row>
    <row r="84" spans="1:8" ht="12" customHeight="1" x14ac:dyDescent="0.25">
      <c r="A84" s="185"/>
      <c r="B84" s="185"/>
      <c r="C84" s="139"/>
      <c r="D84" s="139"/>
      <c r="E84" s="139"/>
      <c r="F84" s="139"/>
      <c r="G84" s="139"/>
      <c r="H84" s="139"/>
    </row>
    <row r="85" spans="1:8" ht="15.75" thickBot="1" x14ac:dyDescent="0.3">
      <c r="A85" s="18"/>
      <c r="B85" s="18"/>
      <c r="C85" s="130"/>
      <c r="D85" s="130"/>
      <c r="E85" s="130"/>
      <c r="F85" s="130"/>
      <c r="G85" s="130"/>
      <c r="H85" s="130"/>
    </row>
    <row r="86" spans="1:8" x14ac:dyDescent="0.25">
      <c r="A86" s="276"/>
      <c r="B86" s="277"/>
      <c r="C86" s="278">
        <f t="shared" ref="C86:H86" si="11">+C88+C96+C106+C116+C126+C136+C140+C149+C153</f>
        <v>0</v>
      </c>
      <c r="D86" s="278">
        <f t="shared" si="11"/>
        <v>0</v>
      </c>
      <c r="E86" s="278">
        <f t="shared" si="11"/>
        <v>0</v>
      </c>
      <c r="F86" s="278">
        <f t="shared" si="11"/>
        <v>0</v>
      </c>
      <c r="G86" s="278">
        <f t="shared" si="11"/>
        <v>0</v>
      </c>
      <c r="H86" s="278">
        <f t="shared" si="11"/>
        <v>0</v>
      </c>
    </row>
    <row r="87" spans="1:8" x14ac:dyDescent="0.25">
      <c r="A87" s="252" t="s">
        <v>440</v>
      </c>
      <c r="B87" s="279"/>
      <c r="C87" s="231"/>
      <c r="D87" s="231"/>
      <c r="E87" s="231"/>
      <c r="F87" s="231"/>
      <c r="G87" s="231"/>
      <c r="H87" s="231"/>
    </row>
    <row r="88" spans="1:8" x14ac:dyDescent="0.25">
      <c r="A88" s="262" t="s">
        <v>305</v>
      </c>
      <c r="B88" s="271"/>
      <c r="C88" s="125">
        <f t="shared" ref="C88:H88" si="12">+C89+C90+C91+C92+C93+C94+C95</f>
        <v>0</v>
      </c>
      <c r="D88" s="125">
        <f t="shared" si="12"/>
        <v>0</v>
      </c>
      <c r="E88" s="125">
        <f t="shared" si="12"/>
        <v>0</v>
      </c>
      <c r="F88" s="125">
        <f t="shared" si="12"/>
        <v>0</v>
      </c>
      <c r="G88" s="125">
        <f t="shared" si="12"/>
        <v>0</v>
      </c>
      <c r="H88" s="125">
        <f t="shared" si="12"/>
        <v>0</v>
      </c>
    </row>
    <row r="89" spans="1:8" x14ac:dyDescent="0.25">
      <c r="A89" s="91"/>
      <c r="B89" s="90" t="s">
        <v>306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2">
        <f t="shared" ref="H89:H154" si="13">+E89-F89</f>
        <v>0</v>
      </c>
    </row>
    <row r="90" spans="1:8" x14ac:dyDescent="0.25">
      <c r="A90" s="91"/>
      <c r="B90" s="90" t="s">
        <v>307</v>
      </c>
      <c r="C90" s="125">
        <v>0</v>
      </c>
      <c r="D90" s="125">
        <v>0</v>
      </c>
      <c r="E90" s="125">
        <v>0</v>
      </c>
      <c r="F90" s="125">
        <v>0</v>
      </c>
      <c r="G90" s="125">
        <v>0</v>
      </c>
      <c r="H90" s="122">
        <f t="shared" si="13"/>
        <v>0</v>
      </c>
    </row>
    <row r="91" spans="1:8" x14ac:dyDescent="0.25">
      <c r="A91" s="91"/>
      <c r="B91" s="90" t="s">
        <v>308</v>
      </c>
      <c r="C91" s="125">
        <v>0</v>
      </c>
      <c r="D91" s="125">
        <v>0</v>
      </c>
      <c r="E91" s="125">
        <v>0</v>
      </c>
      <c r="F91" s="125">
        <v>0</v>
      </c>
      <c r="G91" s="125">
        <v>0</v>
      </c>
      <c r="H91" s="122">
        <f t="shared" si="13"/>
        <v>0</v>
      </c>
    </row>
    <row r="92" spans="1:8" x14ac:dyDescent="0.25">
      <c r="A92" s="91"/>
      <c r="B92" s="90" t="s">
        <v>309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  <c r="H92" s="122">
        <f t="shared" si="13"/>
        <v>0</v>
      </c>
    </row>
    <row r="93" spans="1:8" x14ac:dyDescent="0.25">
      <c r="A93" s="91"/>
      <c r="B93" s="90" t="s">
        <v>310</v>
      </c>
      <c r="C93" s="125">
        <v>0</v>
      </c>
      <c r="D93" s="125">
        <v>0</v>
      </c>
      <c r="E93" s="125">
        <v>0</v>
      </c>
      <c r="F93" s="125">
        <v>0</v>
      </c>
      <c r="G93" s="125">
        <v>0</v>
      </c>
      <c r="H93" s="122">
        <f t="shared" si="13"/>
        <v>0</v>
      </c>
    </row>
    <row r="94" spans="1:8" x14ac:dyDescent="0.25">
      <c r="A94" s="91"/>
      <c r="B94" s="90" t="s">
        <v>311</v>
      </c>
      <c r="C94" s="125">
        <v>0</v>
      </c>
      <c r="D94" s="125">
        <v>0</v>
      </c>
      <c r="E94" s="125">
        <v>0</v>
      </c>
      <c r="F94" s="125">
        <v>0</v>
      </c>
      <c r="G94" s="125">
        <v>0</v>
      </c>
      <c r="H94" s="122">
        <f t="shared" si="13"/>
        <v>0</v>
      </c>
    </row>
    <row r="95" spans="1:8" x14ac:dyDescent="0.25">
      <c r="A95" s="91"/>
      <c r="B95" s="90" t="s">
        <v>312</v>
      </c>
      <c r="C95" s="125">
        <v>0</v>
      </c>
      <c r="D95" s="125">
        <v>0</v>
      </c>
      <c r="E95" s="125">
        <v>0</v>
      </c>
      <c r="F95" s="125">
        <v>0</v>
      </c>
      <c r="G95" s="125">
        <v>0</v>
      </c>
      <c r="H95" s="122">
        <f t="shared" si="13"/>
        <v>0</v>
      </c>
    </row>
    <row r="96" spans="1:8" x14ac:dyDescent="0.25">
      <c r="A96" s="262" t="s">
        <v>313</v>
      </c>
      <c r="B96" s="271"/>
      <c r="C96" s="125">
        <f t="shared" ref="C96:H96" si="14">+C97+C98+C99+C100+C101+C102+C103+C104+C105</f>
        <v>0</v>
      </c>
      <c r="D96" s="125">
        <f t="shared" si="14"/>
        <v>0</v>
      </c>
      <c r="E96" s="125">
        <f t="shared" si="14"/>
        <v>0</v>
      </c>
      <c r="F96" s="125">
        <f t="shared" si="14"/>
        <v>0</v>
      </c>
      <c r="G96" s="125">
        <f t="shared" si="14"/>
        <v>0</v>
      </c>
      <c r="H96" s="125">
        <f t="shared" si="14"/>
        <v>0</v>
      </c>
    </row>
    <row r="97" spans="1:8" x14ac:dyDescent="0.25">
      <c r="A97" s="91"/>
      <c r="B97" s="90" t="s">
        <v>314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2">
        <f t="shared" si="13"/>
        <v>0</v>
      </c>
    </row>
    <row r="98" spans="1:8" x14ac:dyDescent="0.25">
      <c r="A98" s="91"/>
      <c r="B98" s="90" t="s">
        <v>315</v>
      </c>
      <c r="C98" s="125">
        <v>0</v>
      </c>
      <c r="D98" s="125">
        <v>0</v>
      </c>
      <c r="E98" s="125">
        <v>0</v>
      </c>
      <c r="F98" s="125">
        <v>0</v>
      </c>
      <c r="G98" s="125">
        <v>0</v>
      </c>
      <c r="H98" s="122">
        <f t="shared" si="13"/>
        <v>0</v>
      </c>
    </row>
    <row r="99" spans="1:8" x14ac:dyDescent="0.25">
      <c r="A99" s="91"/>
      <c r="B99" s="90" t="s">
        <v>316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2">
        <f t="shared" si="13"/>
        <v>0</v>
      </c>
    </row>
    <row r="100" spans="1:8" x14ac:dyDescent="0.25">
      <c r="A100" s="91"/>
      <c r="B100" s="90" t="s">
        <v>317</v>
      </c>
      <c r="C100" s="125">
        <v>0</v>
      </c>
      <c r="D100" s="125">
        <v>0</v>
      </c>
      <c r="E100" s="125">
        <v>0</v>
      </c>
      <c r="F100" s="125">
        <v>0</v>
      </c>
      <c r="G100" s="125">
        <v>0</v>
      </c>
      <c r="H100" s="122">
        <f t="shared" si="13"/>
        <v>0</v>
      </c>
    </row>
    <row r="101" spans="1:8" x14ac:dyDescent="0.25">
      <c r="A101" s="91"/>
      <c r="B101" s="90" t="s">
        <v>318</v>
      </c>
      <c r="C101" s="125">
        <v>0</v>
      </c>
      <c r="D101" s="125">
        <v>0</v>
      </c>
      <c r="E101" s="125">
        <v>0</v>
      </c>
      <c r="F101" s="125">
        <v>0</v>
      </c>
      <c r="G101" s="125">
        <v>0</v>
      </c>
      <c r="H101" s="122">
        <f t="shared" si="13"/>
        <v>0</v>
      </c>
    </row>
    <row r="102" spans="1:8" x14ac:dyDescent="0.25">
      <c r="A102" s="91"/>
      <c r="B102" s="90" t="s">
        <v>319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2">
        <f t="shared" si="13"/>
        <v>0</v>
      </c>
    </row>
    <row r="103" spans="1:8" x14ac:dyDescent="0.25">
      <c r="A103" s="91"/>
      <c r="B103" s="90" t="s">
        <v>320</v>
      </c>
      <c r="C103" s="125">
        <v>0</v>
      </c>
      <c r="D103" s="125">
        <v>0</v>
      </c>
      <c r="E103" s="125">
        <v>0</v>
      </c>
      <c r="F103" s="125">
        <v>0</v>
      </c>
      <c r="G103" s="125">
        <v>0</v>
      </c>
      <c r="H103" s="122">
        <f t="shared" si="13"/>
        <v>0</v>
      </c>
    </row>
    <row r="104" spans="1:8" x14ac:dyDescent="0.25">
      <c r="A104" s="91"/>
      <c r="B104" s="90" t="s">
        <v>321</v>
      </c>
      <c r="C104" s="125">
        <v>0</v>
      </c>
      <c r="D104" s="125">
        <v>0</v>
      </c>
      <c r="E104" s="125">
        <v>0</v>
      </c>
      <c r="F104" s="125">
        <v>0</v>
      </c>
      <c r="G104" s="125">
        <v>0</v>
      </c>
      <c r="H104" s="122">
        <f t="shared" si="13"/>
        <v>0</v>
      </c>
    </row>
    <row r="105" spans="1:8" x14ac:dyDescent="0.25">
      <c r="A105" s="91"/>
      <c r="B105" s="90" t="s">
        <v>322</v>
      </c>
      <c r="C105" s="125">
        <v>0</v>
      </c>
      <c r="D105" s="125">
        <v>0</v>
      </c>
      <c r="E105" s="125">
        <v>0</v>
      </c>
      <c r="F105" s="125">
        <v>0</v>
      </c>
      <c r="G105" s="125">
        <v>0</v>
      </c>
      <c r="H105" s="122">
        <f t="shared" si="13"/>
        <v>0</v>
      </c>
    </row>
    <row r="106" spans="1:8" x14ac:dyDescent="0.25">
      <c r="A106" s="262" t="s">
        <v>323</v>
      </c>
      <c r="B106" s="271"/>
      <c r="C106" s="125">
        <f t="shared" ref="C106:H106" si="15">+C107+C108+C109+C110+C111+C112+C113+C114+C115</f>
        <v>0</v>
      </c>
      <c r="D106" s="125">
        <f t="shared" si="15"/>
        <v>0</v>
      </c>
      <c r="E106" s="125">
        <f t="shared" si="15"/>
        <v>0</v>
      </c>
      <c r="F106" s="125">
        <f t="shared" si="15"/>
        <v>0</v>
      </c>
      <c r="G106" s="125">
        <f t="shared" si="15"/>
        <v>0</v>
      </c>
      <c r="H106" s="125">
        <f t="shared" si="15"/>
        <v>0</v>
      </c>
    </row>
    <row r="107" spans="1:8" x14ac:dyDescent="0.25">
      <c r="A107" s="91"/>
      <c r="B107" s="90" t="s">
        <v>324</v>
      </c>
      <c r="C107" s="125">
        <v>0</v>
      </c>
      <c r="D107" s="125">
        <v>0</v>
      </c>
      <c r="E107" s="125">
        <v>0</v>
      </c>
      <c r="F107" s="125">
        <v>0</v>
      </c>
      <c r="G107" s="125">
        <v>0</v>
      </c>
      <c r="H107" s="122">
        <f t="shared" si="13"/>
        <v>0</v>
      </c>
    </row>
    <row r="108" spans="1:8" x14ac:dyDescent="0.25">
      <c r="A108" s="91"/>
      <c r="B108" s="90" t="s">
        <v>325</v>
      </c>
      <c r="C108" s="125">
        <v>0</v>
      </c>
      <c r="D108" s="125">
        <v>0</v>
      </c>
      <c r="E108" s="125">
        <v>0</v>
      </c>
      <c r="F108" s="125">
        <v>0</v>
      </c>
      <c r="G108" s="125">
        <v>0</v>
      </c>
      <c r="H108" s="122">
        <f t="shared" si="13"/>
        <v>0</v>
      </c>
    </row>
    <row r="109" spans="1:8" x14ac:dyDescent="0.25">
      <c r="A109" s="91"/>
      <c r="B109" s="90" t="s">
        <v>326</v>
      </c>
      <c r="C109" s="125">
        <v>0</v>
      </c>
      <c r="D109" s="125">
        <v>0</v>
      </c>
      <c r="E109" s="125">
        <v>0</v>
      </c>
      <c r="F109" s="125">
        <v>0</v>
      </c>
      <c r="G109" s="125">
        <v>0</v>
      </c>
      <c r="H109" s="122">
        <f t="shared" si="13"/>
        <v>0</v>
      </c>
    </row>
    <row r="110" spans="1:8" x14ac:dyDescent="0.25">
      <c r="A110" s="91"/>
      <c r="B110" s="90" t="s">
        <v>327</v>
      </c>
      <c r="C110" s="125">
        <v>0</v>
      </c>
      <c r="D110" s="125">
        <v>0</v>
      </c>
      <c r="E110" s="125">
        <v>0</v>
      </c>
      <c r="F110" s="125">
        <v>0</v>
      </c>
      <c r="G110" s="125">
        <v>0</v>
      </c>
      <c r="H110" s="122">
        <f t="shared" si="13"/>
        <v>0</v>
      </c>
    </row>
    <row r="111" spans="1:8" x14ac:dyDescent="0.25">
      <c r="A111" s="91"/>
      <c r="B111" s="90" t="s">
        <v>328</v>
      </c>
      <c r="C111" s="125">
        <v>0</v>
      </c>
      <c r="D111" s="125">
        <v>0</v>
      </c>
      <c r="E111" s="125">
        <v>0</v>
      </c>
      <c r="F111" s="125">
        <v>0</v>
      </c>
      <c r="G111" s="125">
        <v>0</v>
      </c>
      <c r="H111" s="122">
        <f t="shared" si="13"/>
        <v>0</v>
      </c>
    </row>
    <row r="112" spans="1:8" x14ac:dyDescent="0.25">
      <c r="A112" s="91"/>
      <c r="B112" s="90" t="s">
        <v>329</v>
      </c>
      <c r="C112" s="125">
        <v>0</v>
      </c>
      <c r="D112" s="125">
        <v>0</v>
      </c>
      <c r="E112" s="125">
        <v>0</v>
      </c>
      <c r="F112" s="125">
        <v>0</v>
      </c>
      <c r="G112" s="125">
        <v>0</v>
      </c>
      <c r="H112" s="122">
        <f t="shared" si="13"/>
        <v>0</v>
      </c>
    </row>
    <row r="113" spans="1:8" x14ac:dyDescent="0.25">
      <c r="A113" s="91"/>
      <c r="B113" s="90" t="s">
        <v>330</v>
      </c>
      <c r="C113" s="125">
        <v>0</v>
      </c>
      <c r="D113" s="125">
        <v>0</v>
      </c>
      <c r="E113" s="125">
        <v>0</v>
      </c>
      <c r="F113" s="125">
        <v>0</v>
      </c>
      <c r="G113" s="125">
        <v>0</v>
      </c>
      <c r="H113" s="122">
        <f t="shared" si="13"/>
        <v>0</v>
      </c>
    </row>
    <row r="114" spans="1:8" x14ac:dyDescent="0.25">
      <c r="A114" s="91"/>
      <c r="B114" s="90" t="s">
        <v>331</v>
      </c>
      <c r="C114" s="125">
        <v>0</v>
      </c>
      <c r="D114" s="125">
        <v>0</v>
      </c>
      <c r="E114" s="125">
        <v>0</v>
      </c>
      <c r="F114" s="125">
        <v>0</v>
      </c>
      <c r="G114" s="125">
        <v>0</v>
      </c>
      <c r="H114" s="122">
        <f t="shared" si="13"/>
        <v>0</v>
      </c>
    </row>
    <row r="115" spans="1:8" x14ac:dyDescent="0.25">
      <c r="A115" s="91"/>
      <c r="B115" s="90" t="s">
        <v>332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2">
        <f t="shared" si="13"/>
        <v>0</v>
      </c>
    </row>
    <row r="116" spans="1:8" ht="21" customHeight="1" x14ac:dyDescent="0.25">
      <c r="A116" s="272" t="s">
        <v>333</v>
      </c>
      <c r="B116" s="273"/>
      <c r="C116" s="125">
        <f t="shared" ref="C116:H116" si="16">+C117+C118+C119+C120+C121+C122+C123+C124+C125</f>
        <v>0</v>
      </c>
      <c r="D116" s="125">
        <f t="shared" si="16"/>
        <v>0</v>
      </c>
      <c r="E116" s="125">
        <f t="shared" si="16"/>
        <v>0</v>
      </c>
      <c r="F116" s="125">
        <f t="shared" si="16"/>
        <v>0</v>
      </c>
      <c r="G116" s="125">
        <f t="shared" si="16"/>
        <v>0</v>
      </c>
      <c r="H116" s="125">
        <f t="shared" si="16"/>
        <v>0</v>
      </c>
    </row>
    <row r="117" spans="1:8" x14ac:dyDescent="0.25">
      <c r="A117" s="91"/>
      <c r="B117" s="90" t="s">
        <v>334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2">
        <f t="shared" si="13"/>
        <v>0</v>
      </c>
    </row>
    <row r="118" spans="1:8" x14ac:dyDescent="0.25">
      <c r="A118" s="91"/>
      <c r="B118" s="90" t="s">
        <v>335</v>
      </c>
      <c r="C118" s="125">
        <v>0</v>
      </c>
      <c r="D118" s="125">
        <v>0</v>
      </c>
      <c r="E118" s="125">
        <v>0</v>
      </c>
      <c r="F118" s="125">
        <v>0</v>
      </c>
      <c r="G118" s="125">
        <v>0</v>
      </c>
      <c r="H118" s="122">
        <f t="shared" si="13"/>
        <v>0</v>
      </c>
    </row>
    <row r="119" spans="1:8" x14ac:dyDescent="0.25">
      <c r="A119" s="91"/>
      <c r="B119" s="90" t="s">
        <v>336</v>
      </c>
      <c r="C119" s="125">
        <v>0</v>
      </c>
      <c r="D119" s="125">
        <v>0</v>
      </c>
      <c r="E119" s="125">
        <v>0</v>
      </c>
      <c r="F119" s="125">
        <v>0</v>
      </c>
      <c r="G119" s="125">
        <v>0</v>
      </c>
      <c r="H119" s="122">
        <f t="shared" si="13"/>
        <v>0</v>
      </c>
    </row>
    <row r="120" spans="1:8" x14ac:dyDescent="0.25">
      <c r="A120" s="91"/>
      <c r="B120" s="90" t="s">
        <v>337</v>
      </c>
      <c r="C120" s="125">
        <v>0</v>
      </c>
      <c r="D120" s="125">
        <v>0</v>
      </c>
      <c r="E120" s="125">
        <v>0</v>
      </c>
      <c r="F120" s="125">
        <v>0</v>
      </c>
      <c r="G120" s="125">
        <v>0</v>
      </c>
      <c r="H120" s="122">
        <f t="shared" si="13"/>
        <v>0</v>
      </c>
    </row>
    <row r="121" spans="1:8" x14ac:dyDescent="0.25">
      <c r="A121" s="91"/>
      <c r="B121" s="90" t="s">
        <v>338</v>
      </c>
      <c r="C121" s="125">
        <v>0</v>
      </c>
      <c r="D121" s="125">
        <v>0</v>
      </c>
      <c r="E121" s="125">
        <v>0</v>
      </c>
      <c r="F121" s="125">
        <v>0</v>
      </c>
      <c r="G121" s="125">
        <v>0</v>
      </c>
      <c r="H121" s="122">
        <f t="shared" si="13"/>
        <v>0</v>
      </c>
    </row>
    <row r="122" spans="1:8" x14ac:dyDescent="0.25">
      <c r="A122" s="91"/>
      <c r="B122" s="90" t="s">
        <v>339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2">
        <f t="shared" si="13"/>
        <v>0</v>
      </c>
    </row>
    <row r="123" spans="1:8" x14ac:dyDescent="0.25">
      <c r="A123" s="91"/>
      <c r="B123" s="90" t="s">
        <v>340</v>
      </c>
      <c r="C123" s="125">
        <v>0</v>
      </c>
      <c r="D123" s="125">
        <v>0</v>
      </c>
      <c r="E123" s="125">
        <v>0</v>
      </c>
      <c r="F123" s="125">
        <v>0</v>
      </c>
      <c r="G123" s="125">
        <v>0</v>
      </c>
      <c r="H123" s="122">
        <f t="shared" si="13"/>
        <v>0</v>
      </c>
    </row>
    <row r="124" spans="1:8" x14ac:dyDescent="0.25">
      <c r="A124" s="91"/>
      <c r="B124" s="90" t="s">
        <v>341</v>
      </c>
      <c r="C124" s="125">
        <v>0</v>
      </c>
      <c r="D124" s="125">
        <v>0</v>
      </c>
      <c r="E124" s="125">
        <v>0</v>
      </c>
      <c r="F124" s="125">
        <v>0</v>
      </c>
      <c r="G124" s="125">
        <v>0</v>
      </c>
      <c r="H124" s="122">
        <f t="shared" si="13"/>
        <v>0</v>
      </c>
    </row>
    <row r="125" spans="1:8" x14ac:dyDescent="0.25">
      <c r="A125" s="91"/>
      <c r="B125" s="90" t="s">
        <v>342</v>
      </c>
      <c r="C125" s="125">
        <v>0</v>
      </c>
      <c r="D125" s="125">
        <v>0</v>
      </c>
      <c r="E125" s="125">
        <v>0</v>
      </c>
      <c r="F125" s="125">
        <v>0</v>
      </c>
      <c r="G125" s="125">
        <v>0</v>
      </c>
      <c r="H125" s="122">
        <f t="shared" si="13"/>
        <v>0</v>
      </c>
    </row>
    <row r="126" spans="1:8" x14ac:dyDescent="0.25">
      <c r="A126" s="262" t="s">
        <v>343</v>
      </c>
      <c r="B126" s="271"/>
      <c r="C126" s="125">
        <f t="shared" ref="C126:H126" si="17">+C127+C128+C129+C130+C131+C132+C133+C134+C135</f>
        <v>0</v>
      </c>
      <c r="D126" s="125">
        <f t="shared" si="17"/>
        <v>0</v>
      </c>
      <c r="E126" s="125">
        <f t="shared" si="17"/>
        <v>0</v>
      </c>
      <c r="F126" s="125">
        <f t="shared" si="17"/>
        <v>0</v>
      </c>
      <c r="G126" s="125">
        <f t="shared" si="17"/>
        <v>0</v>
      </c>
      <c r="H126" s="125">
        <f t="shared" si="17"/>
        <v>0</v>
      </c>
    </row>
    <row r="127" spans="1:8" x14ac:dyDescent="0.25">
      <c r="A127" s="91"/>
      <c r="B127" s="90" t="s">
        <v>344</v>
      </c>
      <c r="C127" s="125">
        <v>0</v>
      </c>
      <c r="D127" s="125">
        <v>0</v>
      </c>
      <c r="E127" s="125">
        <v>0</v>
      </c>
      <c r="F127" s="125">
        <v>0</v>
      </c>
      <c r="G127" s="125">
        <v>0</v>
      </c>
      <c r="H127" s="122">
        <f t="shared" si="13"/>
        <v>0</v>
      </c>
    </row>
    <row r="128" spans="1:8" x14ac:dyDescent="0.25">
      <c r="A128" s="91"/>
      <c r="B128" s="90" t="s">
        <v>345</v>
      </c>
      <c r="C128" s="125">
        <v>0</v>
      </c>
      <c r="D128" s="125">
        <v>0</v>
      </c>
      <c r="E128" s="125">
        <v>0</v>
      </c>
      <c r="F128" s="125">
        <v>0</v>
      </c>
      <c r="G128" s="125">
        <v>0</v>
      </c>
      <c r="H128" s="122">
        <f t="shared" si="13"/>
        <v>0</v>
      </c>
    </row>
    <row r="129" spans="1:8" x14ac:dyDescent="0.25">
      <c r="A129" s="91"/>
      <c r="B129" s="90" t="s">
        <v>346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2">
        <f t="shared" si="13"/>
        <v>0</v>
      </c>
    </row>
    <row r="130" spans="1:8" x14ac:dyDescent="0.25">
      <c r="A130" s="91"/>
      <c r="B130" s="90" t="s">
        <v>347</v>
      </c>
      <c r="C130" s="125">
        <v>0</v>
      </c>
      <c r="D130" s="125">
        <v>0</v>
      </c>
      <c r="E130" s="125">
        <v>0</v>
      </c>
      <c r="F130" s="125">
        <v>0</v>
      </c>
      <c r="G130" s="125">
        <v>0</v>
      </c>
      <c r="H130" s="122">
        <f t="shared" si="13"/>
        <v>0</v>
      </c>
    </row>
    <row r="131" spans="1:8" x14ac:dyDescent="0.25">
      <c r="A131" s="91"/>
      <c r="B131" s="90" t="s">
        <v>348</v>
      </c>
      <c r="C131" s="125">
        <v>0</v>
      </c>
      <c r="D131" s="125">
        <v>0</v>
      </c>
      <c r="E131" s="125">
        <v>0</v>
      </c>
      <c r="F131" s="125">
        <v>0</v>
      </c>
      <c r="G131" s="125">
        <v>0</v>
      </c>
      <c r="H131" s="122">
        <f t="shared" si="13"/>
        <v>0</v>
      </c>
    </row>
    <row r="132" spans="1:8" x14ac:dyDescent="0.25">
      <c r="A132" s="91"/>
      <c r="B132" s="90" t="s">
        <v>349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2">
        <f t="shared" si="13"/>
        <v>0</v>
      </c>
    </row>
    <row r="133" spans="1:8" x14ac:dyDescent="0.25">
      <c r="A133" s="91"/>
      <c r="B133" s="90" t="s">
        <v>350</v>
      </c>
      <c r="C133" s="125">
        <v>0</v>
      </c>
      <c r="D133" s="125">
        <v>0</v>
      </c>
      <c r="E133" s="125">
        <v>0</v>
      </c>
      <c r="F133" s="125">
        <v>0</v>
      </c>
      <c r="G133" s="125">
        <v>0</v>
      </c>
      <c r="H133" s="122">
        <f t="shared" si="13"/>
        <v>0</v>
      </c>
    </row>
    <row r="134" spans="1:8" x14ac:dyDescent="0.25">
      <c r="A134" s="91"/>
      <c r="B134" s="90" t="s">
        <v>351</v>
      </c>
      <c r="C134" s="125">
        <v>0</v>
      </c>
      <c r="D134" s="125">
        <v>0</v>
      </c>
      <c r="E134" s="125">
        <v>0</v>
      </c>
      <c r="F134" s="125">
        <v>0</v>
      </c>
      <c r="G134" s="125">
        <v>0</v>
      </c>
      <c r="H134" s="122">
        <f t="shared" si="13"/>
        <v>0</v>
      </c>
    </row>
    <row r="135" spans="1:8" x14ac:dyDescent="0.25">
      <c r="A135" s="91"/>
      <c r="B135" s="90" t="s">
        <v>352</v>
      </c>
      <c r="C135" s="125">
        <v>0</v>
      </c>
      <c r="D135" s="125">
        <v>0</v>
      </c>
      <c r="E135" s="125">
        <v>0</v>
      </c>
      <c r="F135" s="125">
        <v>0</v>
      </c>
      <c r="G135" s="125">
        <v>0</v>
      </c>
      <c r="H135" s="122">
        <f t="shared" si="13"/>
        <v>0</v>
      </c>
    </row>
    <row r="136" spans="1:8" x14ac:dyDescent="0.25">
      <c r="A136" s="262" t="s">
        <v>353</v>
      </c>
      <c r="B136" s="271"/>
      <c r="C136" s="125">
        <f t="shared" ref="C136:H136" si="18">+C137+C138+C139</f>
        <v>0</v>
      </c>
      <c r="D136" s="125">
        <f t="shared" si="18"/>
        <v>0</v>
      </c>
      <c r="E136" s="125">
        <f t="shared" si="18"/>
        <v>0</v>
      </c>
      <c r="F136" s="125">
        <f t="shared" si="18"/>
        <v>0</v>
      </c>
      <c r="G136" s="125">
        <f t="shared" si="18"/>
        <v>0</v>
      </c>
      <c r="H136" s="125">
        <f t="shared" si="18"/>
        <v>0</v>
      </c>
    </row>
    <row r="137" spans="1:8" x14ac:dyDescent="0.25">
      <c r="A137" s="91"/>
      <c r="B137" s="90" t="s">
        <v>354</v>
      </c>
      <c r="C137" s="125">
        <v>0</v>
      </c>
      <c r="D137" s="125">
        <v>0</v>
      </c>
      <c r="E137" s="125">
        <v>0</v>
      </c>
      <c r="F137" s="125">
        <v>0</v>
      </c>
      <c r="G137" s="125">
        <v>0</v>
      </c>
      <c r="H137" s="122">
        <f t="shared" si="13"/>
        <v>0</v>
      </c>
    </row>
    <row r="138" spans="1:8" x14ac:dyDescent="0.25">
      <c r="A138" s="91"/>
      <c r="B138" s="90" t="s">
        <v>355</v>
      </c>
      <c r="C138" s="125">
        <v>0</v>
      </c>
      <c r="D138" s="125">
        <v>0</v>
      </c>
      <c r="E138" s="125">
        <v>0</v>
      </c>
      <c r="F138" s="125">
        <v>0</v>
      </c>
      <c r="G138" s="125">
        <v>0</v>
      </c>
      <c r="H138" s="122">
        <f t="shared" si="13"/>
        <v>0</v>
      </c>
    </row>
    <row r="139" spans="1:8" x14ac:dyDescent="0.25">
      <c r="A139" s="91"/>
      <c r="B139" s="90" t="s">
        <v>356</v>
      </c>
      <c r="C139" s="125">
        <v>0</v>
      </c>
      <c r="D139" s="125">
        <v>0</v>
      </c>
      <c r="E139" s="125">
        <v>0</v>
      </c>
      <c r="F139" s="125">
        <v>0</v>
      </c>
      <c r="G139" s="125">
        <v>0</v>
      </c>
      <c r="H139" s="122">
        <f t="shared" si="13"/>
        <v>0</v>
      </c>
    </row>
    <row r="140" spans="1:8" x14ac:dyDescent="0.25">
      <c r="A140" s="262" t="s">
        <v>357</v>
      </c>
      <c r="B140" s="271"/>
      <c r="C140" s="125">
        <f t="shared" ref="C140:H140" si="19">+C141+C142+C143+C144+C145+C146+C147+C148</f>
        <v>0</v>
      </c>
      <c r="D140" s="125">
        <f t="shared" si="19"/>
        <v>0</v>
      </c>
      <c r="E140" s="125">
        <f t="shared" si="19"/>
        <v>0</v>
      </c>
      <c r="F140" s="125">
        <f t="shared" si="19"/>
        <v>0</v>
      </c>
      <c r="G140" s="125">
        <f t="shared" si="19"/>
        <v>0</v>
      </c>
      <c r="H140" s="125">
        <f t="shared" si="19"/>
        <v>0</v>
      </c>
    </row>
    <row r="141" spans="1:8" x14ac:dyDescent="0.25">
      <c r="A141" s="91"/>
      <c r="B141" s="90" t="s">
        <v>358</v>
      </c>
      <c r="C141" s="125">
        <v>0</v>
      </c>
      <c r="D141" s="125">
        <v>0</v>
      </c>
      <c r="E141" s="125">
        <v>0</v>
      </c>
      <c r="F141" s="125">
        <v>0</v>
      </c>
      <c r="G141" s="125">
        <v>0</v>
      </c>
      <c r="H141" s="122">
        <f t="shared" si="13"/>
        <v>0</v>
      </c>
    </row>
    <row r="142" spans="1:8" x14ac:dyDescent="0.25">
      <c r="A142" s="91"/>
      <c r="B142" s="90" t="s">
        <v>359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2">
        <f t="shared" si="13"/>
        <v>0</v>
      </c>
    </row>
    <row r="143" spans="1:8" x14ac:dyDescent="0.25">
      <c r="A143" s="91"/>
      <c r="B143" s="90" t="s">
        <v>360</v>
      </c>
      <c r="C143" s="125">
        <v>0</v>
      </c>
      <c r="D143" s="125">
        <v>0</v>
      </c>
      <c r="E143" s="125">
        <v>0</v>
      </c>
      <c r="F143" s="125">
        <v>0</v>
      </c>
      <c r="G143" s="125">
        <v>0</v>
      </c>
      <c r="H143" s="122">
        <f t="shared" si="13"/>
        <v>0</v>
      </c>
    </row>
    <row r="144" spans="1:8" x14ac:dyDescent="0.25">
      <c r="A144" s="91"/>
      <c r="B144" s="90" t="s">
        <v>361</v>
      </c>
      <c r="C144" s="125">
        <v>0</v>
      </c>
      <c r="D144" s="125">
        <v>0</v>
      </c>
      <c r="E144" s="125">
        <v>0</v>
      </c>
      <c r="F144" s="125">
        <v>0</v>
      </c>
      <c r="G144" s="125">
        <v>0</v>
      </c>
      <c r="H144" s="122">
        <f t="shared" si="13"/>
        <v>0</v>
      </c>
    </row>
    <row r="145" spans="1:8" x14ac:dyDescent="0.25">
      <c r="A145" s="91"/>
      <c r="B145" s="90" t="s">
        <v>362</v>
      </c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2">
        <f t="shared" si="13"/>
        <v>0</v>
      </c>
    </row>
    <row r="146" spans="1:8" x14ac:dyDescent="0.25">
      <c r="A146" s="91"/>
      <c r="B146" s="90" t="s">
        <v>363</v>
      </c>
      <c r="C146" s="125"/>
      <c r="D146" s="125"/>
      <c r="E146" s="125"/>
      <c r="F146" s="125"/>
      <c r="G146" s="125"/>
      <c r="H146" s="122"/>
    </row>
    <row r="147" spans="1:8" x14ac:dyDescent="0.25">
      <c r="A147" s="91"/>
      <c r="B147" s="90" t="s">
        <v>364</v>
      </c>
      <c r="C147" s="125">
        <v>0</v>
      </c>
      <c r="D147" s="125">
        <v>0</v>
      </c>
      <c r="E147" s="125">
        <v>0</v>
      </c>
      <c r="F147" s="125">
        <v>0</v>
      </c>
      <c r="G147" s="125">
        <v>0</v>
      </c>
      <c r="H147" s="122">
        <f t="shared" si="13"/>
        <v>0</v>
      </c>
    </row>
    <row r="148" spans="1:8" x14ac:dyDescent="0.25">
      <c r="A148" s="91"/>
      <c r="B148" s="90" t="s">
        <v>365</v>
      </c>
      <c r="C148" s="125">
        <v>0</v>
      </c>
      <c r="D148" s="125">
        <v>0</v>
      </c>
      <c r="E148" s="125">
        <v>0</v>
      </c>
      <c r="F148" s="125">
        <v>0</v>
      </c>
      <c r="G148" s="125">
        <v>0</v>
      </c>
      <c r="H148" s="122">
        <f t="shared" si="13"/>
        <v>0</v>
      </c>
    </row>
    <row r="149" spans="1:8" x14ac:dyDescent="0.25">
      <c r="A149" s="262" t="s">
        <v>366</v>
      </c>
      <c r="B149" s="271"/>
      <c r="C149" s="125">
        <f t="shared" ref="C149:H149" si="20">+C150+C151+C152</f>
        <v>0</v>
      </c>
      <c r="D149" s="125">
        <f t="shared" si="20"/>
        <v>0</v>
      </c>
      <c r="E149" s="125">
        <f t="shared" si="20"/>
        <v>0</v>
      </c>
      <c r="F149" s="125">
        <f t="shared" si="20"/>
        <v>0</v>
      </c>
      <c r="G149" s="125">
        <f t="shared" si="20"/>
        <v>0</v>
      </c>
      <c r="H149" s="125">
        <f t="shared" si="20"/>
        <v>0</v>
      </c>
    </row>
    <row r="150" spans="1:8" x14ac:dyDescent="0.25">
      <c r="A150" s="91"/>
      <c r="B150" s="90" t="s">
        <v>367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2">
        <f t="shared" si="13"/>
        <v>0</v>
      </c>
    </row>
    <row r="151" spans="1:8" x14ac:dyDescent="0.25">
      <c r="A151" s="91"/>
      <c r="B151" s="90" t="s">
        <v>368</v>
      </c>
      <c r="C151" s="125">
        <v>0</v>
      </c>
      <c r="D151" s="125">
        <v>0</v>
      </c>
      <c r="E151" s="125">
        <v>0</v>
      </c>
      <c r="F151" s="125">
        <v>0</v>
      </c>
      <c r="G151" s="125">
        <v>0</v>
      </c>
      <c r="H151" s="122">
        <f t="shared" si="13"/>
        <v>0</v>
      </c>
    </row>
    <row r="152" spans="1:8" x14ac:dyDescent="0.25">
      <c r="A152" s="91"/>
      <c r="B152" s="90" t="s">
        <v>369</v>
      </c>
      <c r="C152" s="125">
        <v>0</v>
      </c>
      <c r="D152" s="125">
        <v>0</v>
      </c>
      <c r="E152" s="125">
        <v>0</v>
      </c>
      <c r="F152" s="125">
        <v>0</v>
      </c>
      <c r="G152" s="125">
        <v>0</v>
      </c>
      <c r="H152" s="122">
        <f t="shared" si="13"/>
        <v>0</v>
      </c>
    </row>
    <row r="153" spans="1:8" x14ac:dyDescent="0.25">
      <c r="A153" s="262" t="s">
        <v>370</v>
      </c>
      <c r="B153" s="271"/>
      <c r="C153" s="125">
        <f t="shared" ref="C153:H153" si="21">+C154+C155+C156+C157+C158+C159+C160</f>
        <v>0</v>
      </c>
      <c r="D153" s="125">
        <f t="shared" si="21"/>
        <v>0</v>
      </c>
      <c r="E153" s="125">
        <f t="shared" si="21"/>
        <v>0</v>
      </c>
      <c r="F153" s="125">
        <f t="shared" si="21"/>
        <v>0</v>
      </c>
      <c r="G153" s="125">
        <f t="shared" si="21"/>
        <v>0</v>
      </c>
      <c r="H153" s="125">
        <f t="shared" si="21"/>
        <v>0</v>
      </c>
    </row>
    <row r="154" spans="1:8" x14ac:dyDescent="0.25">
      <c r="A154" s="91"/>
      <c r="B154" s="90" t="s">
        <v>371</v>
      </c>
      <c r="C154" s="125">
        <v>0</v>
      </c>
      <c r="D154" s="125">
        <v>0</v>
      </c>
      <c r="E154" s="125">
        <v>0</v>
      </c>
      <c r="F154" s="125">
        <v>0</v>
      </c>
      <c r="G154" s="125">
        <v>0</v>
      </c>
      <c r="H154" s="122">
        <f t="shared" si="13"/>
        <v>0</v>
      </c>
    </row>
    <row r="155" spans="1:8" x14ac:dyDescent="0.25">
      <c r="A155" s="91"/>
      <c r="B155" s="90" t="s">
        <v>372</v>
      </c>
      <c r="C155" s="125">
        <v>0</v>
      </c>
      <c r="D155" s="125">
        <v>0</v>
      </c>
      <c r="E155" s="125">
        <v>0</v>
      </c>
      <c r="F155" s="125">
        <v>0</v>
      </c>
      <c r="G155" s="125">
        <v>0</v>
      </c>
      <c r="H155" s="122">
        <f t="shared" ref="H155:H160" si="22">+E155-F155</f>
        <v>0</v>
      </c>
    </row>
    <row r="156" spans="1:8" x14ac:dyDescent="0.25">
      <c r="A156" s="91"/>
      <c r="B156" s="90" t="s">
        <v>373</v>
      </c>
      <c r="C156" s="125">
        <v>0</v>
      </c>
      <c r="D156" s="125">
        <v>0</v>
      </c>
      <c r="E156" s="125">
        <v>0</v>
      </c>
      <c r="F156" s="125">
        <v>0</v>
      </c>
      <c r="G156" s="125">
        <v>0</v>
      </c>
      <c r="H156" s="122">
        <f t="shared" si="22"/>
        <v>0</v>
      </c>
    </row>
    <row r="157" spans="1:8" x14ac:dyDescent="0.25">
      <c r="A157" s="91"/>
      <c r="B157" s="90" t="s">
        <v>374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2">
        <f t="shared" si="22"/>
        <v>0</v>
      </c>
    </row>
    <row r="158" spans="1:8" x14ac:dyDescent="0.25">
      <c r="A158" s="91"/>
      <c r="B158" s="90" t="s">
        <v>375</v>
      </c>
      <c r="C158" s="125">
        <v>0</v>
      </c>
      <c r="D158" s="125">
        <v>0</v>
      </c>
      <c r="E158" s="125">
        <v>0</v>
      </c>
      <c r="F158" s="125">
        <v>0</v>
      </c>
      <c r="G158" s="125">
        <v>0</v>
      </c>
      <c r="H158" s="122">
        <f t="shared" si="22"/>
        <v>0</v>
      </c>
    </row>
    <row r="159" spans="1:8" x14ac:dyDescent="0.25">
      <c r="A159" s="91"/>
      <c r="B159" s="90" t="s">
        <v>376</v>
      </c>
      <c r="C159" s="125">
        <v>0</v>
      </c>
      <c r="D159" s="125">
        <v>0</v>
      </c>
      <c r="E159" s="125">
        <v>0</v>
      </c>
      <c r="F159" s="125">
        <v>0</v>
      </c>
      <c r="G159" s="125">
        <v>0</v>
      </c>
      <c r="H159" s="122">
        <f t="shared" si="22"/>
        <v>0</v>
      </c>
    </row>
    <row r="160" spans="1:8" x14ac:dyDescent="0.25">
      <c r="A160" s="91"/>
      <c r="B160" s="90" t="s">
        <v>377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22">
        <f t="shared" si="22"/>
        <v>0</v>
      </c>
    </row>
    <row r="161" spans="1:8" x14ac:dyDescent="0.25">
      <c r="A161" s="91"/>
      <c r="B161" s="90"/>
      <c r="C161" s="125"/>
      <c r="D161" s="122"/>
      <c r="E161" s="122"/>
      <c r="F161" s="122"/>
      <c r="G161" s="122"/>
      <c r="H161" s="122"/>
    </row>
    <row r="162" spans="1:8" x14ac:dyDescent="0.25">
      <c r="A162" s="252" t="s">
        <v>383</v>
      </c>
      <c r="B162" s="279"/>
      <c r="C162" s="133">
        <f t="shared" ref="C162:H162" si="23">+C8+C86</f>
        <v>23869013</v>
      </c>
      <c r="D162" s="133">
        <f t="shared" si="23"/>
        <v>125004</v>
      </c>
      <c r="E162" s="133">
        <f t="shared" si="23"/>
        <v>23994017.260000002</v>
      </c>
      <c r="F162" s="133">
        <f t="shared" si="23"/>
        <v>23388088</v>
      </c>
      <c r="G162" s="133">
        <f t="shared" si="23"/>
        <v>23323509</v>
      </c>
      <c r="H162" s="133">
        <f t="shared" si="23"/>
        <v>605929.26000000164</v>
      </c>
    </row>
    <row r="163" spans="1:8" ht="15.75" thickBot="1" x14ac:dyDescent="0.3">
      <c r="A163" s="92"/>
      <c r="B163" s="93"/>
      <c r="C163" s="131"/>
      <c r="D163" s="132"/>
      <c r="E163" s="132"/>
      <c r="F163" s="132"/>
      <c r="G163" s="132"/>
      <c r="H163" s="132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3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topLeftCell="A21" workbookViewId="0">
      <selection activeCell="H25" sqref="H25:I2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27" t="s">
        <v>437</v>
      </c>
      <c r="B1" s="283"/>
      <c r="C1" s="283"/>
      <c r="D1" s="283"/>
      <c r="E1" s="283"/>
      <c r="F1" s="283"/>
      <c r="G1" s="228"/>
    </row>
    <row r="2" spans="1:11" x14ac:dyDescent="0.25">
      <c r="A2" s="199" t="s">
        <v>298</v>
      </c>
      <c r="B2" s="200"/>
      <c r="C2" s="200"/>
      <c r="D2" s="200"/>
      <c r="E2" s="200"/>
      <c r="F2" s="200"/>
      <c r="G2" s="201"/>
    </row>
    <row r="3" spans="1:11" x14ac:dyDescent="0.25">
      <c r="A3" s="199" t="s">
        <v>378</v>
      </c>
      <c r="B3" s="200"/>
      <c r="C3" s="200"/>
      <c r="D3" s="200"/>
      <c r="E3" s="200"/>
      <c r="F3" s="200"/>
      <c r="G3" s="201"/>
    </row>
    <row r="4" spans="1:11" x14ac:dyDescent="0.25">
      <c r="A4" s="199" t="s">
        <v>463</v>
      </c>
      <c r="B4" s="200"/>
      <c r="C4" s="200"/>
      <c r="D4" s="200"/>
      <c r="E4" s="200"/>
      <c r="F4" s="200"/>
      <c r="G4" s="201"/>
    </row>
    <row r="5" spans="1:11" ht="15.75" thickBot="1" x14ac:dyDescent="0.3">
      <c r="A5" s="202" t="s">
        <v>1</v>
      </c>
      <c r="B5" s="203"/>
      <c r="C5" s="203"/>
      <c r="D5" s="203"/>
      <c r="E5" s="203"/>
      <c r="F5" s="203"/>
      <c r="G5" s="204"/>
    </row>
    <row r="6" spans="1:11" ht="15.75" thickBot="1" x14ac:dyDescent="0.3">
      <c r="A6" s="229" t="s">
        <v>2</v>
      </c>
      <c r="B6" s="224" t="s">
        <v>300</v>
      </c>
      <c r="C6" s="225"/>
      <c r="D6" s="225"/>
      <c r="E6" s="225"/>
      <c r="F6" s="226"/>
      <c r="G6" s="229" t="s">
        <v>301</v>
      </c>
    </row>
    <row r="7" spans="1:11" ht="18.75" thickBot="1" x14ac:dyDescent="0.3">
      <c r="A7" s="23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30"/>
    </row>
    <row r="8" spans="1:11" x14ac:dyDescent="0.25">
      <c r="A8" s="4" t="s">
        <v>379</v>
      </c>
      <c r="B8" s="281">
        <f>+B10+B11+B12+B13+B14+B15+B16+B17+B18+B19+B20+B21+B22+B23+B24</f>
        <v>23869013</v>
      </c>
      <c r="C8" s="281">
        <f>+C10+C11+C12+C13+C14+C15+C16+C17+C18+C19+C20+C21+C22+C23+C25+C24</f>
        <v>125004</v>
      </c>
      <c r="D8" s="281">
        <f t="shared" ref="D8:F8" si="0">+D10+D11+D12+D13+D14+D15+D16+D17+D18+D19+D20+D21+D22+D23+D25+D24</f>
        <v>23994017</v>
      </c>
      <c r="E8" s="281">
        <f t="shared" si="0"/>
        <v>23388088</v>
      </c>
      <c r="F8" s="281">
        <f t="shared" si="0"/>
        <v>23323509</v>
      </c>
      <c r="G8" s="281">
        <f t="shared" ref="G8" si="1">+G10+G11+G12+G13+G14+G15+G16+G17+G18+G19+G20+G21+G22+G23+G25+G24</f>
        <v>605929</v>
      </c>
    </row>
    <row r="9" spans="1:11" x14ac:dyDescent="0.25">
      <c r="A9" s="4" t="s">
        <v>380</v>
      </c>
      <c r="B9" s="282"/>
      <c r="C9" s="282"/>
      <c r="D9" s="282"/>
      <c r="E9" s="282"/>
      <c r="F9" s="282"/>
      <c r="G9" s="282"/>
    </row>
    <row r="10" spans="1:11" x14ac:dyDescent="0.25">
      <c r="A10" s="3" t="s">
        <v>438</v>
      </c>
      <c r="B10" s="113">
        <v>4372820</v>
      </c>
      <c r="C10" s="153">
        <v>392806</v>
      </c>
      <c r="D10" s="113">
        <v>4765626</v>
      </c>
      <c r="E10" s="113">
        <v>4765626</v>
      </c>
      <c r="F10" s="113">
        <v>4765626</v>
      </c>
      <c r="G10" s="154">
        <v>0</v>
      </c>
    </row>
    <row r="11" spans="1:11" x14ac:dyDescent="0.25">
      <c r="A11" s="3" t="s">
        <v>439</v>
      </c>
      <c r="B11" s="113">
        <v>1227524</v>
      </c>
      <c r="C11" s="153">
        <v>304211</v>
      </c>
      <c r="D11" s="113">
        <v>1531735</v>
      </c>
      <c r="E11" s="113">
        <v>1531735</v>
      </c>
      <c r="F11" s="113">
        <v>1531735</v>
      </c>
      <c r="G11" s="154">
        <v>0</v>
      </c>
    </row>
    <row r="12" spans="1:11" x14ac:dyDescent="0.25">
      <c r="A12" s="3" t="s">
        <v>447</v>
      </c>
      <c r="B12" s="113">
        <v>1293489</v>
      </c>
      <c r="C12" s="195">
        <v>-168762</v>
      </c>
      <c r="D12" s="182">
        <v>1124727</v>
      </c>
      <c r="E12" s="182">
        <v>1121727</v>
      </c>
      <c r="F12" s="113">
        <v>1121727</v>
      </c>
      <c r="G12" s="154">
        <v>3000</v>
      </c>
      <c r="H12" s="148"/>
      <c r="I12" s="148"/>
      <c r="K12" s="183"/>
    </row>
    <row r="13" spans="1:11" x14ac:dyDescent="0.25">
      <c r="A13" s="3" t="s">
        <v>448</v>
      </c>
      <c r="B13" s="113">
        <v>495296</v>
      </c>
      <c r="C13" s="195">
        <v>0</v>
      </c>
      <c r="D13" s="182">
        <v>495296</v>
      </c>
      <c r="E13" s="182">
        <v>455662</v>
      </c>
      <c r="F13" s="113">
        <v>455662</v>
      </c>
      <c r="G13" s="154">
        <v>39634</v>
      </c>
      <c r="I13" s="148"/>
    </row>
    <row r="14" spans="1:11" x14ac:dyDescent="0.25">
      <c r="A14" s="3" t="s">
        <v>450</v>
      </c>
      <c r="B14" s="113">
        <v>422901</v>
      </c>
      <c r="C14" s="195">
        <v>0</v>
      </c>
      <c r="D14" s="182">
        <v>422901</v>
      </c>
      <c r="E14" s="182">
        <v>336041</v>
      </c>
      <c r="F14" s="113">
        <v>336041</v>
      </c>
      <c r="G14" s="154">
        <v>86860</v>
      </c>
      <c r="I14" s="148"/>
    </row>
    <row r="15" spans="1:11" x14ac:dyDescent="0.25">
      <c r="A15" s="3" t="s">
        <v>449</v>
      </c>
      <c r="B15" s="113">
        <v>1039272</v>
      </c>
      <c r="C15" s="195">
        <v>-22382</v>
      </c>
      <c r="D15" s="182">
        <v>1016890</v>
      </c>
      <c r="E15" s="182">
        <v>993217</v>
      </c>
      <c r="F15" s="113">
        <v>993217</v>
      </c>
      <c r="G15" s="154">
        <v>23673</v>
      </c>
      <c r="I15" s="148"/>
    </row>
    <row r="16" spans="1:11" x14ac:dyDescent="0.25">
      <c r="A16" s="3" t="s">
        <v>451</v>
      </c>
      <c r="B16" s="113">
        <v>648091</v>
      </c>
      <c r="C16" s="195">
        <v>-142509</v>
      </c>
      <c r="D16" s="182">
        <v>505582</v>
      </c>
      <c r="E16" s="182">
        <v>441628</v>
      </c>
      <c r="F16" s="113">
        <v>441628</v>
      </c>
      <c r="G16" s="154">
        <v>63954</v>
      </c>
      <c r="I16" s="148"/>
    </row>
    <row r="17" spans="1:9" x14ac:dyDescent="0.25">
      <c r="A17" s="3" t="s">
        <v>452</v>
      </c>
      <c r="B17" s="113">
        <v>688766</v>
      </c>
      <c r="C17" s="195">
        <v>19382</v>
      </c>
      <c r="D17" s="182">
        <v>708148</v>
      </c>
      <c r="E17" s="182">
        <v>708148</v>
      </c>
      <c r="F17" s="113">
        <v>708148</v>
      </c>
      <c r="G17" s="154">
        <v>0</v>
      </c>
      <c r="I17" s="148"/>
    </row>
    <row r="18" spans="1:9" x14ac:dyDescent="0.25">
      <c r="A18" s="3" t="s">
        <v>453</v>
      </c>
      <c r="B18" s="113">
        <v>8413665</v>
      </c>
      <c r="C18" s="195">
        <v>125004</v>
      </c>
      <c r="D18" s="182">
        <v>8538669</v>
      </c>
      <c r="E18" s="182">
        <v>8341528</v>
      </c>
      <c r="F18" s="113">
        <v>8276949</v>
      </c>
      <c r="G18" s="154">
        <v>197142</v>
      </c>
    </row>
    <row r="19" spans="1:9" ht="18" x14ac:dyDescent="0.25">
      <c r="A19" s="3" t="s">
        <v>454</v>
      </c>
      <c r="B19" s="113">
        <v>2057893</v>
      </c>
      <c r="C19" s="195">
        <v>-308768</v>
      </c>
      <c r="D19" s="182">
        <v>1749125</v>
      </c>
      <c r="E19" s="182">
        <v>1749125</v>
      </c>
      <c r="F19" s="113">
        <v>1749125</v>
      </c>
      <c r="G19" s="154">
        <v>0</v>
      </c>
    </row>
    <row r="20" spans="1:9" ht="18" x14ac:dyDescent="0.25">
      <c r="A20" s="3" t="s">
        <v>455</v>
      </c>
      <c r="B20" s="113">
        <v>1357131</v>
      </c>
      <c r="C20" s="195">
        <v>-295918</v>
      </c>
      <c r="D20" s="182">
        <v>1061213</v>
      </c>
      <c r="E20" s="182">
        <v>1061213</v>
      </c>
      <c r="F20" s="113">
        <v>1061213</v>
      </c>
      <c r="G20" s="154">
        <v>0</v>
      </c>
    </row>
    <row r="21" spans="1:9" x14ac:dyDescent="0.25">
      <c r="A21" s="3" t="s">
        <v>456</v>
      </c>
      <c r="B21" s="113">
        <v>843745</v>
      </c>
      <c r="C21" s="195">
        <v>0</v>
      </c>
      <c r="D21" s="182">
        <v>843745</v>
      </c>
      <c r="E21" s="182">
        <v>741312</v>
      </c>
      <c r="F21" s="113">
        <v>741312</v>
      </c>
      <c r="G21" s="154">
        <f t="shared" ref="G21" si="2">+D21-E21</f>
        <v>102433</v>
      </c>
    </row>
    <row r="22" spans="1:9" x14ac:dyDescent="0.25">
      <c r="A22" s="3" t="s">
        <v>457</v>
      </c>
      <c r="B22" s="113">
        <v>215582</v>
      </c>
      <c r="C22" s="195">
        <v>104945</v>
      </c>
      <c r="D22" s="182">
        <v>320527</v>
      </c>
      <c r="E22" s="182">
        <v>320526</v>
      </c>
      <c r="F22" s="113">
        <v>320526</v>
      </c>
      <c r="G22" s="154">
        <v>0</v>
      </c>
    </row>
    <row r="23" spans="1:9" x14ac:dyDescent="0.25">
      <c r="A23" s="3" t="s">
        <v>458</v>
      </c>
      <c r="B23" s="113">
        <v>458221</v>
      </c>
      <c r="C23" s="153">
        <v>-25514</v>
      </c>
      <c r="D23" s="113">
        <v>432707</v>
      </c>
      <c r="E23" s="113">
        <v>382698</v>
      </c>
      <c r="F23" s="113">
        <v>382698</v>
      </c>
      <c r="G23" s="154">
        <v>50009</v>
      </c>
      <c r="I23" s="148"/>
    </row>
    <row r="24" spans="1:9" x14ac:dyDescent="0.25">
      <c r="A24" s="3" t="s">
        <v>461</v>
      </c>
      <c r="B24" s="113">
        <v>334617</v>
      </c>
      <c r="C24" s="153">
        <v>-117797</v>
      </c>
      <c r="D24" s="113">
        <v>216820</v>
      </c>
      <c r="E24" s="113">
        <v>177596</v>
      </c>
      <c r="F24" s="113">
        <v>177596</v>
      </c>
      <c r="G24" s="154">
        <v>39224</v>
      </c>
      <c r="I24" s="148"/>
    </row>
    <row r="25" spans="1:9" ht="18" x14ac:dyDescent="0.25">
      <c r="A25" s="3" t="s">
        <v>462</v>
      </c>
      <c r="B25" s="113">
        <v>0</v>
      </c>
      <c r="C25" s="153">
        <v>260306</v>
      </c>
      <c r="D25" s="113">
        <v>260306</v>
      </c>
      <c r="E25" s="113">
        <v>260306</v>
      </c>
      <c r="F25" s="113">
        <v>260306</v>
      </c>
      <c r="G25" s="154">
        <v>0</v>
      </c>
      <c r="I25" s="148"/>
    </row>
    <row r="26" spans="1:9" x14ac:dyDescent="0.25">
      <c r="A26" s="24" t="s">
        <v>381</v>
      </c>
      <c r="B26" s="280">
        <f>+B28+B29+B30+B31+B32+B33+B34+B35</f>
        <v>0</v>
      </c>
      <c r="C26" s="280">
        <f>+C28+C29+C30+C31+C32+C33+C34+C35</f>
        <v>0</v>
      </c>
      <c r="D26" s="280">
        <f>+D28+D29+D30+D31+D32+D33+D34+D35</f>
        <v>0</v>
      </c>
      <c r="E26" s="280">
        <f>+E28+E29+E30+E31+E32+E33+E34+E35</f>
        <v>0</v>
      </c>
      <c r="F26" s="280">
        <f>+F28+F29+F30+F31+F32+F33+F34+F35</f>
        <v>0</v>
      </c>
      <c r="G26" s="280">
        <f>+D26-E26</f>
        <v>0</v>
      </c>
    </row>
    <row r="27" spans="1:9" x14ac:dyDescent="0.25">
      <c r="A27" s="24" t="s">
        <v>382</v>
      </c>
      <c r="B27" s="280"/>
      <c r="C27" s="280"/>
      <c r="D27" s="280"/>
      <c r="E27" s="280"/>
      <c r="F27" s="280"/>
      <c r="G27" s="280"/>
    </row>
    <row r="28" spans="1:9" x14ac:dyDescent="0.25">
      <c r="A28" s="3" t="s">
        <v>438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f>+D28-E28</f>
        <v>0</v>
      </c>
    </row>
    <row r="29" spans="1:9" x14ac:dyDescent="0.25">
      <c r="A29" s="3" t="s">
        <v>439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f t="shared" ref="G29:G35" si="3">+D29-E29</f>
        <v>0</v>
      </c>
    </row>
    <row r="30" spans="1:9" x14ac:dyDescent="0.25">
      <c r="A30" s="3" t="s">
        <v>441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f t="shared" si="3"/>
        <v>0</v>
      </c>
    </row>
    <row r="31" spans="1:9" ht="18" x14ac:dyDescent="0.25">
      <c r="A31" s="3" t="s">
        <v>442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f t="shared" si="3"/>
        <v>0</v>
      </c>
    </row>
    <row r="32" spans="1:9" ht="18" x14ac:dyDescent="0.25">
      <c r="A32" s="3" t="s">
        <v>443</v>
      </c>
      <c r="B32" s="111">
        <v>0</v>
      </c>
      <c r="C32" s="111">
        <v>0</v>
      </c>
      <c r="D32" s="111">
        <v>0</v>
      </c>
      <c r="E32" s="111">
        <v>0</v>
      </c>
      <c r="F32" s="111">
        <v>0</v>
      </c>
      <c r="G32" s="111">
        <f t="shared" si="3"/>
        <v>0</v>
      </c>
    </row>
    <row r="33" spans="1:7" x14ac:dyDescent="0.25">
      <c r="A33" s="3" t="s">
        <v>444</v>
      </c>
      <c r="B33" s="111">
        <v>0</v>
      </c>
      <c r="C33" s="111">
        <v>0</v>
      </c>
      <c r="D33" s="111">
        <v>0</v>
      </c>
      <c r="E33" s="111">
        <v>0</v>
      </c>
      <c r="F33" s="111">
        <v>0</v>
      </c>
      <c r="G33" s="111">
        <f t="shared" si="3"/>
        <v>0</v>
      </c>
    </row>
    <row r="34" spans="1:7" x14ac:dyDescent="0.25">
      <c r="A34" s="3" t="s">
        <v>445</v>
      </c>
      <c r="B34" s="111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f t="shared" si="3"/>
        <v>0</v>
      </c>
    </row>
    <row r="35" spans="1:7" x14ac:dyDescent="0.25">
      <c r="A35" s="3" t="s">
        <v>446</v>
      </c>
      <c r="B35" s="111">
        <v>0</v>
      </c>
      <c r="C35" s="111">
        <v>0</v>
      </c>
      <c r="D35" s="111">
        <v>0</v>
      </c>
      <c r="E35" s="111">
        <v>0</v>
      </c>
      <c r="F35" s="111">
        <v>0</v>
      </c>
      <c r="G35" s="111">
        <f t="shared" si="3"/>
        <v>0</v>
      </c>
    </row>
    <row r="36" spans="1:7" x14ac:dyDescent="0.25">
      <c r="A36" s="1"/>
      <c r="B36" s="61"/>
      <c r="C36" s="61"/>
      <c r="D36" s="61"/>
      <c r="E36" s="61"/>
      <c r="F36" s="61"/>
      <c r="G36" s="61"/>
    </row>
    <row r="37" spans="1:7" x14ac:dyDescent="0.25">
      <c r="A37" s="4" t="s">
        <v>383</v>
      </c>
      <c r="B37" s="117">
        <f t="shared" ref="B37:G37" si="4">+B8+B26</f>
        <v>23869013</v>
      </c>
      <c r="C37" s="155">
        <f t="shared" si="4"/>
        <v>125004</v>
      </c>
      <c r="D37" s="117">
        <f t="shared" si="4"/>
        <v>23994017</v>
      </c>
      <c r="E37" s="117">
        <f t="shared" si="4"/>
        <v>23388088</v>
      </c>
      <c r="F37" s="117">
        <f t="shared" si="4"/>
        <v>23323509</v>
      </c>
      <c r="G37" s="117">
        <f t="shared" si="4"/>
        <v>605929</v>
      </c>
    </row>
    <row r="38" spans="1:7" ht="15.75" thickBot="1" x14ac:dyDescent="0.3">
      <c r="A38" s="12"/>
      <c r="B38" s="62"/>
      <c r="C38" s="62"/>
      <c r="D38" s="62"/>
      <c r="E38" s="62"/>
      <c r="F38" s="62"/>
      <c r="G38" s="62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6:G27"/>
    <mergeCell ref="B8:B9"/>
    <mergeCell ref="C8:C9"/>
    <mergeCell ref="D8:D9"/>
    <mergeCell ref="E8:E9"/>
    <mergeCell ref="F8:F9"/>
    <mergeCell ref="G8:G9"/>
    <mergeCell ref="B26:B27"/>
    <mergeCell ref="C26:C27"/>
    <mergeCell ref="D26:D27"/>
    <mergeCell ref="E26:E27"/>
    <mergeCell ref="F26:F27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N65" sqref="N6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6" t="s">
        <v>437</v>
      </c>
      <c r="B1" s="197"/>
      <c r="C1" s="197"/>
      <c r="D1" s="197"/>
      <c r="E1" s="197"/>
      <c r="F1" s="197"/>
      <c r="G1" s="197"/>
      <c r="H1" s="266"/>
    </row>
    <row r="2" spans="1:8" x14ac:dyDescent="0.25">
      <c r="A2" s="207" t="s">
        <v>298</v>
      </c>
      <c r="B2" s="233"/>
      <c r="C2" s="233"/>
      <c r="D2" s="233"/>
      <c r="E2" s="233"/>
      <c r="F2" s="233"/>
      <c r="G2" s="233"/>
      <c r="H2" s="267"/>
    </row>
    <row r="3" spans="1:8" x14ac:dyDescent="0.25">
      <c r="A3" s="207" t="s">
        <v>384</v>
      </c>
      <c r="B3" s="233"/>
      <c r="C3" s="233"/>
      <c r="D3" s="233"/>
      <c r="E3" s="233"/>
      <c r="F3" s="233"/>
      <c r="G3" s="233"/>
      <c r="H3" s="267"/>
    </row>
    <row r="4" spans="1:8" x14ac:dyDescent="0.25">
      <c r="A4" s="207" t="s">
        <v>463</v>
      </c>
      <c r="B4" s="233"/>
      <c r="C4" s="233"/>
      <c r="D4" s="233"/>
      <c r="E4" s="233"/>
      <c r="F4" s="233"/>
      <c r="G4" s="233"/>
      <c r="H4" s="267"/>
    </row>
    <row r="5" spans="1:8" ht="15.75" thickBot="1" x14ac:dyDescent="0.3">
      <c r="A5" s="209" t="s">
        <v>1</v>
      </c>
      <c r="B5" s="234"/>
      <c r="C5" s="234"/>
      <c r="D5" s="234"/>
      <c r="E5" s="234"/>
      <c r="F5" s="234"/>
      <c r="G5" s="234"/>
      <c r="H5" s="268"/>
    </row>
    <row r="6" spans="1:8" ht="15.75" thickBot="1" x14ac:dyDescent="0.3">
      <c r="A6" s="196" t="s">
        <v>2</v>
      </c>
      <c r="B6" s="198"/>
      <c r="C6" s="224" t="s">
        <v>300</v>
      </c>
      <c r="D6" s="225"/>
      <c r="E6" s="225"/>
      <c r="F6" s="225"/>
      <c r="G6" s="226"/>
      <c r="H6" s="229" t="s">
        <v>301</v>
      </c>
    </row>
    <row r="7" spans="1:8" ht="18.75" thickBot="1" x14ac:dyDescent="0.3">
      <c r="A7" s="209"/>
      <c r="B7" s="21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30"/>
    </row>
    <row r="8" spans="1:8" ht="9" customHeight="1" x14ac:dyDescent="0.25">
      <c r="A8" s="219"/>
      <c r="B8" s="284"/>
      <c r="C8" s="61"/>
      <c r="D8" s="61"/>
      <c r="E8" s="61"/>
      <c r="F8" s="61"/>
      <c r="G8" s="61"/>
      <c r="H8" s="61"/>
    </row>
    <row r="9" spans="1:8" ht="16.5" customHeight="1" x14ac:dyDescent="0.25">
      <c r="A9" s="285" t="s">
        <v>385</v>
      </c>
      <c r="B9" s="286"/>
      <c r="C9" s="117">
        <f>+C10+C20+C29+C40</f>
        <v>23869013</v>
      </c>
      <c r="D9" s="155">
        <f>+D10+D20+D29+D40</f>
        <v>125004</v>
      </c>
      <c r="E9" s="117">
        <f>+E10+E20+E29+E40</f>
        <v>23994017</v>
      </c>
      <c r="F9" s="117">
        <f>+F10+F20+F29+F40</f>
        <v>23388088</v>
      </c>
      <c r="G9" s="117">
        <f>+G10+G20+G29+G40</f>
        <v>23323509</v>
      </c>
      <c r="H9" s="126">
        <f>+E9-F9</f>
        <v>605929</v>
      </c>
    </row>
    <row r="10" spans="1:8" x14ac:dyDescent="0.25">
      <c r="A10" s="252" t="s">
        <v>386</v>
      </c>
      <c r="B10" s="279"/>
      <c r="C10" s="117">
        <f>+C11+C12+C13+C14+C15+C16+C17+C18</f>
        <v>23869013</v>
      </c>
      <c r="D10" s="156">
        <f>+D11+D12+D13+D14+D15+D16+D17+D18</f>
        <v>125004</v>
      </c>
      <c r="E10" s="156">
        <f>+E11+E12+E13+E14+E15+E16+E17+E18</f>
        <v>23994017</v>
      </c>
      <c r="F10" s="156">
        <f>+F11+F12+F13+F14+F15+F16+F17+F18</f>
        <v>23388088</v>
      </c>
      <c r="G10" s="156">
        <f>+G11+G12+G13+G14+G15+G16+G17+G18</f>
        <v>23323509</v>
      </c>
      <c r="H10" s="126">
        <f>+E10-F10</f>
        <v>605929</v>
      </c>
    </row>
    <row r="11" spans="1:8" x14ac:dyDescent="0.25">
      <c r="A11" s="50"/>
      <c r="B11" s="54" t="s">
        <v>387</v>
      </c>
      <c r="C11" s="122">
        <v>0</v>
      </c>
      <c r="D11" s="149"/>
      <c r="E11" s="122">
        <v>0</v>
      </c>
      <c r="F11" s="122">
        <v>0</v>
      </c>
      <c r="G11" s="122">
        <v>0</v>
      </c>
      <c r="H11" s="122">
        <f>+E11-F11</f>
        <v>0</v>
      </c>
    </row>
    <row r="12" spans="1:8" x14ac:dyDescent="0.25">
      <c r="A12" s="50"/>
      <c r="B12" s="54" t="s">
        <v>388</v>
      </c>
      <c r="C12" s="124">
        <v>23869013</v>
      </c>
      <c r="D12" s="157">
        <v>125004</v>
      </c>
      <c r="E12" s="124">
        <v>23994017</v>
      </c>
      <c r="F12" s="124">
        <v>23388088</v>
      </c>
      <c r="G12" s="124">
        <v>23323509</v>
      </c>
      <c r="H12" s="124">
        <f t="shared" ref="H12:H18" si="0">+E12-F12</f>
        <v>605929</v>
      </c>
    </row>
    <row r="13" spans="1:8" x14ac:dyDescent="0.25">
      <c r="A13" s="50"/>
      <c r="B13" s="54" t="s">
        <v>389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0"/>
        <v>0</v>
      </c>
    </row>
    <row r="14" spans="1:8" x14ac:dyDescent="0.25">
      <c r="A14" s="50"/>
      <c r="B14" s="54" t="s">
        <v>390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f t="shared" si="0"/>
        <v>0</v>
      </c>
    </row>
    <row r="15" spans="1:8" x14ac:dyDescent="0.25">
      <c r="A15" s="50"/>
      <c r="B15" s="54" t="s">
        <v>391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f t="shared" si="0"/>
        <v>0</v>
      </c>
    </row>
    <row r="16" spans="1:8" x14ac:dyDescent="0.25">
      <c r="A16" s="50"/>
      <c r="B16" s="54" t="s">
        <v>392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f t="shared" si="0"/>
        <v>0</v>
      </c>
    </row>
    <row r="17" spans="1:8" x14ac:dyDescent="0.25">
      <c r="A17" s="50"/>
      <c r="B17" s="54" t="s">
        <v>393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f t="shared" si="0"/>
        <v>0</v>
      </c>
    </row>
    <row r="18" spans="1:8" x14ac:dyDescent="0.25">
      <c r="A18" s="50"/>
      <c r="B18" s="54" t="s">
        <v>394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0"/>
        <v>0</v>
      </c>
    </row>
    <row r="19" spans="1:8" x14ac:dyDescent="0.25">
      <c r="A19" s="63"/>
      <c r="B19" s="64"/>
      <c r="C19" s="58"/>
      <c r="D19" s="58"/>
      <c r="E19" s="58"/>
      <c r="F19" s="58"/>
      <c r="G19" s="58"/>
      <c r="H19" s="58"/>
    </row>
    <row r="20" spans="1:8" x14ac:dyDescent="0.25">
      <c r="A20" s="252" t="s">
        <v>395</v>
      </c>
      <c r="B20" s="279"/>
      <c r="C20" s="121">
        <f t="shared" ref="C20:H20" si="1">+C21+C22+C23+C24+C25+C26+C27</f>
        <v>0</v>
      </c>
      <c r="D20" s="121">
        <f t="shared" si="1"/>
        <v>0</v>
      </c>
      <c r="E20" s="121">
        <f t="shared" si="1"/>
        <v>0</v>
      </c>
      <c r="F20" s="121">
        <f t="shared" si="1"/>
        <v>0</v>
      </c>
      <c r="G20" s="121">
        <f t="shared" si="1"/>
        <v>0</v>
      </c>
      <c r="H20" s="121">
        <f t="shared" si="1"/>
        <v>0</v>
      </c>
    </row>
    <row r="21" spans="1:8" x14ac:dyDescent="0.25">
      <c r="A21" s="50"/>
      <c r="B21" s="54" t="s">
        <v>396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f t="shared" ref="H21:H27" si="2">+E21-F21</f>
        <v>0</v>
      </c>
    </row>
    <row r="22" spans="1:8" x14ac:dyDescent="0.25">
      <c r="A22" s="50"/>
      <c r="B22" s="54" t="s">
        <v>397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f t="shared" si="2"/>
        <v>0</v>
      </c>
    </row>
    <row r="23" spans="1:8" x14ac:dyDescent="0.25">
      <c r="A23" s="50"/>
      <c r="B23" s="54" t="s">
        <v>398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f t="shared" si="2"/>
        <v>0</v>
      </c>
    </row>
    <row r="24" spans="1:8" x14ac:dyDescent="0.25">
      <c r="A24" s="50"/>
      <c r="B24" s="54" t="s">
        <v>399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f t="shared" si="2"/>
        <v>0</v>
      </c>
    </row>
    <row r="25" spans="1:8" x14ac:dyDescent="0.25">
      <c r="A25" s="50"/>
      <c r="B25" s="54" t="s">
        <v>400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f t="shared" si="2"/>
        <v>0</v>
      </c>
    </row>
    <row r="26" spans="1:8" x14ac:dyDescent="0.25">
      <c r="A26" s="50"/>
      <c r="B26" s="54" t="s">
        <v>401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f t="shared" si="2"/>
        <v>0</v>
      </c>
    </row>
    <row r="27" spans="1:8" x14ac:dyDescent="0.25">
      <c r="A27" s="50"/>
      <c r="B27" s="54" t="s">
        <v>402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f t="shared" si="2"/>
        <v>0</v>
      </c>
    </row>
    <row r="28" spans="1:8" x14ac:dyDescent="0.25">
      <c r="A28" s="63"/>
      <c r="B28" s="64"/>
      <c r="C28" s="58"/>
      <c r="D28" s="58"/>
      <c r="E28" s="58"/>
      <c r="F28" s="58"/>
      <c r="G28" s="58"/>
      <c r="H28" s="58"/>
    </row>
    <row r="29" spans="1:8" x14ac:dyDescent="0.25">
      <c r="A29" s="252" t="s">
        <v>403</v>
      </c>
      <c r="B29" s="279"/>
      <c r="C29" s="121">
        <f t="shared" ref="C29:H29" si="3">+C30+C31+C32+C33+C34+C35+C36+C37+C38</f>
        <v>0</v>
      </c>
      <c r="D29" s="121">
        <f t="shared" si="3"/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 t="shared" si="3"/>
        <v>0</v>
      </c>
    </row>
    <row r="30" spans="1:8" x14ac:dyDescent="0.25">
      <c r="A30" s="50"/>
      <c r="B30" s="54" t="s">
        <v>404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f t="shared" ref="H30:H38" si="4">+E30-F30</f>
        <v>0</v>
      </c>
    </row>
    <row r="31" spans="1:8" x14ac:dyDescent="0.25">
      <c r="A31" s="50"/>
      <c r="B31" s="54" t="s">
        <v>405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f t="shared" si="4"/>
        <v>0</v>
      </c>
    </row>
    <row r="32" spans="1:8" x14ac:dyDescent="0.25">
      <c r="A32" s="50"/>
      <c r="B32" s="54" t="s">
        <v>406</v>
      </c>
      <c r="C32" s="122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f t="shared" si="4"/>
        <v>0</v>
      </c>
    </row>
    <row r="33" spans="1:8" x14ac:dyDescent="0.25">
      <c r="A33" s="50"/>
      <c r="B33" s="54" t="s">
        <v>407</v>
      </c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f t="shared" si="4"/>
        <v>0</v>
      </c>
    </row>
    <row r="34" spans="1:8" x14ac:dyDescent="0.25">
      <c r="A34" s="50"/>
      <c r="B34" s="54" t="s">
        <v>408</v>
      </c>
      <c r="C34" s="122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f t="shared" si="4"/>
        <v>0</v>
      </c>
    </row>
    <row r="35" spans="1:8" x14ac:dyDescent="0.25">
      <c r="A35" s="50"/>
      <c r="B35" s="54" t="s">
        <v>409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f t="shared" si="4"/>
        <v>0</v>
      </c>
    </row>
    <row r="36" spans="1:8" x14ac:dyDescent="0.25">
      <c r="A36" s="50"/>
      <c r="B36" s="54" t="s">
        <v>410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f t="shared" si="4"/>
        <v>0</v>
      </c>
    </row>
    <row r="37" spans="1:8" x14ac:dyDescent="0.25">
      <c r="A37" s="50"/>
      <c r="B37" s="54" t="s">
        <v>411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f t="shared" si="4"/>
        <v>0</v>
      </c>
    </row>
    <row r="38" spans="1:8" x14ac:dyDescent="0.25">
      <c r="A38" s="50"/>
      <c r="B38" s="54" t="s">
        <v>412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f t="shared" si="4"/>
        <v>0</v>
      </c>
    </row>
    <row r="39" spans="1:8" x14ac:dyDescent="0.25">
      <c r="A39" s="63"/>
      <c r="B39" s="64"/>
      <c r="C39" s="58"/>
      <c r="D39" s="58"/>
      <c r="E39" s="58"/>
      <c r="F39" s="58"/>
      <c r="G39" s="58"/>
      <c r="H39" s="58"/>
    </row>
    <row r="40" spans="1:8" ht="21.75" customHeight="1" x14ac:dyDescent="0.25">
      <c r="A40" s="285" t="s">
        <v>413</v>
      </c>
      <c r="B40" s="287"/>
      <c r="C40" s="121">
        <f t="shared" ref="C40:H40" si="5">+C41+C42+C43+C44</f>
        <v>0</v>
      </c>
      <c r="D40" s="121">
        <f t="shared" si="5"/>
        <v>0</v>
      </c>
      <c r="E40" s="121">
        <f t="shared" si="5"/>
        <v>0</v>
      </c>
      <c r="F40" s="121">
        <f t="shared" si="5"/>
        <v>0</v>
      </c>
      <c r="G40" s="121">
        <f t="shared" si="5"/>
        <v>0</v>
      </c>
      <c r="H40" s="121">
        <f t="shared" si="5"/>
        <v>0</v>
      </c>
    </row>
    <row r="41" spans="1:8" x14ac:dyDescent="0.25">
      <c r="A41" s="50"/>
      <c r="B41" s="54" t="s">
        <v>414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f>+E41-F41</f>
        <v>0</v>
      </c>
    </row>
    <row r="42" spans="1:8" ht="22.5" customHeight="1" x14ac:dyDescent="0.25">
      <c r="A42" s="50"/>
      <c r="B42" s="57" t="s">
        <v>415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f>+E42-F42</f>
        <v>0</v>
      </c>
    </row>
    <row r="43" spans="1:8" x14ac:dyDescent="0.25">
      <c r="A43" s="50"/>
      <c r="B43" s="54" t="s">
        <v>416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f>+E43-F43</f>
        <v>0</v>
      </c>
    </row>
    <row r="44" spans="1:8" x14ac:dyDescent="0.25">
      <c r="A44" s="50"/>
      <c r="B44" s="54" t="s">
        <v>417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f>+E44-F44</f>
        <v>0</v>
      </c>
    </row>
    <row r="45" spans="1:8" x14ac:dyDescent="0.25">
      <c r="A45" s="63"/>
      <c r="B45" s="64"/>
      <c r="C45" s="58"/>
      <c r="D45" s="58"/>
      <c r="E45" s="58"/>
      <c r="F45" s="58"/>
      <c r="G45" s="58"/>
      <c r="H45" s="58"/>
    </row>
    <row r="46" spans="1:8" x14ac:dyDescent="0.25">
      <c r="A46" s="252" t="s">
        <v>418</v>
      </c>
      <c r="B46" s="279"/>
      <c r="C46" s="121">
        <f t="shared" ref="C46:H46" si="6">+C47+C57+C66+C77</f>
        <v>0</v>
      </c>
      <c r="D46" s="121">
        <f t="shared" si="6"/>
        <v>0</v>
      </c>
      <c r="E46" s="121">
        <f t="shared" si="6"/>
        <v>0</v>
      </c>
      <c r="F46" s="121">
        <f t="shared" si="6"/>
        <v>0</v>
      </c>
      <c r="G46" s="121">
        <f t="shared" si="6"/>
        <v>0</v>
      </c>
      <c r="H46" s="121">
        <f t="shared" si="6"/>
        <v>0</v>
      </c>
    </row>
    <row r="47" spans="1:8" x14ac:dyDescent="0.25">
      <c r="A47" s="252" t="s">
        <v>386</v>
      </c>
      <c r="B47" s="279"/>
      <c r="C47" s="121">
        <f t="shared" ref="C47:H47" si="7">+C48+C49+C50+C51+C52+C53+C54+C55</f>
        <v>0</v>
      </c>
      <c r="D47" s="121">
        <f t="shared" si="7"/>
        <v>0</v>
      </c>
      <c r="E47" s="121">
        <f t="shared" si="7"/>
        <v>0</v>
      </c>
      <c r="F47" s="121">
        <f t="shared" si="7"/>
        <v>0</v>
      </c>
      <c r="G47" s="121">
        <f t="shared" si="7"/>
        <v>0</v>
      </c>
      <c r="H47" s="121">
        <f t="shared" si="7"/>
        <v>0</v>
      </c>
    </row>
    <row r="48" spans="1:8" x14ac:dyDescent="0.25">
      <c r="A48" s="50"/>
      <c r="B48" s="54" t="s">
        <v>387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f t="shared" ref="H48:H55" si="8">+E48-F48</f>
        <v>0</v>
      </c>
    </row>
    <row r="49" spans="1:8" x14ac:dyDescent="0.25">
      <c r="A49" s="50"/>
      <c r="B49" s="54" t="s">
        <v>388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f t="shared" si="8"/>
        <v>0</v>
      </c>
    </row>
    <row r="50" spans="1:8" x14ac:dyDescent="0.25">
      <c r="A50" s="50"/>
      <c r="B50" s="54" t="s">
        <v>389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f t="shared" si="8"/>
        <v>0</v>
      </c>
    </row>
    <row r="51" spans="1:8" x14ac:dyDescent="0.25">
      <c r="A51" s="50"/>
      <c r="B51" s="54" t="s">
        <v>390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f t="shared" si="8"/>
        <v>0</v>
      </c>
    </row>
    <row r="52" spans="1:8" x14ac:dyDescent="0.25">
      <c r="A52" s="50"/>
      <c r="B52" s="54" t="s">
        <v>391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f t="shared" si="8"/>
        <v>0</v>
      </c>
    </row>
    <row r="53" spans="1:8" x14ac:dyDescent="0.25">
      <c r="A53" s="50"/>
      <c r="B53" s="54" t="s">
        <v>392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f t="shared" si="8"/>
        <v>0</v>
      </c>
    </row>
    <row r="54" spans="1:8" x14ac:dyDescent="0.25">
      <c r="A54" s="50"/>
      <c r="B54" s="54" t="s">
        <v>393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f t="shared" si="8"/>
        <v>0</v>
      </c>
    </row>
    <row r="55" spans="1:8" x14ac:dyDescent="0.25">
      <c r="A55" s="50"/>
      <c r="B55" s="54" t="s">
        <v>394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f t="shared" si="8"/>
        <v>0</v>
      </c>
    </row>
    <row r="56" spans="1:8" x14ac:dyDescent="0.25">
      <c r="A56" s="63"/>
      <c r="B56" s="64"/>
      <c r="C56" s="58"/>
      <c r="D56" s="58"/>
      <c r="E56" s="58"/>
      <c r="F56" s="58"/>
      <c r="G56" s="58"/>
      <c r="H56" s="58"/>
    </row>
    <row r="57" spans="1:8" x14ac:dyDescent="0.25">
      <c r="A57" s="252" t="s">
        <v>395</v>
      </c>
      <c r="B57" s="279"/>
      <c r="C57" s="121">
        <f t="shared" ref="C57:H57" si="9">+C58+C59+C60+C61+C62+C63+C64</f>
        <v>0</v>
      </c>
      <c r="D57" s="121">
        <f t="shared" si="9"/>
        <v>0</v>
      </c>
      <c r="E57" s="121">
        <f t="shared" si="9"/>
        <v>0</v>
      </c>
      <c r="F57" s="121">
        <f t="shared" si="9"/>
        <v>0</v>
      </c>
      <c r="G57" s="121">
        <f t="shared" si="9"/>
        <v>0</v>
      </c>
      <c r="H57" s="121">
        <f t="shared" si="9"/>
        <v>0</v>
      </c>
    </row>
    <row r="58" spans="1:8" x14ac:dyDescent="0.25">
      <c r="A58" s="50"/>
      <c r="B58" s="54" t="s">
        <v>396</v>
      </c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H58" s="122">
        <f t="shared" ref="H58:H64" si="10">+E58-F58</f>
        <v>0</v>
      </c>
    </row>
    <row r="59" spans="1:8" x14ac:dyDescent="0.25">
      <c r="A59" s="50"/>
      <c r="B59" s="54" t="s">
        <v>397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f t="shared" si="10"/>
        <v>0</v>
      </c>
    </row>
    <row r="60" spans="1:8" x14ac:dyDescent="0.25">
      <c r="A60" s="50"/>
      <c r="B60" s="54" t="s">
        <v>398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f t="shared" si="10"/>
        <v>0</v>
      </c>
    </row>
    <row r="61" spans="1:8" x14ac:dyDescent="0.25">
      <c r="A61" s="50"/>
      <c r="B61" s="54" t="s">
        <v>399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f t="shared" si="10"/>
        <v>0</v>
      </c>
    </row>
    <row r="62" spans="1:8" x14ac:dyDescent="0.25">
      <c r="A62" s="50"/>
      <c r="B62" s="54" t="s">
        <v>400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f t="shared" si="10"/>
        <v>0</v>
      </c>
    </row>
    <row r="63" spans="1:8" x14ac:dyDescent="0.25">
      <c r="A63" s="50"/>
      <c r="B63" s="54" t="s">
        <v>401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f t="shared" si="10"/>
        <v>0</v>
      </c>
    </row>
    <row r="64" spans="1:8" x14ac:dyDescent="0.25">
      <c r="A64" s="50"/>
      <c r="B64" s="54" t="s">
        <v>402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f t="shared" si="10"/>
        <v>0</v>
      </c>
    </row>
    <row r="65" spans="1:8" x14ac:dyDescent="0.25">
      <c r="A65" s="63"/>
      <c r="B65" s="64"/>
      <c r="C65" s="58"/>
      <c r="D65" s="58"/>
      <c r="E65" s="58"/>
      <c r="F65" s="58"/>
      <c r="G65" s="58"/>
      <c r="H65" s="58"/>
    </row>
    <row r="66" spans="1:8" x14ac:dyDescent="0.25">
      <c r="A66" s="252" t="s">
        <v>403</v>
      </c>
      <c r="B66" s="279"/>
      <c r="C66" s="121">
        <f t="shared" ref="C66:H66" si="11">+C67+C68+C69+C70+C71+C72+C73+C74+C75</f>
        <v>0</v>
      </c>
      <c r="D66" s="121">
        <f t="shared" si="11"/>
        <v>0</v>
      </c>
      <c r="E66" s="121">
        <f t="shared" si="11"/>
        <v>0</v>
      </c>
      <c r="F66" s="121">
        <f t="shared" si="11"/>
        <v>0</v>
      </c>
      <c r="G66" s="121">
        <f t="shared" si="11"/>
        <v>0</v>
      </c>
      <c r="H66" s="121">
        <f t="shared" si="11"/>
        <v>0</v>
      </c>
    </row>
    <row r="67" spans="1:8" x14ac:dyDescent="0.25">
      <c r="A67" s="50"/>
      <c r="B67" s="54" t="s">
        <v>404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f t="shared" ref="H67:H75" si="12">+E67-F67</f>
        <v>0</v>
      </c>
    </row>
    <row r="68" spans="1:8" x14ac:dyDescent="0.25">
      <c r="A68" s="50"/>
      <c r="B68" s="54" t="s">
        <v>405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f t="shared" si="12"/>
        <v>0</v>
      </c>
    </row>
    <row r="69" spans="1:8" x14ac:dyDescent="0.25">
      <c r="A69" s="50"/>
      <c r="B69" s="54" t="s">
        <v>406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f t="shared" si="12"/>
        <v>0</v>
      </c>
    </row>
    <row r="70" spans="1:8" x14ac:dyDescent="0.25">
      <c r="A70" s="50"/>
      <c r="B70" s="54" t="s">
        <v>407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f t="shared" si="12"/>
        <v>0</v>
      </c>
    </row>
    <row r="71" spans="1:8" x14ac:dyDescent="0.25">
      <c r="A71" s="50"/>
      <c r="B71" s="54" t="s">
        <v>408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f t="shared" si="12"/>
        <v>0</v>
      </c>
    </row>
    <row r="72" spans="1:8" x14ac:dyDescent="0.25">
      <c r="A72" s="50"/>
      <c r="B72" s="54" t="s">
        <v>409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f t="shared" si="12"/>
        <v>0</v>
      </c>
    </row>
    <row r="73" spans="1:8" x14ac:dyDescent="0.25">
      <c r="A73" s="50"/>
      <c r="B73" s="54" t="s">
        <v>410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f t="shared" si="12"/>
        <v>0</v>
      </c>
    </row>
    <row r="74" spans="1:8" x14ac:dyDescent="0.25">
      <c r="A74" s="50"/>
      <c r="B74" s="54" t="s">
        <v>411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f t="shared" si="12"/>
        <v>0</v>
      </c>
    </row>
    <row r="75" spans="1:8" x14ac:dyDescent="0.25">
      <c r="A75" s="50"/>
      <c r="B75" s="54" t="s">
        <v>412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f t="shared" si="12"/>
        <v>0</v>
      </c>
    </row>
    <row r="76" spans="1:8" x14ac:dyDescent="0.25">
      <c r="A76" s="63"/>
      <c r="B76" s="64"/>
      <c r="C76" s="58"/>
      <c r="D76" s="58"/>
      <c r="E76" s="58"/>
      <c r="F76" s="58"/>
      <c r="G76" s="58"/>
      <c r="H76" s="58"/>
    </row>
    <row r="77" spans="1:8" ht="18.75" customHeight="1" x14ac:dyDescent="0.25">
      <c r="A77" s="285" t="s">
        <v>413</v>
      </c>
      <c r="B77" s="287"/>
      <c r="C77" s="121">
        <f t="shared" ref="C77:H77" si="13">+C78+C79+C80+C81</f>
        <v>0</v>
      </c>
      <c r="D77" s="121">
        <f t="shared" si="13"/>
        <v>0</v>
      </c>
      <c r="E77" s="121">
        <f t="shared" si="13"/>
        <v>0</v>
      </c>
      <c r="F77" s="121">
        <f t="shared" si="13"/>
        <v>0</v>
      </c>
      <c r="G77" s="121">
        <f t="shared" si="13"/>
        <v>0</v>
      </c>
      <c r="H77" s="121">
        <f t="shared" si="13"/>
        <v>0</v>
      </c>
    </row>
    <row r="78" spans="1:8" x14ac:dyDescent="0.25">
      <c r="A78" s="50"/>
      <c r="B78" s="54" t="s">
        <v>414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f>+E78-F78</f>
        <v>0</v>
      </c>
    </row>
    <row r="79" spans="1:8" ht="22.5" customHeight="1" x14ac:dyDescent="0.25">
      <c r="A79" s="50"/>
      <c r="B79" s="57" t="s">
        <v>415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f>+E79-F79</f>
        <v>0</v>
      </c>
    </row>
    <row r="80" spans="1:8" x14ac:dyDescent="0.25">
      <c r="A80" s="50"/>
      <c r="B80" s="54" t="s">
        <v>416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f>+E80-F80</f>
        <v>0</v>
      </c>
    </row>
    <row r="81" spans="1:8" x14ac:dyDescent="0.25">
      <c r="A81" s="50"/>
      <c r="B81" s="54" t="s">
        <v>417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f>+E81-F81</f>
        <v>0</v>
      </c>
    </row>
    <row r="82" spans="1:8" x14ac:dyDescent="0.25">
      <c r="A82" s="63"/>
      <c r="B82" s="64"/>
      <c r="C82" s="58"/>
      <c r="D82" s="58"/>
      <c r="E82" s="58"/>
      <c r="F82" s="58"/>
      <c r="G82" s="58"/>
      <c r="H82" s="58"/>
    </row>
    <row r="83" spans="1:8" x14ac:dyDescent="0.25">
      <c r="A83" s="252" t="s">
        <v>383</v>
      </c>
      <c r="B83" s="279"/>
      <c r="C83" s="126">
        <f t="shared" ref="C83:H83" si="14">+C9+C46</f>
        <v>23869013</v>
      </c>
      <c r="D83" s="156">
        <f t="shared" si="14"/>
        <v>125004</v>
      </c>
      <c r="E83" s="126">
        <f t="shared" si="14"/>
        <v>23994017</v>
      </c>
      <c r="F83" s="126">
        <f t="shared" si="14"/>
        <v>23388088</v>
      </c>
      <c r="G83" s="126">
        <f t="shared" si="14"/>
        <v>23323509</v>
      </c>
      <c r="H83" s="126">
        <f t="shared" si="14"/>
        <v>605929</v>
      </c>
    </row>
    <row r="84" spans="1:8" ht="6.6" customHeight="1" thickBot="1" x14ac:dyDescent="0.3">
      <c r="A84" s="65"/>
      <c r="B84" s="66"/>
      <c r="C84" s="60"/>
      <c r="D84" s="60"/>
      <c r="E84" s="60"/>
      <c r="F84" s="60"/>
      <c r="G84" s="60"/>
      <c r="H84" s="60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tabSelected="1" workbookViewId="0">
      <selection activeCell="D22" sqref="D22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6" t="s">
        <v>434</v>
      </c>
      <c r="B1" s="197"/>
      <c r="C1" s="197"/>
      <c r="D1" s="197"/>
      <c r="E1" s="197"/>
      <c r="F1" s="197"/>
      <c r="G1" s="266"/>
    </row>
    <row r="2" spans="1:14" x14ac:dyDescent="0.25">
      <c r="A2" s="207" t="s">
        <v>298</v>
      </c>
      <c r="B2" s="233"/>
      <c r="C2" s="233"/>
      <c r="D2" s="233"/>
      <c r="E2" s="233"/>
      <c r="F2" s="233"/>
      <c r="G2" s="267"/>
    </row>
    <row r="3" spans="1:14" x14ac:dyDescent="0.25">
      <c r="A3" s="207" t="s">
        <v>419</v>
      </c>
      <c r="B3" s="233"/>
      <c r="C3" s="233"/>
      <c r="D3" s="233"/>
      <c r="E3" s="233"/>
      <c r="F3" s="233"/>
      <c r="G3" s="267"/>
    </row>
    <row r="4" spans="1:14" x14ac:dyDescent="0.25">
      <c r="A4" s="207" t="s">
        <v>463</v>
      </c>
      <c r="B4" s="233"/>
      <c r="C4" s="233"/>
      <c r="D4" s="233"/>
      <c r="E4" s="233"/>
      <c r="F4" s="233"/>
      <c r="G4" s="267"/>
    </row>
    <row r="5" spans="1:14" ht="15.75" thickBot="1" x14ac:dyDescent="0.3">
      <c r="A5" s="209" t="s">
        <v>1</v>
      </c>
      <c r="B5" s="234"/>
      <c r="C5" s="234"/>
      <c r="D5" s="234"/>
      <c r="E5" s="234"/>
      <c r="F5" s="234"/>
      <c r="G5" s="268"/>
    </row>
    <row r="6" spans="1:14" ht="15.75" thickBot="1" x14ac:dyDescent="0.3">
      <c r="A6" s="241" t="s">
        <v>2</v>
      </c>
      <c r="B6" s="224" t="s">
        <v>300</v>
      </c>
      <c r="C6" s="225"/>
      <c r="D6" s="225"/>
      <c r="E6" s="225"/>
      <c r="F6" s="226"/>
      <c r="G6" s="229" t="s">
        <v>301</v>
      </c>
    </row>
    <row r="7" spans="1:14" ht="18.75" thickBot="1" x14ac:dyDescent="0.3">
      <c r="A7" s="24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30"/>
    </row>
    <row r="8" spans="1:14" x14ac:dyDescent="0.25">
      <c r="A8" s="67" t="s">
        <v>421</v>
      </c>
      <c r="B8" s="107">
        <f>+B9+B10+B11+B14+B15+B18</f>
        <v>19311454</v>
      </c>
      <c r="C8" s="158">
        <f>+C9+C10+C11+C14+C15+C18</f>
        <v>-49345</v>
      </c>
      <c r="D8" s="158">
        <f>+D9+D10+D11+D14+D15+D18</f>
        <v>19262109</v>
      </c>
      <c r="E8" s="107">
        <f>+E9+E10+E11+E14+E15+E18</f>
        <v>18825821</v>
      </c>
      <c r="F8" s="107">
        <f>+F9+F10+F11+F14+F15+F18</f>
        <v>18825821</v>
      </c>
      <c r="G8" s="160">
        <f>+D8-E8</f>
        <v>436288</v>
      </c>
    </row>
    <row r="9" spans="1:14" x14ac:dyDescent="0.25">
      <c r="A9" s="69" t="s">
        <v>422</v>
      </c>
      <c r="B9" s="105">
        <v>19311454</v>
      </c>
      <c r="C9" s="159">
        <v>-49345</v>
      </c>
      <c r="D9" s="159">
        <v>19262109</v>
      </c>
      <c r="E9" s="159">
        <v>18825821</v>
      </c>
      <c r="F9" s="159">
        <v>18825821</v>
      </c>
      <c r="G9" s="161">
        <f>+D9-E9</f>
        <v>436288</v>
      </c>
    </row>
    <row r="10" spans="1:14" x14ac:dyDescent="0.25">
      <c r="A10" s="69" t="s">
        <v>423</v>
      </c>
      <c r="B10" s="96">
        <f>+B11+B12</f>
        <v>0</v>
      </c>
      <c r="C10" s="96">
        <f t="shared" ref="C10:G11" si="0">+C11+C12</f>
        <v>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161">
        <f>+D10-E10</f>
        <v>0</v>
      </c>
      <c r="I10" s="164"/>
      <c r="J10" s="164"/>
      <c r="K10" s="164"/>
      <c r="L10" s="164"/>
      <c r="M10" s="164"/>
      <c r="N10" s="164"/>
    </row>
    <row r="11" spans="1:14" x14ac:dyDescent="0.25">
      <c r="A11" s="69" t="s">
        <v>424</v>
      </c>
      <c r="B11" s="96">
        <f>+B12+B13</f>
        <v>0</v>
      </c>
      <c r="C11" s="96">
        <f t="shared" si="0"/>
        <v>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6">
        <f t="shared" si="0"/>
        <v>0</v>
      </c>
    </row>
    <row r="12" spans="1:14" x14ac:dyDescent="0.25">
      <c r="A12" s="69" t="s">
        <v>425</v>
      </c>
      <c r="B12" s="96">
        <f t="shared" ref="B12:G12" si="1">+B13+B14</f>
        <v>0</v>
      </c>
      <c r="C12" s="96">
        <f t="shared" si="1"/>
        <v>0</v>
      </c>
      <c r="D12" s="96">
        <f t="shared" si="1"/>
        <v>0</v>
      </c>
      <c r="E12" s="96">
        <f t="shared" si="1"/>
        <v>0</v>
      </c>
      <c r="F12" s="96">
        <f t="shared" si="1"/>
        <v>0</v>
      </c>
      <c r="G12" s="96">
        <f t="shared" si="1"/>
        <v>0</v>
      </c>
    </row>
    <row r="13" spans="1:14" x14ac:dyDescent="0.25">
      <c r="A13" s="69" t="s">
        <v>426</v>
      </c>
      <c r="B13" s="96">
        <f t="shared" ref="B13:G13" si="2">+B14+B15</f>
        <v>0</v>
      </c>
      <c r="C13" s="96">
        <f t="shared" si="2"/>
        <v>0</v>
      </c>
      <c r="D13" s="96">
        <f t="shared" si="2"/>
        <v>0</v>
      </c>
      <c r="E13" s="96">
        <f t="shared" si="2"/>
        <v>0</v>
      </c>
      <c r="F13" s="96">
        <f t="shared" si="2"/>
        <v>0</v>
      </c>
      <c r="G13" s="96">
        <f t="shared" si="2"/>
        <v>0</v>
      </c>
    </row>
    <row r="14" spans="1:14" x14ac:dyDescent="0.25">
      <c r="A14" s="69" t="s">
        <v>427</v>
      </c>
      <c r="B14" s="96">
        <f t="shared" ref="B14:G14" si="3">+B15+B16</f>
        <v>0</v>
      </c>
      <c r="C14" s="96">
        <f t="shared" si="3"/>
        <v>0</v>
      </c>
      <c r="D14" s="96">
        <f t="shared" si="3"/>
        <v>0</v>
      </c>
      <c r="E14" s="96">
        <f t="shared" si="3"/>
        <v>0</v>
      </c>
      <c r="F14" s="96">
        <f t="shared" si="3"/>
        <v>0</v>
      </c>
      <c r="G14" s="96">
        <f t="shared" si="3"/>
        <v>0</v>
      </c>
    </row>
    <row r="15" spans="1:14" ht="18" x14ac:dyDescent="0.25">
      <c r="A15" s="69" t="s">
        <v>428</v>
      </c>
      <c r="B15" s="96">
        <f>+B16+B17</f>
        <v>0</v>
      </c>
      <c r="C15" s="96">
        <f t="shared" ref="C15:G18" si="4">+C16+C17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4"/>
        <v>0</v>
      </c>
    </row>
    <row r="16" spans="1:14" x14ac:dyDescent="0.25">
      <c r="A16" s="70" t="s">
        <v>429</v>
      </c>
      <c r="B16" s="96">
        <f>+B17+B18</f>
        <v>0</v>
      </c>
      <c r="C16" s="96">
        <f t="shared" si="4"/>
        <v>0</v>
      </c>
      <c r="D16" s="96">
        <f t="shared" si="4"/>
        <v>0</v>
      </c>
      <c r="E16" s="96">
        <f t="shared" si="4"/>
        <v>0</v>
      </c>
      <c r="F16" s="96">
        <f t="shared" si="4"/>
        <v>0</v>
      </c>
      <c r="G16" s="96">
        <f>+G17+G18</f>
        <v>0</v>
      </c>
    </row>
    <row r="17" spans="1:7" x14ac:dyDescent="0.25">
      <c r="A17" s="70" t="s">
        <v>430</v>
      </c>
      <c r="B17" s="96">
        <f>+B18+B19</f>
        <v>0</v>
      </c>
      <c r="C17" s="96">
        <f t="shared" si="4"/>
        <v>0</v>
      </c>
      <c r="D17" s="96">
        <f t="shared" si="4"/>
        <v>0</v>
      </c>
      <c r="E17" s="96">
        <f t="shared" si="4"/>
        <v>0</v>
      </c>
      <c r="F17" s="96">
        <f t="shared" si="4"/>
        <v>0</v>
      </c>
      <c r="G17" s="96">
        <f>+G18+G19</f>
        <v>0</v>
      </c>
    </row>
    <row r="18" spans="1:7" x14ac:dyDescent="0.25">
      <c r="A18" s="69" t="s">
        <v>431</v>
      </c>
      <c r="B18" s="96">
        <f>+B19+B20</f>
        <v>0</v>
      </c>
      <c r="C18" s="96">
        <f t="shared" si="4"/>
        <v>0</v>
      </c>
      <c r="D18" s="96">
        <f t="shared" si="4"/>
        <v>0</v>
      </c>
      <c r="E18" s="96">
        <f t="shared" si="4"/>
        <v>0</v>
      </c>
      <c r="F18" s="96">
        <f t="shared" si="4"/>
        <v>0</v>
      </c>
      <c r="G18" s="96">
        <f>+G19+G20</f>
        <v>0</v>
      </c>
    </row>
    <row r="19" spans="1:7" x14ac:dyDescent="0.25">
      <c r="A19" s="69"/>
      <c r="B19" s="98"/>
      <c r="C19" s="112"/>
      <c r="D19" s="112"/>
      <c r="E19" s="112"/>
      <c r="F19" s="112"/>
      <c r="G19" s="112"/>
    </row>
    <row r="20" spans="1:7" x14ac:dyDescent="0.25">
      <c r="A20" s="67" t="s">
        <v>432</v>
      </c>
      <c r="B20" s="98">
        <f t="shared" ref="B20:G20" si="5">+B21+B22+B23+B26+B27+B30</f>
        <v>0</v>
      </c>
      <c r="C20" s="98">
        <f t="shared" si="5"/>
        <v>0</v>
      </c>
      <c r="D20" s="98">
        <f t="shared" si="5"/>
        <v>0</v>
      </c>
      <c r="E20" s="98">
        <f t="shared" si="5"/>
        <v>0</v>
      </c>
      <c r="F20" s="98">
        <f t="shared" si="5"/>
        <v>0</v>
      </c>
      <c r="G20" s="98">
        <f t="shared" si="5"/>
        <v>0</v>
      </c>
    </row>
    <row r="21" spans="1:7" x14ac:dyDescent="0.25">
      <c r="A21" s="69" t="s">
        <v>422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f t="shared" ref="G21:G30" si="6">+D21-E21</f>
        <v>0</v>
      </c>
    </row>
    <row r="22" spans="1:7" x14ac:dyDescent="0.25">
      <c r="A22" s="69" t="s">
        <v>423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f t="shared" si="6"/>
        <v>0</v>
      </c>
    </row>
    <row r="23" spans="1:7" x14ac:dyDescent="0.25">
      <c r="A23" s="69" t="s">
        <v>424</v>
      </c>
      <c r="B23" s="96">
        <f>+B24+B25</f>
        <v>0</v>
      </c>
      <c r="C23" s="96">
        <f>+C24+C25</f>
        <v>0</v>
      </c>
      <c r="D23" s="96">
        <f>+D24+D25</f>
        <v>0</v>
      </c>
      <c r="E23" s="96">
        <f>+E24+E25</f>
        <v>0</v>
      </c>
      <c r="F23" s="96">
        <f>+F24+F25</f>
        <v>0</v>
      </c>
      <c r="G23" s="96">
        <f t="shared" si="6"/>
        <v>0</v>
      </c>
    </row>
    <row r="24" spans="1:7" x14ac:dyDescent="0.25">
      <c r="A24" s="69" t="s">
        <v>425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f t="shared" si="6"/>
        <v>0</v>
      </c>
    </row>
    <row r="25" spans="1:7" x14ac:dyDescent="0.25">
      <c r="A25" s="69" t="s">
        <v>426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f t="shared" si="6"/>
        <v>0</v>
      </c>
    </row>
    <row r="26" spans="1:7" x14ac:dyDescent="0.25">
      <c r="A26" s="69" t="s">
        <v>427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f t="shared" si="6"/>
        <v>0</v>
      </c>
    </row>
    <row r="27" spans="1:7" ht="18" x14ac:dyDescent="0.25">
      <c r="A27" s="69" t="s">
        <v>428</v>
      </c>
      <c r="B27" s="96">
        <f>+B28+B29</f>
        <v>0</v>
      </c>
      <c r="C27" s="96">
        <f>+C28+C29</f>
        <v>0</v>
      </c>
      <c r="D27" s="96">
        <f>+D28+D29</f>
        <v>0</v>
      </c>
      <c r="E27" s="96">
        <f>+E28+E29</f>
        <v>0</v>
      </c>
      <c r="F27" s="96">
        <f>+F28+F29</f>
        <v>0</v>
      </c>
      <c r="G27" s="96">
        <f t="shared" si="6"/>
        <v>0</v>
      </c>
    </row>
    <row r="28" spans="1:7" x14ac:dyDescent="0.25">
      <c r="A28" s="70" t="s">
        <v>429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f t="shared" si="6"/>
        <v>0</v>
      </c>
    </row>
    <row r="29" spans="1:7" x14ac:dyDescent="0.25">
      <c r="A29" s="70" t="s">
        <v>430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f t="shared" si="6"/>
        <v>0</v>
      </c>
    </row>
    <row r="30" spans="1:7" x14ac:dyDescent="0.25">
      <c r="A30" s="69" t="s">
        <v>431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f t="shared" si="6"/>
        <v>0</v>
      </c>
    </row>
    <row r="31" spans="1:7" x14ac:dyDescent="0.25">
      <c r="A31" s="67" t="s">
        <v>433</v>
      </c>
      <c r="B31" s="107">
        <f t="shared" ref="B31:G31" si="7">+B8+B20</f>
        <v>19311454</v>
      </c>
      <c r="C31" s="107">
        <f t="shared" si="7"/>
        <v>-49345</v>
      </c>
      <c r="D31" s="107">
        <f t="shared" si="7"/>
        <v>19262109</v>
      </c>
      <c r="E31" s="107">
        <f t="shared" si="7"/>
        <v>18825821</v>
      </c>
      <c r="F31" s="107">
        <f t="shared" si="7"/>
        <v>18825821</v>
      </c>
      <c r="G31" s="162">
        <f t="shared" si="7"/>
        <v>436288</v>
      </c>
    </row>
    <row r="32" spans="1:7" ht="15.75" thickBot="1" x14ac:dyDescent="0.3">
      <c r="A32" s="71"/>
      <c r="B32" s="99"/>
      <c r="C32" s="135"/>
      <c r="D32" s="135"/>
      <c r="E32" s="135"/>
      <c r="F32" s="135"/>
      <c r="G32" s="1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2022-01-13T19:13:59Z</cp:lastPrinted>
  <dcterms:created xsi:type="dcterms:W3CDTF">2016-11-23T22:01:49Z</dcterms:created>
  <dcterms:modified xsi:type="dcterms:W3CDTF">2022-01-20T18:49:27Z</dcterms:modified>
</cp:coreProperties>
</file>