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len\Documents\1. CUENTA PÚBLICA\CD'S ARMONIZADA 2DO. 2021\AUTÓNOMOS Y PODERES\TCyA\"/>
    </mc:Choice>
  </mc:AlternateContent>
  <xr:revisionPtr revIDLastSave="0" documentId="10_ncr:8100000_{4268B383-7212-498B-A06A-6A9E43D8BBDE}" xr6:coauthVersionLast="32" xr6:coauthVersionMax="47" xr10:uidLastSave="{00000000-0000-0000-0000-000000000000}"/>
  <bookViews>
    <workbookView xWindow="-120" yWindow="-120" windowWidth="29040" windowHeight="15840" activeTab="8" xr2:uid="{00000000-000D-0000-FFFF-FFFF00000000}"/>
  </bookViews>
  <sheets>
    <sheet name="FORMATO 1" sheetId="1" r:id="rId1"/>
    <sheet name="FORMATO 2" sheetId="3" r:id="rId2"/>
    <sheet name="FORMATO 3" sheetId="5" r:id="rId3"/>
    <sheet name="FORMATO 4" sheetId="9" r:id="rId4"/>
    <sheet name="FORMATO 5" sheetId="10" r:id="rId5"/>
    <sheet name="FORMATO 6A" sheetId="11" r:id="rId6"/>
    <sheet name="FORMATO 6B" sheetId="12" r:id="rId7"/>
    <sheet name="FORMATO 6C" sheetId="13" r:id="rId8"/>
    <sheet name="FORMATO 6D" sheetId="14" r:id="rId9"/>
  </sheets>
  <definedNames>
    <definedName name="_xlnm.Print_Area" localSheetId="0">'FORMATO 1'!$A$1:$F$47,'FORMATO 1'!$A$49:$F$85</definedName>
    <definedName name="_xlnm.Print_Area" localSheetId="1">'FORMATO 2'!$A$1:$I$30</definedName>
    <definedName name="_xlnm.Print_Area" localSheetId="2">'FORMATO 3'!$A$1:$K$18</definedName>
    <definedName name="_xlnm.Print_Area" localSheetId="3">'FORMATO 4'!$A$1:$E$34,'FORMATO 4'!$A$36:$E$63,'FORMATO 4'!$A$65:$E$79</definedName>
    <definedName name="_xlnm.Print_Area" localSheetId="4">'FORMATO 5'!$A$1:$I$79</definedName>
    <definedName name="_xlnm.Print_Area" localSheetId="5">'FORMATO 6A'!$A$1:$H$161</definedName>
    <definedName name="_xlnm.Print_Area" localSheetId="6">'FORMATO 6B'!$A$1:$G$36</definedName>
    <definedName name="_xlnm.Print_Area" localSheetId="7">'FORMATO 6C'!$A$1:$H$83</definedName>
    <definedName name="_xlnm.Print_Area" localSheetId="8">'FORMATO 6D'!$A$1:$G$32</definedName>
    <definedName name="_xlnm.Print_Titles" localSheetId="0">'FORMATO 1'!$1:$5</definedName>
    <definedName name="_xlnm.Print_Titles" localSheetId="4">'FORMATO 5'!$1:$7</definedName>
    <definedName name="_xlnm.Print_Titles" localSheetId="5">'FORMATO 6A'!$1:$7</definedName>
    <definedName name="_xlnm.Print_Titles" localSheetId="7">'FORMATO 6C'!$1:$7</definedName>
  </definedNames>
  <calcPr calcId="191029"/>
</workbook>
</file>

<file path=xl/calcChain.xml><?xml version="1.0" encoding="utf-8"?>
<calcChain xmlns="http://schemas.openxmlformats.org/spreadsheetml/2006/main">
  <c r="G14" i="12" l="1"/>
  <c r="G32" i="11"/>
  <c r="H14" i="11"/>
  <c r="H16" i="11"/>
  <c r="H15" i="11"/>
  <c r="H13" i="11"/>
  <c r="H12" i="11"/>
  <c r="H11" i="11"/>
  <c r="H10" i="11"/>
  <c r="H9" i="11"/>
  <c r="G10" i="11"/>
  <c r="D61" i="9"/>
  <c r="B8" i="1"/>
  <c r="D53" i="9"/>
  <c r="E53" i="9"/>
  <c r="C46" i="1"/>
  <c r="G11" i="12"/>
  <c r="G10" i="12"/>
  <c r="C8" i="12"/>
  <c r="D8" i="12"/>
  <c r="E8" i="12"/>
  <c r="F8" i="12"/>
  <c r="B8" i="12"/>
  <c r="B35" i="12" s="1"/>
  <c r="G47" i="11" l="1"/>
  <c r="G11" i="11"/>
  <c r="G12" i="11"/>
  <c r="G13" i="11"/>
  <c r="G15" i="11"/>
  <c r="G16" i="11"/>
  <c r="G19" i="11"/>
  <c r="G20" i="11"/>
  <c r="G21" i="11"/>
  <c r="G22" i="11"/>
  <c r="G23" i="11"/>
  <c r="G24" i="11"/>
  <c r="G25" i="11"/>
  <c r="G28" i="11"/>
  <c r="G29" i="11"/>
  <c r="G30" i="11"/>
  <c r="G33" i="11"/>
  <c r="G34" i="11"/>
  <c r="G35" i="11"/>
  <c r="F9" i="11"/>
  <c r="D9" i="11"/>
  <c r="C9" i="11"/>
  <c r="E10" i="11"/>
  <c r="E9" i="11" s="1"/>
  <c r="E11" i="11"/>
  <c r="E12" i="11"/>
  <c r="E13" i="11"/>
  <c r="E14" i="11"/>
  <c r="E15" i="11"/>
  <c r="E16" i="11"/>
  <c r="E18" i="11"/>
  <c r="E19" i="11"/>
  <c r="E20" i="11"/>
  <c r="E21" i="11"/>
  <c r="E22" i="11"/>
  <c r="E23" i="11"/>
  <c r="E24" i="11"/>
  <c r="E25" i="11"/>
  <c r="E26" i="11"/>
  <c r="E28" i="11"/>
  <c r="E29" i="11"/>
  <c r="E30" i="11"/>
  <c r="E31" i="11"/>
  <c r="E32" i="11"/>
  <c r="E33" i="11"/>
  <c r="E34" i="11"/>
  <c r="E35" i="11"/>
  <c r="E36" i="11"/>
  <c r="E38" i="11"/>
  <c r="E39" i="11"/>
  <c r="E40" i="11"/>
  <c r="E41" i="11"/>
  <c r="E42" i="11"/>
  <c r="E43" i="11"/>
  <c r="E44" i="11"/>
  <c r="E45" i="11"/>
  <c r="E46" i="11"/>
  <c r="E48" i="11"/>
  <c r="E49" i="11"/>
  <c r="E50" i="11"/>
  <c r="E51" i="11"/>
  <c r="E52" i="11"/>
  <c r="E53" i="11"/>
  <c r="E54" i="11"/>
  <c r="E55" i="11"/>
  <c r="E56" i="11"/>
  <c r="E58" i="11"/>
  <c r="E59" i="11"/>
  <c r="E60" i="11"/>
  <c r="E62" i="11"/>
  <c r="E63" i="11"/>
  <c r="E64" i="11"/>
  <c r="E65" i="11"/>
  <c r="E66" i="11"/>
  <c r="E67" i="11"/>
  <c r="E68" i="11"/>
  <c r="E69" i="11"/>
  <c r="E71" i="11"/>
  <c r="E72" i="11"/>
  <c r="E73" i="11"/>
  <c r="E75" i="11"/>
  <c r="E76" i="11"/>
  <c r="E77" i="11"/>
  <c r="E78" i="11"/>
  <c r="E79" i="11"/>
  <c r="E80" i="11"/>
  <c r="E81" i="11"/>
  <c r="F27" i="11"/>
  <c r="C27" i="11"/>
  <c r="E27" i="11" s="1"/>
  <c r="C24" i="1"/>
  <c r="F46" i="1"/>
  <c r="C14" i="9"/>
  <c r="E8" i="1"/>
  <c r="E46" i="1" s="1"/>
  <c r="G27" i="11" l="1"/>
  <c r="G17" i="11"/>
  <c r="G9" i="11"/>
  <c r="G21" i="12"/>
  <c r="F47" i="11"/>
  <c r="F37" i="11"/>
  <c r="C9" i="9"/>
  <c r="F68" i="1"/>
  <c r="F79" i="1" s="1"/>
  <c r="E68" i="1"/>
  <c r="E79" i="1" s="1"/>
  <c r="C60" i="1"/>
  <c r="B60" i="1"/>
  <c r="F8" i="1"/>
  <c r="G8" i="11" l="1"/>
  <c r="F17" i="11"/>
  <c r="I38" i="10"/>
  <c r="I35" i="10"/>
  <c r="I34" i="10"/>
  <c r="I33" i="10"/>
  <c r="I32" i="10"/>
  <c r="I31" i="10"/>
  <c r="I29" i="10"/>
  <c r="I28" i="10"/>
  <c r="I27" i="10"/>
  <c r="I26" i="10"/>
  <c r="I25" i="10"/>
  <c r="I24" i="10"/>
  <c r="I23" i="10"/>
  <c r="I22" i="10"/>
  <c r="I21" i="10"/>
  <c r="I20" i="10"/>
  <c r="I19" i="10"/>
  <c r="I18" i="10"/>
  <c r="F8" i="11" l="1"/>
  <c r="H17" i="11"/>
  <c r="G19" i="12"/>
  <c r="G18" i="12" l="1"/>
  <c r="C17" i="11"/>
  <c r="E17" i="11" l="1"/>
  <c r="D47" i="11" l="1"/>
  <c r="D27" i="11"/>
  <c r="D17" i="11"/>
  <c r="D8" i="11" s="1"/>
  <c r="E17" i="10"/>
  <c r="F17" i="10"/>
  <c r="G17" i="10" l="1"/>
  <c r="I26" i="3" l="1"/>
  <c r="H26" i="3"/>
  <c r="G26" i="3"/>
  <c r="F26" i="3"/>
  <c r="E26" i="3"/>
  <c r="D26" i="3"/>
  <c r="C26" i="3"/>
  <c r="I21" i="3"/>
  <c r="H21" i="3"/>
  <c r="D21" i="3"/>
  <c r="E21" i="3"/>
  <c r="F21" i="3"/>
  <c r="G21" i="3"/>
  <c r="C21" i="3"/>
  <c r="I8" i="3"/>
  <c r="I19" i="3" s="1"/>
  <c r="D8" i="3"/>
  <c r="D19" i="3" s="1"/>
  <c r="E8" i="3"/>
  <c r="E19" i="3" s="1"/>
  <c r="F8" i="3"/>
  <c r="F19" i="3" s="1"/>
  <c r="G8" i="3"/>
  <c r="H8" i="3"/>
  <c r="H19" i="3" s="1"/>
  <c r="C8" i="3"/>
  <c r="C19" i="3" s="1"/>
  <c r="C20" i="14"/>
  <c r="D20" i="14"/>
  <c r="E20" i="14"/>
  <c r="F20" i="14"/>
  <c r="G20" i="14"/>
  <c r="B20" i="14"/>
  <c r="D10" i="14"/>
  <c r="G10" i="14" s="1"/>
  <c r="D11" i="14"/>
  <c r="G11" i="14" s="1"/>
  <c r="D12" i="14"/>
  <c r="G12" i="14" s="1"/>
  <c r="D13" i="14"/>
  <c r="G13" i="14" s="1"/>
  <c r="D14" i="14"/>
  <c r="G14" i="14" s="1"/>
  <c r="D15" i="14"/>
  <c r="G15" i="14" s="1"/>
  <c r="D16" i="14"/>
  <c r="G16" i="14" s="1"/>
  <c r="D17" i="14"/>
  <c r="G17" i="14" s="1"/>
  <c r="D18" i="14"/>
  <c r="G18" i="14" s="1"/>
  <c r="D9" i="14"/>
  <c r="G9" i="14" s="1"/>
  <c r="C8" i="14"/>
  <c r="C31" i="14" s="1"/>
  <c r="E8" i="14"/>
  <c r="F8" i="14"/>
  <c r="F31" i="14" s="1"/>
  <c r="B8" i="14"/>
  <c r="E43" i="13"/>
  <c r="H43" i="13" s="1"/>
  <c r="E42" i="13"/>
  <c r="H42" i="13" s="1"/>
  <c r="E41" i="13"/>
  <c r="H41" i="13" s="1"/>
  <c r="E40" i="13"/>
  <c r="H40" i="13" s="1"/>
  <c r="D39" i="13"/>
  <c r="F39" i="13"/>
  <c r="G39" i="13"/>
  <c r="C39" i="13"/>
  <c r="E37" i="13"/>
  <c r="H37" i="13" s="1"/>
  <c r="E36" i="13"/>
  <c r="H36" i="13" s="1"/>
  <c r="E35" i="13"/>
  <c r="H35" i="13" s="1"/>
  <c r="E34" i="13"/>
  <c r="H34" i="13" s="1"/>
  <c r="E33" i="13"/>
  <c r="H33" i="13" s="1"/>
  <c r="E32" i="13"/>
  <c r="H32" i="13" s="1"/>
  <c r="E31" i="13"/>
  <c r="H31" i="13" s="1"/>
  <c r="E30" i="13"/>
  <c r="H30" i="13" s="1"/>
  <c r="E29" i="13"/>
  <c r="H29" i="13" s="1"/>
  <c r="D28" i="13"/>
  <c r="F28" i="13"/>
  <c r="G28" i="13"/>
  <c r="C28" i="13"/>
  <c r="E26" i="13"/>
  <c r="H26" i="13" s="1"/>
  <c r="E25" i="13"/>
  <c r="H25" i="13" s="1"/>
  <c r="E24" i="13"/>
  <c r="H24" i="13" s="1"/>
  <c r="E23" i="13"/>
  <c r="H23" i="13" s="1"/>
  <c r="E22" i="13"/>
  <c r="H22" i="13" s="1"/>
  <c r="E21" i="13"/>
  <c r="H21" i="13" s="1"/>
  <c r="E20" i="13"/>
  <c r="H20" i="13" s="1"/>
  <c r="D19" i="13"/>
  <c r="F19" i="13"/>
  <c r="G19" i="13"/>
  <c r="C19" i="13"/>
  <c r="E11" i="13"/>
  <c r="H11" i="13" s="1"/>
  <c r="E12" i="13"/>
  <c r="H12" i="13" s="1"/>
  <c r="E13" i="13"/>
  <c r="H13" i="13" s="1"/>
  <c r="E14" i="13"/>
  <c r="H14" i="13" s="1"/>
  <c r="E15" i="13"/>
  <c r="H15" i="13" s="1"/>
  <c r="E16" i="13"/>
  <c r="H16" i="13" s="1"/>
  <c r="E17" i="13"/>
  <c r="H17" i="13" s="1"/>
  <c r="E10" i="13"/>
  <c r="H10" i="13" s="1"/>
  <c r="D9" i="13"/>
  <c r="F9" i="13"/>
  <c r="G9" i="13"/>
  <c r="C9" i="13"/>
  <c r="D45" i="13"/>
  <c r="E45" i="13"/>
  <c r="F45" i="13"/>
  <c r="G45" i="13"/>
  <c r="H45" i="13"/>
  <c r="C45" i="13"/>
  <c r="G12" i="12"/>
  <c r="G13" i="12"/>
  <c r="G15" i="12"/>
  <c r="G16" i="12"/>
  <c r="G17" i="12"/>
  <c r="C35" i="12"/>
  <c r="E35" i="12"/>
  <c r="F35" i="12"/>
  <c r="F74" i="11"/>
  <c r="D74" i="11"/>
  <c r="C74" i="11"/>
  <c r="E74" i="11" s="1"/>
  <c r="F70" i="11"/>
  <c r="D70" i="11"/>
  <c r="C70" i="11"/>
  <c r="E70" i="11" s="1"/>
  <c r="F61" i="11"/>
  <c r="D61" i="11"/>
  <c r="C61" i="11"/>
  <c r="E61" i="11" s="1"/>
  <c r="F57" i="11"/>
  <c r="D57" i="11"/>
  <c r="C57" i="11"/>
  <c r="E57" i="11" s="1"/>
  <c r="C47" i="11"/>
  <c r="E47" i="11" s="1"/>
  <c r="C37" i="11"/>
  <c r="H19" i="11"/>
  <c r="H20" i="11"/>
  <c r="H21" i="11"/>
  <c r="H22" i="11"/>
  <c r="H23" i="11"/>
  <c r="H24" i="11"/>
  <c r="H25" i="11"/>
  <c r="H26" i="11"/>
  <c r="H29" i="11"/>
  <c r="H30" i="11"/>
  <c r="H31" i="11"/>
  <c r="H32" i="11"/>
  <c r="H33" i="11"/>
  <c r="H34" i="11"/>
  <c r="H35" i="11"/>
  <c r="H36" i="11"/>
  <c r="H38" i="11"/>
  <c r="H39" i="11"/>
  <c r="H40" i="11"/>
  <c r="H41" i="11"/>
  <c r="H42" i="11"/>
  <c r="H43" i="11"/>
  <c r="H44" i="11"/>
  <c r="H45" i="11"/>
  <c r="H46" i="11"/>
  <c r="H48" i="11"/>
  <c r="H49" i="11"/>
  <c r="H50" i="11"/>
  <c r="H51" i="11"/>
  <c r="H52" i="11"/>
  <c r="H53" i="11"/>
  <c r="H54" i="11"/>
  <c r="H55" i="11"/>
  <c r="H56" i="11"/>
  <c r="H58" i="11"/>
  <c r="H59" i="11"/>
  <c r="H60" i="11"/>
  <c r="H62" i="11"/>
  <c r="H63" i="11"/>
  <c r="H64" i="11"/>
  <c r="H65" i="11"/>
  <c r="H66" i="11"/>
  <c r="H67" i="11"/>
  <c r="H68" i="11"/>
  <c r="H69" i="11"/>
  <c r="H71" i="11"/>
  <c r="H72" i="11"/>
  <c r="H73" i="11"/>
  <c r="H75" i="11"/>
  <c r="H76" i="11"/>
  <c r="H77" i="11"/>
  <c r="H78" i="11"/>
  <c r="H79" i="11"/>
  <c r="H80" i="11"/>
  <c r="H81" i="11"/>
  <c r="E78" i="10"/>
  <c r="F78" i="10"/>
  <c r="G78" i="10"/>
  <c r="H78" i="10"/>
  <c r="I78" i="10"/>
  <c r="D78" i="10"/>
  <c r="E70" i="10"/>
  <c r="F70" i="10"/>
  <c r="G70" i="10"/>
  <c r="H70" i="10"/>
  <c r="I70" i="10"/>
  <c r="D70" i="10"/>
  <c r="E68" i="10"/>
  <c r="F68" i="10"/>
  <c r="G68" i="10"/>
  <c r="H68" i="10"/>
  <c r="I68" i="10"/>
  <c r="D68" i="10"/>
  <c r="E39" i="10"/>
  <c r="F39" i="10"/>
  <c r="G39" i="10"/>
  <c r="H39" i="10"/>
  <c r="D39" i="10"/>
  <c r="E37" i="10"/>
  <c r="F37" i="10"/>
  <c r="G37" i="10"/>
  <c r="H37" i="10"/>
  <c r="I37" i="10" s="1"/>
  <c r="D37" i="10"/>
  <c r="E30" i="10"/>
  <c r="F30" i="10"/>
  <c r="G30" i="10"/>
  <c r="G43" i="10" s="1"/>
  <c r="H30" i="10"/>
  <c r="D30" i="10"/>
  <c r="H17" i="10"/>
  <c r="D17" i="10"/>
  <c r="D69" i="9"/>
  <c r="D77" i="9" s="1"/>
  <c r="D78" i="9" s="1"/>
  <c r="E69" i="9"/>
  <c r="E77" i="9" s="1"/>
  <c r="E78" i="9" s="1"/>
  <c r="C69" i="9"/>
  <c r="C77" i="9" s="1"/>
  <c r="C78" i="9" s="1"/>
  <c r="D62" i="9"/>
  <c r="E61" i="9"/>
  <c r="E62" i="9" s="1"/>
  <c r="C53" i="9"/>
  <c r="D42" i="9"/>
  <c r="E42" i="9"/>
  <c r="C42" i="9"/>
  <c r="D39" i="9"/>
  <c r="E39" i="9"/>
  <c r="C39" i="9"/>
  <c r="D29" i="9"/>
  <c r="E29" i="9"/>
  <c r="C29" i="9"/>
  <c r="D18" i="9"/>
  <c r="E18" i="9"/>
  <c r="C18" i="9"/>
  <c r="D14" i="9"/>
  <c r="E14" i="9"/>
  <c r="D9" i="9"/>
  <c r="E9" i="9"/>
  <c r="C12" i="5"/>
  <c r="D12" i="5"/>
  <c r="E12" i="5"/>
  <c r="F12" i="5"/>
  <c r="G12" i="5"/>
  <c r="H12" i="5"/>
  <c r="I12" i="5"/>
  <c r="J12" i="5"/>
  <c r="K12" i="5"/>
  <c r="B12" i="5"/>
  <c r="C7" i="5"/>
  <c r="D7" i="5"/>
  <c r="E7" i="5"/>
  <c r="F7" i="5"/>
  <c r="F17" i="5" s="1"/>
  <c r="G7" i="5"/>
  <c r="G17" i="5" s="1"/>
  <c r="H7" i="5"/>
  <c r="I7" i="5"/>
  <c r="J7" i="5"/>
  <c r="J17" i="5" s="1"/>
  <c r="K7" i="5"/>
  <c r="B7" i="5"/>
  <c r="G19" i="3"/>
  <c r="C16" i="1"/>
  <c r="B24" i="1"/>
  <c r="B16" i="1"/>
  <c r="G73" i="10" l="1"/>
  <c r="G8" i="12"/>
  <c r="E37" i="11"/>
  <c r="E8" i="11" s="1"/>
  <c r="C8" i="11"/>
  <c r="K17" i="5"/>
  <c r="C17" i="5"/>
  <c r="E43" i="10"/>
  <c r="E73" i="10" s="1"/>
  <c r="H28" i="11"/>
  <c r="H27" i="11" s="1"/>
  <c r="D22" i="9"/>
  <c r="H57" i="11"/>
  <c r="H43" i="10"/>
  <c r="H73" i="10" s="1"/>
  <c r="I17" i="10"/>
  <c r="E46" i="9"/>
  <c r="C61" i="9"/>
  <c r="I30" i="10"/>
  <c r="I43" i="10" s="1"/>
  <c r="I73" i="10" s="1"/>
  <c r="I39" i="10"/>
  <c r="E31" i="14"/>
  <c r="F59" i="1"/>
  <c r="F81" i="1" s="1"/>
  <c r="E59" i="1"/>
  <c r="E81" i="1" s="1"/>
  <c r="D46" i="9"/>
  <c r="H28" i="13"/>
  <c r="E39" i="13"/>
  <c r="I17" i="5"/>
  <c r="E17" i="5"/>
  <c r="D160" i="11"/>
  <c r="F8" i="13"/>
  <c r="F82" i="13" s="1"/>
  <c r="D8" i="14"/>
  <c r="D31" i="14" s="1"/>
  <c r="B17" i="5"/>
  <c r="H17" i="5"/>
  <c r="D17" i="5"/>
  <c r="C46" i="9"/>
  <c r="D43" i="10"/>
  <c r="D73" i="10" s="1"/>
  <c r="H70" i="11"/>
  <c r="D8" i="13"/>
  <c r="D82" i="13" s="1"/>
  <c r="E19" i="13"/>
  <c r="E28" i="13"/>
  <c r="B31" i="14"/>
  <c r="F43" i="10"/>
  <c r="F73" i="10" s="1"/>
  <c r="B46" i="1"/>
  <c r="B62" i="1" s="1"/>
  <c r="G8" i="14"/>
  <c r="G31" i="14" s="1"/>
  <c r="G8" i="13"/>
  <c r="G82" i="13" s="1"/>
  <c r="E9" i="13"/>
  <c r="H9" i="13"/>
  <c r="C8" i="13"/>
  <c r="C82" i="13" s="1"/>
  <c r="H39" i="13"/>
  <c r="H19" i="13"/>
  <c r="H74" i="11"/>
  <c r="H37" i="11"/>
  <c r="G160" i="11"/>
  <c r="C160" i="11"/>
  <c r="H61" i="11"/>
  <c r="E22" i="9"/>
  <c r="E33" i="9" s="1"/>
  <c r="D24" i="9"/>
  <c r="D33" i="9" s="1"/>
  <c r="C22" i="9"/>
  <c r="C23" i="9" s="1"/>
  <c r="C24" i="9" s="1"/>
  <c r="C33" i="9" s="1"/>
  <c r="E160" i="11" l="1"/>
  <c r="C62" i="1"/>
  <c r="E8" i="13"/>
  <c r="E82" i="13" s="1"/>
  <c r="H8" i="13"/>
  <c r="H82" i="13" s="1"/>
  <c r="G35" i="12"/>
  <c r="D35" i="12"/>
  <c r="H47" i="11"/>
  <c r="H8" i="11" s="1"/>
  <c r="F160" i="11"/>
  <c r="H160" i="11" l="1"/>
</calcChain>
</file>

<file path=xl/sharedStrings.xml><?xml version="1.0" encoding="utf-8"?>
<sst xmlns="http://schemas.openxmlformats.org/spreadsheetml/2006/main" count="648" uniqueCount="440">
  <si>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</si>
  <si>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</si>
  <si>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</si>
  <si>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</si>
  <si>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</si>
  <si>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</si>
  <si>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</si>
  <si>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</si>
  <si>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</si>
  <si>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</si>
  <si>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</si>
  <si>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</si>
  <si>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</si>
  <si>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</si>
  <si>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</si>
  <si>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</si>
  <si>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</si>
  <si>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</si>
  <si>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</si>
  <si>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</si>
  <si>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</si>
  <si>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</si>
  <si>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</si>
  <si>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</si>
  <si>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</si>
  <si>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</si>
  <si>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</si>
  <si>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</si>
  <si>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</si>
  <si>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</si>
  <si>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</si>
  <si>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</si>
  <si>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</si>
  <si>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</si>
  <si>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</si>
  <si>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</si>
  <si>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</si>
  <si>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</si>
  <si>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</si>
  <si>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</si>
  <si>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</si>
  <si>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</si>
  <si>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</si>
  <si>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</si>
  <si>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</si>
  <si>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</si>
  <si>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</si>
  <si>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</si>
  <si>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</si>
  <si>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</si>
  <si>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</si>
  <si>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</si>
  <si>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</si>
  <si>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</si>
  <si>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</si>
  <si>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</si>
  <si>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</si>
  <si>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</si>
  <si>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</si>
  <si>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</si>
  <si>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</si>
  <si>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</si>
  <si>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</si>
  <si>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</si>
  <si>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</si>
  <si>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</si>
  <si>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</si>
  <si>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</si>
  <si>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</si>
  <si>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</si>
  <si>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</si>
  <si>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</si>
  <si>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</si>
  <si>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</si>
  <si>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</si>
  <si>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</si>
  <si>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</si>
  <si>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</si>
  <si>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</si>
  <si>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</si>
  <si>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</si>
  <si>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</si>
  <si>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</si>
  <si>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</si>
  <si>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</si>
  <si>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</si>
  <si>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</si>
  <si>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</si>
  <si>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</si>
  <si>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</si>
  <si>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</si>
  <si>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</si>
  <si>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</si>
  <si>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</si>
  <si>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</si>
  <si>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</si>
  <si>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</si>
  <si>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</si>
  <si>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</si>
  <si>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</si>
  <si>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</si>
  <si>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</si>
  <si>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</si>
  <si>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</si>
  <si>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</si>
  <si>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</si>
  <si>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</si>
  <si>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</si>
  <si>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</si>
  <si>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</si>
  <si>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</si>
  <si>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</si>
  <si>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</si>
  <si>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</si>
  <si>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</si>
  <si>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</si>
  <si>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</si>
  <si>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</si>
  <si>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</si>
  <si>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</si>
  <si>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</si>
  <si>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</si>
  <si>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</si>
  <si>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</si>
  <si>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</si>
  <si>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</si>
  <si>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</si>
  <si>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</si>
  <si>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</si>
  <si>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</si>
  <si>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</si>
  <si>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</si>
  <si>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</si>
  <si>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</si>
  <si>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</si>
  <si>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</si>
  <si>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</si>
  <si>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</si>
  <si>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</si>
  <si>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</si>
  <si>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</si>
  <si>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</si>
  <si>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</si>
  <si>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</si>
  <si>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</si>
  <si>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</si>
  <si>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</si>
  <si>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</si>
  <si>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</si>
  <si>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</si>
  <si>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</si>
  <si>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</si>
  <si>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</si>
  <si>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</si>
  <si>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</si>
  <si>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</si>
  <si>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</si>
  <si>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</si>
  <si>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</si>
  <si>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</si>
  <si>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</si>
  <si>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B. Otros Instrumentos (B=a+b+c+d)</t>
  </si>
  <si>
    <t>a) Otro Instrumento 1</t>
  </si>
  <si>
    <t>b) Otro Instrumento 2</t>
  </si>
  <si>
    <t>c) Otro Instrumento 3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</si>
  <si>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</si>
  <si>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</si>
  <si>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</si>
  <si>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</si>
  <si>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</si>
  <si>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</si>
  <si>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</si>
  <si>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</si>
  <si>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</si>
  <si>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</si>
  <si>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</si>
  <si>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</si>
  <si>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</si>
  <si>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</si>
  <si>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</si>
  <si>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</si>
  <si>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</si>
  <si>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</si>
  <si>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</si>
  <si>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</si>
  <si>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</si>
  <si>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</si>
  <si>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</si>
  <si>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</si>
  <si>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</si>
  <si>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</si>
  <si>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</si>
  <si>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</si>
  <si>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</si>
  <si>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</si>
  <si>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</si>
  <si>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</si>
  <si>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</si>
  <si>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</si>
  <si>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</si>
  <si>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</si>
  <si>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</si>
  <si>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</si>
  <si>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</si>
  <si>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</si>
  <si>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</si>
  <si>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</si>
  <si>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</si>
  <si>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</si>
  <si>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</si>
  <si>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</si>
  <si>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</si>
  <si>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</si>
  <si>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</si>
  <si>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</si>
  <si>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</si>
  <si>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</si>
  <si>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</si>
  <si>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</si>
  <si>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</si>
  <si>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</si>
  <si>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</si>
  <si>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</si>
  <si>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</si>
  <si>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</si>
  <si>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</si>
  <si>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</si>
  <si>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</si>
  <si>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</si>
  <si>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</si>
  <si>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</si>
  <si>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</si>
  <si>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</si>
  <si>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</si>
  <si>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</si>
  <si>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</si>
  <si>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</si>
  <si>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</si>
  <si>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</si>
  <si>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</si>
  <si>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</si>
  <si>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</si>
  <si>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</si>
  <si>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</si>
  <si>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</si>
  <si>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</si>
  <si>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</si>
  <si>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</si>
  <si>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</si>
  <si>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</si>
  <si>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</si>
  <si>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</si>
  <si>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</si>
  <si>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</si>
  <si>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</si>
  <si>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</si>
  <si>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</si>
  <si>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</si>
  <si>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</si>
  <si>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</si>
  <si>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</si>
  <si>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</si>
  <si>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</si>
  <si>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</si>
  <si>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</si>
  <si>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</si>
  <si>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</si>
  <si>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</si>
  <si>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</si>
  <si>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</si>
  <si>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</si>
  <si>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</si>
  <si>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</si>
  <si>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</si>
  <si>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</si>
  <si>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</si>
  <si>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</si>
  <si>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</si>
  <si>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</si>
  <si>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</si>
  <si>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</si>
  <si>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</si>
  <si>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</si>
  <si>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</si>
  <si>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</si>
  <si>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</si>
  <si>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</si>
  <si>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</si>
  <si>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</si>
  <si>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</si>
  <si>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</si>
  <si>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</si>
  <si>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</si>
  <si>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</si>
  <si>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</si>
  <si>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</si>
  <si>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</si>
  <si>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</si>
  <si>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</si>
  <si>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</si>
  <si>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</si>
  <si>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</si>
  <si>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</si>
  <si>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</si>
  <si>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</si>
  <si>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</si>
  <si>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</si>
  <si>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</si>
  <si>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</si>
  <si>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</si>
  <si>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</si>
  <si>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</si>
  <si>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</si>
  <si>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</si>
  <si>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</si>
  <si>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</si>
  <si>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</si>
  <si>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</si>
  <si>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</si>
  <si>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</si>
  <si>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</si>
  <si>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</si>
  <si>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</si>
  <si>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</si>
  <si>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</si>
  <si>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</si>
  <si>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</si>
  <si>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</si>
  <si>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</si>
  <si>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</si>
  <si>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</si>
  <si>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</si>
  <si>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</si>
  <si>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</si>
  <si>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</si>
  <si>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</si>
  <si>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</si>
  <si>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</si>
  <si>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</si>
  <si>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</si>
  <si>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</si>
  <si>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</si>
  <si>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</si>
  <si>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</si>
  <si>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</si>
  <si>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</si>
  <si>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</si>
  <si>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</si>
  <si>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</si>
  <si>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</si>
  <si>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</si>
  <si>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</si>
  <si>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</si>
  <si>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</si>
  <si>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</si>
  <si>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</si>
  <si>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</si>
  <si>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</si>
  <si>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</si>
  <si>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</si>
  <si>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</si>
  <si>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</si>
  <si>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</si>
  <si>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</si>
  <si>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</si>
  <si>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</si>
  <si>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</si>
  <si>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</si>
  <si>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</si>
  <si>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</si>
  <si>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</si>
  <si>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</si>
  <si>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</si>
  <si>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</si>
  <si>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</si>
  <si>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</si>
  <si>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</si>
  <si>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</si>
  <si>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</si>
  <si>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</si>
  <si>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</si>
  <si>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</si>
  <si>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</si>
  <si>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</si>
  <si>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</si>
  <si>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</si>
  <si>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</si>
  <si>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</si>
  <si>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</si>
  <si>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</si>
  <si>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</si>
  <si>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</si>
  <si>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</si>
  <si>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</si>
  <si>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</si>
  <si>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</si>
  <si>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</si>
  <si>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</si>
  <si>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</si>
  <si>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</si>
  <si>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</si>
  <si>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</si>
  <si>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</si>
  <si>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</si>
  <si>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</si>
  <si>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</si>
  <si>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</si>
  <si>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</si>
  <si>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</si>
  <si>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</si>
  <si>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</si>
  <si>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</si>
  <si>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</si>
  <si>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</si>
  <si>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</si>
  <si>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TRIBUNAL DE CONCILIACION Y ARBITRAJE DEL ESTADO DE TLAXCALA</t>
  </si>
  <si>
    <t>4. Deuda Contingente 1 (informativo)</t>
  </si>
  <si>
    <r>
      <t>B. Egresos Presupuestarios</t>
    </r>
    <r>
      <rPr>
        <b/>
        <vertAlign val="superscript"/>
        <sz val="7"/>
        <color theme="1"/>
        <rFont val="Arial"/>
        <family val="2"/>
      </rPr>
      <t>1</t>
    </r>
    <r>
      <rPr>
        <b/>
        <sz val="7"/>
        <color theme="1"/>
        <rFont val="Arial"/>
        <family val="2"/>
      </rPr>
      <t xml:space="preserve"> (B = B1+B2)</t>
    </r>
  </si>
  <si>
    <t>A. Presidencia</t>
  </si>
  <si>
    <t>B. Representacion Patronal</t>
  </si>
  <si>
    <t>C. Representación de los Trabajadores</t>
  </si>
  <si>
    <t>D. Dirección Administrativa</t>
  </si>
  <si>
    <t>E. Secretaria de Acuerdos</t>
  </si>
  <si>
    <t>F. Actuaria</t>
  </si>
  <si>
    <t>G. Proyección</t>
  </si>
  <si>
    <t>H. Oficialía</t>
  </si>
  <si>
    <t>I. Sretetaría de Amparos</t>
  </si>
  <si>
    <t>(I=A+B+C+D+E+F+G+H+I)</t>
  </si>
  <si>
    <t>J. Contraloria</t>
  </si>
  <si>
    <t>k. Secretaría de Ejecucciones</t>
  </si>
  <si>
    <t>al 31 de Diciembre de 2019 (d)</t>
  </si>
  <si>
    <t>Monto pagado de la inversión al 30 de Junio de 2020 (k)</t>
  </si>
  <si>
    <t>Monto pagado de la inversión actualizado al 30 de Junio de 2020 (l)</t>
  </si>
  <si>
    <t>Saldo pendiente por pagar de la inversión al 30 de Junio de 2020 (m = g – l)</t>
  </si>
  <si>
    <t>2021 (d)</t>
  </si>
  <si>
    <t>31 de diciembre de 2020 (e)</t>
  </si>
  <si>
    <t>31 de diciembre de 2020 €</t>
  </si>
  <si>
    <t>L. Transparencia</t>
  </si>
  <si>
    <t>Al 31 de Diciembre de 2020 y al 30 de Junio de 2021</t>
  </si>
  <si>
    <t>Del 1 de Enero al 30 de Junio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</si>
</sst>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.0_-;\-&quot;$&quot;* #,##0.0_-;_-&quot;$&quot;* &quot;-&quot;??_-;_-@_-"/>
    <numFmt numFmtId="165" formatCode="_-&quot;$&quot;* #,##0_-;\-&quot;$&quot;* #,##0_-;_-&quot;$&quot;* &quot;-&quot;??_-;_-@_-"/>
    <numFmt numFmtId="166" formatCode="_-&quot;$&quot;* #,##0.000_-;\-&quot;$&quot;* #,##0.000_-;_-&quot;$&quot;* &quot;-&quot;??_-;_-@_-"/>
  </numFmts>
  <fonts count="14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5"/>
      <color theme="1"/>
      <name val="Arial"/>
      <family val="2"/>
    </font>
    <font>
      <b/>
      <i/>
      <sz val="5"/>
      <color theme="1"/>
      <name val="Arial"/>
      <family val="2"/>
    </font>
    <font>
      <b/>
      <i/>
      <sz val="6"/>
      <color theme="1"/>
      <name val="Arial"/>
      <family val="2"/>
    </font>
    <font>
      <sz val="6"/>
      <color theme="1"/>
      <name val="Arial"/>
      <family val="2"/>
    </font>
    <font>
      <b/>
      <sz val="7"/>
      <color theme="1"/>
      <name val="Arial"/>
      <family val="2"/>
    </font>
    <font>
      <sz val="7"/>
      <color theme="1"/>
      <name val="Calibri"/>
      <family val="2"/>
      <scheme val="minor"/>
    </font>
    <font>
      <sz val="7"/>
      <color theme="1"/>
      <name val="Arial"/>
      <family val="2"/>
    </font>
    <font>
      <b/>
      <i/>
      <sz val="7"/>
      <color theme="1"/>
      <name val="Arial"/>
      <family val="2"/>
    </font>
    <font>
      <b/>
      <vertAlign val="superscript"/>
      <sz val="7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7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-0.49998474074526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4" fontId="1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206">
    <xf numFmtId="0" fontId="0" fillId="0" borderId="0" xfId="0"/>
    <xf numFmtId="0" fontId="2" fillId="0" borderId="7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justify" vertical="center" wrapText="1"/>
    </xf>
    <xf numFmtId="0" fontId="8" fillId="0" borderId="8" xfId="0" applyFont="1" applyBorder="1" applyAlignment="1">
      <alignment horizontal="justify" vertical="center" wrapText="1"/>
    </xf>
    <xf numFmtId="0" fontId="8" fillId="0" borderId="1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0" fontId="6" fillId="0" borderId="7" xfId="0" applyFont="1" applyBorder="1" applyAlignment="1">
      <alignment horizontal="justify" vertical="center" wrapText="1"/>
    </xf>
    <xf numFmtId="0" fontId="9" fillId="0" borderId="7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left" vertical="center" wrapText="1" indent="1"/>
    </xf>
    <xf numFmtId="0" fontId="8" fillId="0" borderId="6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8" fillId="0" borderId="7" xfId="0" applyFont="1" applyBorder="1" applyAlignment="1">
      <alignment horizontal="left" vertical="center" wrapText="1" indent="2"/>
    </xf>
    <xf numFmtId="0" fontId="6" fillId="0" borderId="6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7" fillId="0" borderId="0" xfId="0" applyFont="1"/>
    <xf numFmtId="0" fontId="8" fillId="0" borderId="7" xfId="0" applyFont="1" applyBorder="1" applyAlignment="1">
      <alignment horizontal="left" vertical="center" wrapText="1" indent="1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8" fillId="0" borderId="7" xfId="0" applyFont="1" applyBorder="1" applyAlignment="1">
      <alignment horizontal="left" vertical="center" indent="1"/>
    </xf>
    <xf numFmtId="0" fontId="8" fillId="0" borderId="9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8" fillId="0" borderId="6" xfId="0" applyFont="1" applyBorder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8" fillId="0" borderId="15" xfId="0" applyFont="1" applyBorder="1" applyAlignment="1">
      <alignment horizontal="justify" vertical="center"/>
    </xf>
    <xf numFmtId="0" fontId="8" fillId="0" borderId="15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/>
    </xf>
    <xf numFmtId="0" fontId="8" fillId="0" borderId="9" xfId="0" applyFont="1" applyBorder="1" applyAlignment="1">
      <alignment horizontal="justify" vertical="center"/>
    </xf>
    <xf numFmtId="0" fontId="6" fillId="0" borderId="11" xfId="0" applyFont="1" applyBorder="1" applyAlignment="1">
      <alignment horizontal="center" vertical="center"/>
    </xf>
    <xf numFmtId="0" fontId="8" fillId="0" borderId="9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6" fillId="0" borderId="6" xfId="0" applyFont="1" applyBorder="1" applyAlignment="1">
      <alignment horizontal="justify" vertical="center"/>
    </xf>
    <xf numFmtId="0" fontId="6" fillId="0" borderId="7" xfId="0" applyFont="1" applyBorder="1" applyAlignment="1">
      <alignment horizontal="justify" vertical="center"/>
    </xf>
    <xf numFmtId="0" fontId="6" fillId="0" borderId="9" xfId="0" applyFont="1" applyBorder="1" applyAlignment="1">
      <alignment horizontal="justify" vertical="center"/>
    </xf>
    <xf numFmtId="0" fontId="6" fillId="0" borderId="11" xfId="0" applyFont="1" applyBorder="1" applyAlignment="1">
      <alignment horizontal="justify" vertical="center"/>
    </xf>
    <xf numFmtId="0" fontId="8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 indent="1"/>
    </xf>
    <xf numFmtId="0" fontId="6" fillId="0" borderId="9" xfId="0" applyFont="1" applyBorder="1" applyAlignment="1">
      <alignment horizontal="left" vertical="center" wrapText="1"/>
    </xf>
    <xf numFmtId="44" fontId="8" fillId="0" borderId="7" xfId="1" applyFont="1" applyBorder="1" applyAlignment="1">
      <alignment horizontal="justify" vertical="center" wrapText="1"/>
    </xf>
    <xf numFmtId="165" fontId="8" fillId="0" borderId="7" xfId="1" applyNumberFormat="1" applyFont="1" applyBorder="1" applyAlignment="1">
      <alignment horizontal="justify" vertical="center" wrapText="1"/>
    </xf>
    <xf numFmtId="166" fontId="8" fillId="0" borderId="4" xfId="1" applyNumberFormat="1" applyFont="1" applyBorder="1" applyAlignment="1">
      <alignment horizontal="justify" vertical="center" wrapText="1"/>
    </xf>
    <xf numFmtId="0" fontId="0" fillId="0" borderId="0" xfId="0" applyFill="1"/>
    <xf numFmtId="44" fontId="6" fillId="0" borderId="7" xfId="1" applyFont="1" applyBorder="1" applyAlignment="1">
      <alignment horizontal="justify" vertical="center" wrapText="1"/>
    </xf>
    <xf numFmtId="44" fontId="4" fillId="0" borderId="7" xfId="1" applyFont="1" applyBorder="1" applyAlignment="1">
      <alignment horizontal="justify" vertical="center" wrapText="1"/>
    </xf>
    <xf numFmtId="44" fontId="6" fillId="0" borderId="11" xfId="1" applyFont="1" applyBorder="1" applyAlignment="1">
      <alignment horizontal="justify" vertical="center" wrapText="1"/>
    </xf>
    <xf numFmtId="44" fontId="8" fillId="0" borderId="7" xfId="1" applyFont="1" applyBorder="1" applyAlignment="1">
      <alignment vertical="center"/>
    </xf>
    <xf numFmtId="44" fontId="6" fillId="0" borderId="5" xfId="1" applyFont="1" applyBorder="1" applyAlignment="1">
      <alignment vertical="center"/>
    </xf>
    <xf numFmtId="44" fontId="8" fillId="0" borderId="7" xfId="1" applyFont="1" applyBorder="1" applyAlignment="1">
      <alignment horizontal="center" vertical="center"/>
    </xf>
    <xf numFmtId="44" fontId="0" fillId="0" borderId="0" xfId="1" applyFont="1"/>
    <xf numFmtId="44" fontId="8" fillId="0" borderId="11" xfId="1" applyFont="1" applyBorder="1" applyAlignment="1">
      <alignment horizontal="center" vertical="center"/>
    </xf>
    <xf numFmtId="44" fontId="8" fillId="0" borderId="5" xfId="1" applyFont="1" applyBorder="1" applyAlignment="1">
      <alignment horizontal="center" vertical="center"/>
    </xf>
    <xf numFmtId="44" fontId="7" fillId="0" borderId="0" xfId="1" applyFont="1"/>
    <xf numFmtId="44" fontId="8" fillId="0" borderId="8" xfId="1" applyFont="1" applyBorder="1" applyAlignment="1">
      <alignment horizontal="center" vertical="center"/>
    </xf>
    <xf numFmtId="44" fontId="6" fillId="0" borderId="1" xfId="1" applyFont="1" applyBorder="1" applyAlignment="1">
      <alignment vertical="center"/>
    </xf>
    <xf numFmtId="165" fontId="6" fillId="0" borderId="5" xfId="1" applyNumberFormat="1" applyFont="1" applyBorder="1" applyAlignment="1">
      <alignment horizontal="center" vertical="center" wrapText="1"/>
    </xf>
    <xf numFmtId="165" fontId="8" fillId="0" borderId="5" xfId="1" applyNumberFormat="1" applyFont="1" applyBorder="1" applyAlignment="1">
      <alignment horizontal="center" vertical="center" wrapText="1"/>
    </xf>
    <xf numFmtId="165" fontId="8" fillId="0" borderId="7" xfId="1" applyNumberFormat="1" applyFont="1" applyBorder="1" applyAlignment="1">
      <alignment horizontal="center" vertical="center" wrapText="1"/>
    </xf>
    <xf numFmtId="165" fontId="6" fillId="0" borderId="7" xfId="1" applyNumberFormat="1" applyFont="1" applyBorder="1" applyAlignment="1">
      <alignment horizontal="center" vertical="center" wrapText="1"/>
    </xf>
    <xf numFmtId="165" fontId="6" fillId="0" borderId="8" xfId="1" applyNumberFormat="1" applyFont="1" applyBorder="1" applyAlignment="1">
      <alignment horizontal="center" vertical="center" wrapText="1"/>
    </xf>
    <xf numFmtId="165" fontId="6" fillId="0" borderId="11" xfId="1" applyNumberFormat="1" applyFont="1" applyBorder="1" applyAlignment="1">
      <alignment horizontal="center" vertical="center" wrapText="1"/>
    </xf>
    <xf numFmtId="165" fontId="8" fillId="0" borderId="7" xfId="1" applyNumberFormat="1" applyFont="1" applyBorder="1" applyAlignment="1">
      <alignment horizontal="center" vertical="center"/>
    </xf>
    <xf numFmtId="165" fontId="6" fillId="0" borderId="7" xfId="1" applyNumberFormat="1" applyFont="1" applyBorder="1" applyAlignment="1">
      <alignment horizontal="center" vertical="center"/>
    </xf>
    <xf numFmtId="165" fontId="8" fillId="0" borderId="11" xfId="1" applyNumberFormat="1" applyFont="1" applyBorder="1" applyAlignment="1">
      <alignment horizontal="center" vertical="center" wrapText="1"/>
    </xf>
    <xf numFmtId="165" fontId="6" fillId="0" borderId="5" xfId="1" applyNumberFormat="1" applyFont="1" applyBorder="1" applyAlignment="1">
      <alignment horizontal="center" vertical="center"/>
    </xf>
    <xf numFmtId="165" fontId="8" fillId="0" borderId="5" xfId="1" applyNumberFormat="1" applyFont="1" applyBorder="1" applyAlignment="1">
      <alignment horizontal="center" vertical="center"/>
    </xf>
    <xf numFmtId="165" fontId="6" fillId="0" borderId="8" xfId="1" applyNumberFormat="1" applyFont="1" applyBorder="1" applyAlignment="1">
      <alignment horizontal="center" vertical="center"/>
    </xf>
    <xf numFmtId="165" fontId="6" fillId="0" borderId="11" xfId="1" applyNumberFormat="1" applyFont="1" applyBorder="1" applyAlignment="1">
      <alignment horizontal="center" vertical="center"/>
    </xf>
    <xf numFmtId="165" fontId="8" fillId="0" borderId="11" xfId="1" applyNumberFormat="1" applyFont="1" applyBorder="1" applyAlignment="1">
      <alignment horizontal="center" vertical="center"/>
    </xf>
    <xf numFmtId="165" fontId="8" fillId="0" borderId="7" xfId="1" applyNumberFormat="1" applyFont="1" applyFill="1" applyBorder="1" applyAlignment="1">
      <alignment horizontal="center" vertical="center"/>
    </xf>
    <xf numFmtId="165" fontId="8" fillId="0" borderId="7" xfId="1" applyNumberFormat="1" applyFont="1" applyBorder="1" applyAlignment="1">
      <alignment vertical="center" wrapText="1"/>
    </xf>
    <xf numFmtId="165" fontId="8" fillId="0" borderId="11" xfId="0" applyNumberFormat="1" applyFont="1" applyBorder="1" applyAlignment="1">
      <alignment vertical="center" wrapText="1"/>
    </xf>
    <xf numFmtId="165" fontId="6" fillId="0" borderId="7" xfId="1" applyNumberFormat="1" applyFont="1" applyBorder="1" applyAlignment="1">
      <alignment vertical="center" wrapText="1"/>
    </xf>
    <xf numFmtId="164" fontId="8" fillId="0" borderId="7" xfId="1" applyNumberFormat="1" applyFont="1" applyBorder="1" applyAlignment="1">
      <alignment vertical="center"/>
    </xf>
    <xf numFmtId="165" fontId="8" fillId="0" borderId="7" xfId="1" applyNumberFormat="1" applyFont="1" applyBorder="1" applyAlignment="1">
      <alignment vertical="center"/>
    </xf>
    <xf numFmtId="165" fontId="6" fillId="0" borderId="7" xfId="1" applyNumberFormat="1" applyFont="1" applyBorder="1" applyAlignment="1">
      <alignment vertical="center"/>
    </xf>
    <xf numFmtId="165" fontId="8" fillId="0" borderId="11" xfId="0" applyNumberFormat="1" applyFont="1" applyBorder="1" applyAlignment="1">
      <alignment vertical="center"/>
    </xf>
    <xf numFmtId="165" fontId="9" fillId="0" borderId="7" xfId="1" applyNumberFormat="1" applyFont="1" applyBorder="1" applyAlignment="1">
      <alignment horizontal="justify" vertical="center" wrapText="1"/>
    </xf>
    <xf numFmtId="165" fontId="6" fillId="0" borderId="7" xfId="1" applyNumberFormat="1" applyFont="1" applyBorder="1" applyAlignment="1">
      <alignment horizontal="justify" vertical="center" wrapText="1"/>
    </xf>
    <xf numFmtId="165" fontId="8" fillId="0" borderId="7" xfId="1" applyNumberFormat="1" applyFont="1" applyFill="1" applyBorder="1" applyAlignment="1">
      <alignment horizontal="justify" vertical="center" wrapText="1"/>
    </xf>
    <xf numFmtId="165" fontId="3" fillId="0" borderId="11" xfId="0" applyNumberFormat="1" applyFont="1" applyBorder="1" applyAlignment="1">
      <alignment horizontal="justify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/>
    </xf>
    <xf numFmtId="0" fontId="12" fillId="0" borderId="0" xfId="0" applyFont="1"/>
    <xf numFmtId="0" fontId="13" fillId="2" borderId="4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165" fontId="0" fillId="0" borderId="0" xfId="0" applyNumberFormat="1"/>
    <xf numFmtId="43" fontId="0" fillId="0" borderId="0" xfId="2" applyFont="1"/>
    <xf numFmtId="165" fontId="8" fillId="0" borderId="5" xfId="1" applyNumberFormat="1" applyFont="1" applyFill="1" applyBorder="1" applyAlignment="1">
      <alignment horizontal="center" vertical="center"/>
    </xf>
    <xf numFmtId="41" fontId="8" fillId="0" borderId="19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165" fontId="8" fillId="0" borderId="7" xfId="1" applyNumberFormat="1" applyFont="1" applyFill="1" applyBorder="1" applyAlignment="1">
      <alignment horizontal="center" vertical="center" wrapText="1"/>
    </xf>
    <xf numFmtId="165" fontId="8" fillId="0" borderId="0" xfId="1" applyNumberFormat="1" applyFont="1" applyBorder="1" applyAlignment="1">
      <alignment horizontal="center" vertical="center" wrapText="1"/>
    </xf>
    <xf numFmtId="0" fontId="0" fillId="0" borderId="0" xfId="0" applyBorder="1"/>
    <xf numFmtId="165" fontId="8" fillId="0" borderId="7" xfId="0" applyNumberFormat="1" applyFont="1" applyBorder="1" applyAlignment="1">
      <alignment horizontal="justify" vertical="center" wrapText="1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13" fillId="2" borderId="2" xfId="0" applyFont="1" applyFill="1" applyBorder="1" applyAlignment="1">
      <alignment vertical="center"/>
    </xf>
    <xf numFmtId="0" fontId="13" fillId="2" borderId="4" xfId="0" applyFont="1" applyFill="1" applyBorder="1" applyAlignment="1">
      <alignment vertical="center"/>
    </xf>
    <xf numFmtId="0" fontId="13" fillId="2" borderId="9" xfId="0" applyFont="1" applyFill="1" applyBorder="1" applyAlignment="1">
      <alignment vertical="center"/>
    </xf>
    <xf numFmtId="0" fontId="13" fillId="2" borderId="11" xfId="0" applyFont="1" applyFill="1" applyBorder="1" applyAlignment="1">
      <alignment vertical="center"/>
    </xf>
    <xf numFmtId="0" fontId="13" fillId="2" borderId="12" xfId="0" applyFont="1" applyFill="1" applyBorder="1" applyAlignment="1">
      <alignment vertical="center"/>
    </xf>
    <xf numFmtId="0" fontId="13" fillId="2" borderId="14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164" fontId="6" fillId="0" borderId="5" xfId="1" applyNumberFormat="1" applyFont="1" applyBorder="1" applyAlignment="1">
      <alignment vertical="center"/>
    </xf>
    <xf numFmtId="164" fontId="6" fillId="0" borderId="8" xfId="1" applyNumberFormat="1" applyFont="1" applyBorder="1" applyAlignment="1">
      <alignment vertical="center"/>
    </xf>
    <xf numFmtId="44" fontId="6" fillId="0" borderId="5" xfId="1" applyFont="1" applyBorder="1" applyAlignment="1">
      <alignment vertical="center"/>
    </xf>
    <xf numFmtId="44" fontId="6" fillId="0" borderId="8" xfId="1" applyFont="1" applyBorder="1" applyAlignment="1">
      <alignment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8" fillId="0" borderId="2" xfId="0" applyFont="1" applyBorder="1" applyAlignment="1">
      <alignment horizontal="justify" vertical="center"/>
    </xf>
    <xf numFmtId="0" fontId="8" fillId="0" borderId="3" xfId="0" applyFont="1" applyBorder="1" applyAlignment="1">
      <alignment horizontal="justify" vertical="center"/>
    </xf>
    <xf numFmtId="0" fontId="8" fillId="0" borderId="4" xfId="0" applyFont="1" applyBorder="1" applyAlignment="1">
      <alignment horizontal="justify" vertical="center"/>
    </xf>
    <xf numFmtId="0" fontId="6" fillId="0" borderId="6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165" fontId="8" fillId="0" borderId="17" xfId="1" applyNumberFormat="1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center"/>
    </xf>
    <xf numFmtId="0" fontId="8" fillId="0" borderId="0" xfId="0" applyFont="1" applyAlignment="1">
      <alignment horizontal="justify" vertical="center"/>
    </xf>
    <xf numFmtId="0" fontId="8" fillId="0" borderId="15" xfId="0" applyFont="1" applyBorder="1" applyAlignment="1">
      <alignment horizontal="justify" vertical="center"/>
    </xf>
    <xf numFmtId="0" fontId="8" fillId="0" borderId="10" xfId="0" applyFont="1" applyBorder="1" applyAlignment="1">
      <alignment horizontal="justify" vertical="center"/>
    </xf>
    <xf numFmtId="0" fontId="8" fillId="0" borderId="16" xfId="0" applyFont="1" applyBorder="1" applyAlignment="1">
      <alignment horizontal="justify"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/>
    </xf>
    <xf numFmtId="0" fontId="13" fillId="2" borderId="18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165" fontId="8" fillId="0" borderId="1" xfId="1" applyNumberFormat="1" applyFont="1" applyBorder="1" applyAlignment="1">
      <alignment horizontal="center" vertical="center" wrapText="1"/>
    </xf>
    <xf numFmtId="165" fontId="8" fillId="0" borderId="5" xfId="1" applyNumberFormat="1" applyFont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14999847407452621"/>
    <pageSetUpPr fitToPage="1"/>
  </sheetPr>
  <dimension ref="A1:F85"/>
  <sheetViews>
    <sheetView zoomScale="110" zoomScaleNormal="110" workbookViewId="0">
      <selection activeCell="B25" sqref="B25"/>
    </sheetView>
  </sheetViews>
  <sheetFormatPr baseColWidth="10" defaultRowHeight="15" x14ac:dyDescent="0.25"/>
  <cols>
    <col min="1" max="1" width="43.5703125" bestFit="1" customWidth="1"/>
    <col min="4" max="4" width="47.28515625" bestFit="1" customWidth="1"/>
  </cols>
  <sheetData>
    <row r="1" spans="1:6" x14ac:dyDescent="0.25">
      <c r="A1" s="121" t="s">
        <v>415</v>
      </c>
      <c r="B1" s="122"/>
      <c r="C1" s="122"/>
      <c r="D1" s="122"/>
      <c r="E1" s="122"/>
      <c r="F1" s="123"/>
    </row>
    <row r="2" spans="1:6" x14ac:dyDescent="0.25">
      <c r="A2" s="124" t="s">
        <v>0</v>
      </c>
      <c r="B2" s="125"/>
      <c r="C2" s="125"/>
      <c r="D2" s="125"/>
      <c r="E2" s="125"/>
      <c r="F2" s="126"/>
    </row>
    <row r="3" spans="1:6" x14ac:dyDescent="0.25">
      <c r="A3" s="124" t="s">
        <v>438</v>
      </c>
      <c r="B3" s="125"/>
      <c r="C3" s="125"/>
      <c r="D3" s="125"/>
      <c r="E3" s="125"/>
      <c r="F3" s="126"/>
    </row>
    <row r="4" spans="1:6" ht="15.75" thickBot="1" x14ac:dyDescent="0.3">
      <c r="A4" s="127" t="s">
        <v>1</v>
      </c>
      <c r="B4" s="128"/>
      <c r="C4" s="128"/>
      <c r="D4" s="128"/>
      <c r="E4" s="128"/>
      <c r="F4" s="129"/>
    </row>
    <row r="5" spans="1:6" ht="27.75" thickBot="1" x14ac:dyDescent="0.3">
      <c r="A5" s="17" t="s">
        <v>2</v>
      </c>
      <c r="B5" s="18" t="s">
        <v>434</v>
      </c>
      <c r="C5" s="18" t="s">
        <v>435</v>
      </c>
      <c r="D5" s="19" t="s">
        <v>2</v>
      </c>
      <c r="E5" s="18" t="s">
        <v>434</v>
      </c>
      <c r="F5" s="18" t="s">
        <v>436</v>
      </c>
    </row>
    <row r="6" spans="1:6" x14ac:dyDescent="0.25">
      <c r="A6" s="16" t="s">
        <v>3</v>
      </c>
      <c r="B6" s="14"/>
      <c r="C6" s="14"/>
      <c r="D6" s="14" t="s">
        <v>4</v>
      </c>
      <c r="E6" s="14"/>
      <c r="F6" s="14"/>
    </row>
    <row r="7" spans="1:6" x14ac:dyDescent="0.25">
      <c r="A7" s="16" t="s">
        <v>5</v>
      </c>
      <c r="B7" s="7"/>
      <c r="C7" s="7"/>
      <c r="D7" s="14" t="s">
        <v>6</v>
      </c>
      <c r="E7" s="7"/>
      <c r="F7" s="7"/>
    </row>
    <row r="8" spans="1:6" x14ac:dyDescent="0.25">
      <c r="A8" s="8" t="s">
        <v>7</v>
      </c>
      <c r="B8" s="63">
        <f>SUM(B9:B15)</f>
        <v>711461</v>
      </c>
      <c r="C8" s="63">
        <v>20115</v>
      </c>
      <c r="D8" s="7" t="s">
        <v>8</v>
      </c>
      <c r="E8" s="63">
        <f>SUM(E9:E17)</f>
        <v>203477</v>
      </c>
      <c r="F8" s="63">
        <f>SUM(F9:F17)</f>
        <v>504629.57</v>
      </c>
    </row>
    <row r="9" spans="1:6" x14ac:dyDescent="0.25">
      <c r="A9" s="8" t="s">
        <v>9</v>
      </c>
      <c r="B9" s="63">
        <v>0</v>
      </c>
      <c r="C9" s="63">
        <v>511696</v>
      </c>
      <c r="D9" s="7" t="s">
        <v>10</v>
      </c>
      <c r="E9" s="63">
        <v>8821</v>
      </c>
      <c r="F9" s="63">
        <v>2240</v>
      </c>
    </row>
    <row r="10" spans="1:6" x14ac:dyDescent="0.25">
      <c r="A10" s="8" t="s">
        <v>11</v>
      </c>
      <c r="B10" s="63">
        <v>711461</v>
      </c>
      <c r="C10" s="63">
        <v>0</v>
      </c>
      <c r="D10" s="7" t="s">
        <v>12</v>
      </c>
      <c r="E10" s="63">
        <v>22838</v>
      </c>
      <c r="F10" s="63">
        <v>46865</v>
      </c>
    </row>
    <row r="11" spans="1:6" x14ac:dyDescent="0.25">
      <c r="A11" s="8" t="s">
        <v>13</v>
      </c>
      <c r="B11" s="63">
        <v>0</v>
      </c>
      <c r="C11" s="63">
        <v>0</v>
      </c>
      <c r="D11" s="7" t="s">
        <v>14</v>
      </c>
      <c r="E11" s="63">
        <v>0</v>
      </c>
      <c r="F11" s="63">
        <v>0</v>
      </c>
    </row>
    <row r="12" spans="1:6" x14ac:dyDescent="0.25">
      <c r="A12" s="8" t="s">
        <v>15</v>
      </c>
      <c r="B12" s="63">
        <v>0</v>
      </c>
      <c r="C12" s="63">
        <v>0</v>
      </c>
      <c r="D12" s="7" t="s">
        <v>16</v>
      </c>
      <c r="E12" s="63">
        <v>0</v>
      </c>
      <c r="F12" s="63">
        <v>0</v>
      </c>
    </row>
    <row r="13" spans="1:6" x14ac:dyDescent="0.25">
      <c r="A13" s="8" t="s">
        <v>17</v>
      </c>
      <c r="B13" s="63">
        <v>0</v>
      </c>
      <c r="C13" s="63">
        <v>0</v>
      </c>
      <c r="D13" s="7" t="s">
        <v>18</v>
      </c>
      <c r="E13" s="63">
        <v>0</v>
      </c>
      <c r="F13" s="63">
        <v>0</v>
      </c>
    </row>
    <row r="14" spans="1:6" ht="18" x14ac:dyDescent="0.25">
      <c r="A14" s="8" t="s">
        <v>19</v>
      </c>
      <c r="B14" s="63">
        <v>0</v>
      </c>
      <c r="C14" s="63">
        <v>0</v>
      </c>
      <c r="D14" s="7" t="s">
        <v>20</v>
      </c>
      <c r="E14" s="63">
        <v>0</v>
      </c>
      <c r="F14" s="63">
        <v>0</v>
      </c>
    </row>
    <row r="15" spans="1:6" x14ac:dyDescent="0.25">
      <c r="A15" s="8" t="s">
        <v>21</v>
      </c>
      <c r="B15" s="63">
        <v>0</v>
      </c>
      <c r="C15" s="63">
        <v>0</v>
      </c>
      <c r="D15" s="7" t="s">
        <v>22</v>
      </c>
      <c r="E15" s="63">
        <v>171818</v>
      </c>
      <c r="F15" s="63">
        <v>455524.57</v>
      </c>
    </row>
    <row r="16" spans="1:6" ht="18" x14ac:dyDescent="0.25">
      <c r="A16" s="20" t="s">
        <v>23</v>
      </c>
      <c r="B16" s="63">
        <f>SUM(B17:B23)</f>
        <v>27001</v>
      </c>
      <c r="C16" s="63">
        <f>SUM(C17:C23)</f>
        <v>1616</v>
      </c>
      <c r="D16" s="7" t="s">
        <v>24</v>
      </c>
      <c r="E16" s="63">
        <v>0</v>
      </c>
      <c r="F16" s="63">
        <v>0</v>
      </c>
    </row>
    <row r="17" spans="1:6" x14ac:dyDescent="0.25">
      <c r="A17" s="8" t="s">
        <v>25</v>
      </c>
      <c r="B17" s="63">
        <v>0</v>
      </c>
      <c r="C17" s="63">
        <v>0</v>
      </c>
      <c r="D17" s="7" t="s">
        <v>26</v>
      </c>
      <c r="E17" s="63">
        <v>0</v>
      </c>
      <c r="F17" s="63">
        <v>0</v>
      </c>
    </row>
    <row r="18" spans="1:6" x14ac:dyDescent="0.25">
      <c r="A18" s="8" t="s">
        <v>27</v>
      </c>
      <c r="B18" s="63">
        <v>0</v>
      </c>
      <c r="C18" s="63">
        <v>0</v>
      </c>
      <c r="D18" s="7" t="s">
        <v>28</v>
      </c>
      <c r="E18" s="63">
        <v>0</v>
      </c>
      <c r="F18" s="63">
        <v>0</v>
      </c>
    </row>
    <row r="19" spans="1:6" x14ac:dyDescent="0.25">
      <c r="A19" s="8" t="s">
        <v>29</v>
      </c>
      <c r="B19" s="63">
        <v>27001</v>
      </c>
      <c r="C19" s="63">
        <v>1616</v>
      </c>
      <c r="D19" s="7" t="s">
        <v>30</v>
      </c>
      <c r="E19" s="63">
        <v>0</v>
      </c>
      <c r="F19" s="63">
        <v>0</v>
      </c>
    </row>
    <row r="20" spans="1:6" ht="18" x14ac:dyDescent="0.25">
      <c r="A20" s="8" t="s">
        <v>31</v>
      </c>
      <c r="B20" s="63">
        <v>0</v>
      </c>
      <c r="C20" s="63">
        <v>0</v>
      </c>
      <c r="D20" s="7" t="s">
        <v>32</v>
      </c>
      <c r="E20" s="63">
        <v>0</v>
      </c>
      <c r="F20" s="63">
        <v>0</v>
      </c>
    </row>
    <row r="21" spans="1:6" x14ac:dyDescent="0.25">
      <c r="A21" s="8" t="s">
        <v>33</v>
      </c>
      <c r="B21" s="63">
        <v>0</v>
      </c>
      <c r="C21" s="63">
        <v>0</v>
      </c>
      <c r="D21" s="7" t="s">
        <v>34</v>
      </c>
      <c r="E21" s="63">
        <v>22492</v>
      </c>
      <c r="F21" s="63">
        <v>2081.35</v>
      </c>
    </row>
    <row r="22" spans="1:6" x14ac:dyDescent="0.25">
      <c r="A22" s="8" t="s">
        <v>35</v>
      </c>
      <c r="B22" s="63">
        <v>0</v>
      </c>
      <c r="C22" s="63">
        <v>0</v>
      </c>
      <c r="D22" s="7" t="s">
        <v>36</v>
      </c>
      <c r="E22" s="63">
        <v>0</v>
      </c>
      <c r="F22" s="63">
        <v>0</v>
      </c>
    </row>
    <row r="23" spans="1:6" x14ac:dyDescent="0.25">
      <c r="A23" s="8" t="s">
        <v>37</v>
      </c>
      <c r="B23" s="63">
        <v>0</v>
      </c>
      <c r="C23" s="63">
        <v>0</v>
      </c>
      <c r="D23" s="7" t="s">
        <v>38</v>
      </c>
      <c r="E23" s="63">
        <v>0</v>
      </c>
      <c r="F23" s="63">
        <v>0</v>
      </c>
    </row>
    <row r="24" spans="1:6" x14ac:dyDescent="0.25">
      <c r="A24" s="8" t="s">
        <v>39</v>
      </c>
      <c r="B24" s="63">
        <f>SUM(B25:B29)</f>
        <v>21.03</v>
      </c>
      <c r="C24" s="63">
        <f>SUM(C25:C29)</f>
        <v>310.88</v>
      </c>
      <c r="D24" s="7" t="s">
        <v>40</v>
      </c>
      <c r="E24" s="63">
        <v>0</v>
      </c>
      <c r="F24" s="63">
        <v>0</v>
      </c>
    </row>
    <row r="25" spans="1:6" ht="18" x14ac:dyDescent="0.25">
      <c r="A25" s="8" t="s">
        <v>41</v>
      </c>
      <c r="B25" s="63">
        <v>21.03</v>
      </c>
      <c r="C25" s="63">
        <v>310.88</v>
      </c>
      <c r="D25" s="7" t="s">
        <v>42</v>
      </c>
      <c r="E25" s="63">
        <v>0</v>
      </c>
      <c r="F25" s="63">
        <v>0</v>
      </c>
    </row>
    <row r="26" spans="1:6" ht="18" x14ac:dyDescent="0.25">
      <c r="A26" s="8" t="s">
        <v>43</v>
      </c>
      <c r="B26" s="63">
        <v>0</v>
      </c>
      <c r="C26" s="63">
        <v>0</v>
      </c>
      <c r="D26" s="7" t="s">
        <v>44</v>
      </c>
      <c r="E26" s="63">
        <v>0</v>
      </c>
      <c r="F26" s="63">
        <v>0</v>
      </c>
    </row>
    <row r="27" spans="1:6" ht="18" x14ac:dyDescent="0.25">
      <c r="A27" s="8" t="s">
        <v>45</v>
      </c>
      <c r="B27" s="63">
        <v>0</v>
      </c>
      <c r="C27" s="63">
        <v>0</v>
      </c>
      <c r="D27" s="7" t="s">
        <v>46</v>
      </c>
      <c r="E27" s="63">
        <v>0</v>
      </c>
      <c r="F27" s="63">
        <v>0</v>
      </c>
    </row>
    <row r="28" spans="1:6" x14ac:dyDescent="0.25">
      <c r="A28" s="8" t="s">
        <v>47</v>
      </c>
      <c r="B28" s="63">
        <v>0</v>
      </c>
      <c r="C28" s="63">
        <v>0</v>
      </c>
      <c r="D28" s="7" t="s">
        <v>48</v>
      </c>
      <c r="E28" s="63">
        <v>0</v>
      </c>
      <c r="F28" s="63">
        <v>0</v>
      </c>
    </row>
    <row r="29" spans="1:6" x14ac:dyDescent="0.25">
      <c r="A29" s="8" t="s">
        <v>49</v>
      </c>
      <c r="B29" s="63">
        <v>0</v>
      </c>
      <c r="C29" s="63">
        <v>0</v>
      </c>
      <c r="D29" s="7" t="s">
        <v>50</v>
      </c>
      <c r="E29" s="63">
        <v>0</v>
      </c>
      <c r="F29" s="63">
        <v>0</v>
      </c>
    </row>
    <row r="30" spans="1:6" ht="18" x14ac:dyDescent="0.25">
      <c r="A30" s="8" t="s">
        <v>51</v>
      </c>
      <c r="B30" s="63">
        <v>0</v>
      </c>
      <c r="C30" s="63">
        <v>0</v>
      </c>
      <c r="D30" s="7" t="s">
        <v>52</v>
      </c>
      <c r="E30" s="63">
        <v>0</v>
      </c>
      <c r="F30" s="63">
        <v>0</v>
      </c>
    </row>
    <row r="31" spans="1:6" x14ac:dyDescent="0.25">
      <c r="A31" s="8" t="s">
        <v>53</v>
      </c>
      <c r="B31" s="63">
        <v>0</v>
      </c>
      <c r="C31" s="63">
        <v>0</v>
      </c>
      <c r="D31" s="7" t="s">
        <v>54</v>
      </c>
      <c r="E31" s="63">
        <v>0</v>
      </c>
      <c r="F31" s="63">
        <v>0</v>
      </c>
    </row>
    <row r="32" spans="1:6" x14ac:dyDescent="0.25">
      <c r="A32" s="8" t="s">
        <v>55</v>
      </c>
      <c r="B32" s="63">
        <v>0</v>
      </c>
      <c r="C32" s="63">
        <v>0</v>
      </c>
      <c r="D32" s="7" t="s">
        <v>56</v>
      </c>
      <c r="E32" s="63">
        <v>0</v>
      </c>
      <c r="F32" s="63">
        <v>0</v>
      </c>
    </row>
    <row r="33" spans="1:6" x14ac:dyDescent="0.25">
      <c r="A33" s="8" t="s">
        <v>57</v>
      </c>
      <c r="B33" s="63">
        <v>0</v>
      </c>
      <c r="C33" s="63">
        <v>0</v>
      </c>
      <c r="D33" s="7" t="s">
        <v>58</v>
      </c>
      <c r="E33" s="63">
        <v>0</v>
      </c>
      <c r="F33" s="63">
        <v>0</v>
      </c>
    </row>
    <row r="34" spans="1:6" ht="18" x14ac:dyDescent="0.25">
      <c r="A34" s="8" t="s">
        <v>59</v>
      </c>
      <c r="B34" s="63">
        <v>0</v>
      </c>
      <c r="C34" s="63">
        <v>0</v>
      </c>
      <c r="D34" s="7" t="s">
        <v>60</v>
      </c>
      <c r="E34" s="63">
        <v>0</v>
      </c>
      <c r="F34" s="63">
        <v>0</v>
      </c>
    </row>
    <row r="35" spans="1:6" x14ac:dyDescent="0.25">
      <c r="A35" s="8" t="s">
        <v>61</v>
      </c>
      <c r="B35" s="63">
        <v>0</v>
      </c>
      <c r="C35" s="63">
        <v>0</v>
      </c>
      <c r="D35" s="7" t="s">
        <v>62</v>
      </c>
      <c r="E35" s="63">
        <v>0</v>
      </c>
      <c r="F35" s="63">
        <v>0</v>
      </c>
    </row>
    <row r="36" spans="1:6" x14ac:dyDescent="0.25">
      <c r="A36" s="8" t="s">
        <v>63</v>
      </c>
      <c r="B36" s="63">
        <v>0</v>
      </c>
      <c r="C36" s="63">
        <v>0</v>
      </c>
      <c r="D36" s="7" t="s">
        <v>64</v>
      </c>
      <c r="E36" s="63">
        <v>0</v>
      </c>
      <c r="F36" s="63">
        <v>0</v>
      </c>
    </row>
    <row r="37" spans="1:6" x14ac:dyDescent="0.25">
      <c r="A37" s="8" t="s">
        <v>65</v>
      </c>
      <c r="B37" s="63">
        <v>0</v>
      </c>
      <c r="C37" s="63">
        <v>0</v>
      </c>
      <c r="D37" s="7" t="s">
        <v>66</v>
      </c>
      <c r="E37" s="63">
        <v>0</v>
      </c>
      <c r="F37" s="63">
        <v>0</v>
      </c>
    </row>
    <row r="38" spans="1:6" ht="18" x14ac:dyDescent="0.25">
      <c r="A38" s="8" t="s">
        <v>67</v>
      </c>
      <c r="B38" s="63">
        <v>0</v>
      </c>
      <c r="C38" s="63">
        <v>0</v>
      </c>
      <c r="D38" s="7" t="s">
        <v>68</v>
      </c>
      <c r="E38" s="63">
        <v>0</v>
      </c>
      <c r="F38" s="63">
        <v>0</v>
      </c>
    </row>
    <row r="39" spans="1:6" x14ac:dyDescent="0.25">
      <c r="A39" s="8" t="s">
        <v>69</v>
      </c>
      <c r="B39" s="63">
        <v>0</v>
      </c>
      <c r="C39" s="63">
        <v>0</v>
      </c>
      <c r="D39" s="7" t="s">
        <v>70</v>
      </c>
      <c r="E39" s="63">
        <v>0</v>
      </c>
      <c r="F39" s="63">
        <v>0</v>
      </c>
    </row>
    <row r="40" spans="1:6" x14ac:dyDescent="0.25">
      <c r="A40" s="8" t="s">
        <v>71</v>
      </c>
      <c r="B40" s="63">
        <v>0</v>
      </c>
      <c r="C40" s="63">
        <v>0</v>
      </c>
      <c r="D40" s="7" t="s">
        <v>72</v>
      </c>
      <c r="E40" s="63">
        <v>0</v>
      </c>
      <c r="F40" s="63">
        <v>0</v>
      </c>
    </row>
    <row r="41" spans="1:6" x14ac:dyDescent="0.25">
      <c r="A41" s="8" t="s">
        <v>73</v>
      </c>
      <c r="B41" s="63">
        <v>0</v>
      </c>
      <c r="C41" s="63">
        <v>0</v>
      </c>
      <c r="D41" s="7" t="s">
        <v>74</v>
      </c>
      <c r="E41" s="63">
        <v>0</v>
      </c>
      <c r="F41" s="63">
        <v>0</v>
      </c>
    </row>
    <row r="42" spans="1:6" x14ac:dyDescent="0.25">
      <c r="A42" s="8" t="s">
        <v>75</v>
      </c>
      <c r="B42" s="63">
        <v>0</v>
      </c>
      <c r="C42" s="63">
        <v>0</v>
      </c>
      <c r="D42" s="7" t="s">
        <v>76</v>
      </c>
      <c r="E42" s="63">
        <v>0</v>
      </c>
      <c r="F42" s="63">
        <v>0</v>
      </c>
    </row>
    <row r="43" spans="1:6" ht="18" x14ac:dyDescent="0.25">
      <c r="A43" s="8" t="s">
        <v>77</v>
      </c>
      <c r="B43" s="63">
        <v>0</v>
      </c>
      <c r="C43" s="63">
        <v>0</v>
      </c>
      <c r="D43" s="7" t="s">
        <v>78</v>
      </c>
      <c r="E43" s="63">
        <v>0</v>
      </c>
      <c r="F43" s="63">
        <v>0</v>
      </c>
    </row>
    <row r="44" spans="1:6" x14ac:dyDescent="0.25">
      <c r="A44" s="8" t="s">
        <v>79</v>
      </c>
      <c r="B44" s="63">
        <v>0</v>
      </c>
      <c r="C44" s="63">
        <v>0</v>
      </c>
      <c r="D44" s="7" t="s">
        <v>80</v>
      </c>
      <c r="E44" s="63">
        <v>0</v>
      </c>
      <c r="F44" s="63">
        <v>0</v>
      </c>
    </row>
    <row r="45" spans="1:6" x14ac:dyDescent="0.25">
      <c r="A45" s="8"/>
      <c r="B45" s="63"/>
      <c r="C45" s="63"/>
      <c r="D45" s="7"/>
      <c r="E45" s="63"/>
      <c r="F45" s="63"/>
    </row>
    <row r="46" spans="1:6" ht="18" x14ac:dyDescent="0.25">
      <c r="A46" s="16" t="s">
        <v>81</v>
      </c>
      <c r="B46" s="63">
        <f>B8+B16+B24+B30+B36+B37+B40</f>
        <v>738483.03</v>
      </c>
      <c r="C46" s="63">
        <f>C8+C16+C24+C30+C36+C37+C40+C9</f>
        <v>533737.88</v>
      </c>
      <c r="D46" s="14" t="s">
        <v>82</v>
      </c>
      <c r="E46" s="63">
        <f>E8+E18+E22+E25+E26+E30+E37+E41+E21</f>
        <v>225969</v>
      </c>
      <c r="F46" s="63">
        <f>+F9+F10+F15+F21</f>
        <v>506710.92</v>
      </c>
    </row>
    <row r="47" spans="1:6" ht="15.75" thickBot="1" x14ac:dyDescent="0.3">
      <c r="A47" s="21"/>
      <c r="B47" s="10"/>
      <c r="C47" s="10"/>
      <c r="D47" s="22"/>
      <c r="E47" s="10"/>
      <c r="F47" s="10"/>
    </row>
    <row r="48" spans="1:6" ht="15.75" thickBot="1" x14ac:dyDescent="0.3"/>
    <row r="49" spans="1:6" x14ac:dyDescent="0.25">
      <c r="A49" s="11" t="s">
        <v>83</v>
      </c>
      <c r="B49" s="64"/>
      <c r="C49" s="64"/>
      <c r="D49" s="13" t="s">
        <v>84</v>
      </c>
      <c r="E49" s="12"/>
      <c r="F49" s="12"/>
    </row>
    <row r="50" spans="1:6" x14ac:dyDescent="0.25">
      <c r="A50" s="8" t="s">
        <v>85</v>
      </c>
      <c r="B50" s="63">
        <v>0</v>
      </c>
      <c r="C50" s="63">
        <v>0</v>
      </c>
      <c r="D50" s="7" t="s">
        <v>86</v>
      </c>
      <c r="E50" s="63">
        <v>0</v>
      </c>
      <c r="F50" s="63">
        <v>0</v>
      </c>
    </row>
    <row r="51" spans="1:6" x14ac:dyDescent="0.25">
      <c r="A51" s="8" t="s">
        <v>87</v>
      </c>
      <c r="B51" s="63">
        <v>0</v>
      </c>
      <c r="C51" s="63">
        <v>0</v>
      </c>
      <c r="D51" s="7" t="s">
        <v>88</v>
      </c>
      <c r="E51" s="63">
        <v>0</v>
      </c>
      <c r="F51" s="63">
        <v>0</v>
      </c>
    </row>
    <row r="52" spans="1:6" x14ac:dyDescent="0.25">
      <c r="A52" s="8" t="s">
        <v>89</v>
      </c>
      <c r="B52" s="63">
        <v>0</v>
      </c>
      <c r="C52" s="63">
        <v>0</v>
      </c>
      <c r="D52" s="7" t="s">
        <v>90</v>
      </c>
      <c r="E52" s="63">
        <v>0</v>
      </c>
      <c r="F52" s="63">
        <v>0</v>
      </c>
    </row>
    <row r="53" spans="1:6" x14ac:dyDescent="0.25">
      <c r="A53" s="8" t="s">
        <v>91</v>
      </c>
      <c r="B53" s="63">
        <v>4365774</v>
      </c>
      <c r="C53" s="63">
        <v>4252325.8499999996</v>
      </c>
      <c r="D53" s="7" t="s">
        <v>92</v>
      </c>
      <c r="E53" s="63">
        <v>0</v>
      </c>
      <c r="F53" s="63">
        <v>0</v>
      </c>
    </row>
    <row r="54" spans="1:6" ht="18" x14ac:dyDescent="0.25">
      <c r="A54" s="8" t="s">
        <v>93</v>
      </c>
      <c r="B54" s="63">
        <v>130000</v>
      </c>
      <c r="C54" s="63">
        <v>130000</v>
      </c>
      <c r="D54" s="7" t="s">
        <v>94</v>
      </c>
      <c r="E54" s="63">
        <v>0</v>
      </c>
      <c r="F54" s="63">
        <v>0</v>
      </c>
    </row>
    <row r="55" spans="1:6" x14ac:dyDescent="0.25">
      <c r="A55" s="8" t="s">
        <v>95</v>
      </c>
      <c r="B55" s="63">
        <v>-3224930</v>
      </c>
      <c r="C55" s="63">
        <v>-3006844</v>
      </c>
      <c r="D55" s="7" t="s">
        <v>96</v>
      </c>
      <c r="E55" s="63">
        <v>0</v>
      </c>
      <c r="F55" s="63">
        <v>0</v>
      </c>
    </row>
    <row r="56" spans="1:6" x14ac:dyDescent="0.25">
      <c r="A56" s="8" t="s">
        <v>97</v>
      </c>
      <c r="B56" s="63">
        <v>0</v>
      </c>
      <c r="C56" s="63">
        <v>0</v>
      </c>
      <c r="D56" s="14"/>
      <c r="E56" s="63"/>
      <c r="F56" s="63"/>
    </row>
    <row r="57" spans="1:6" x14ac:dyDescent="0.25">
      <c r="A57" s="8" t="s">
        <v>98</v>
      </c>
      <c r="B57" s="63">
        <v>0</v>
      </c>
      <c r="C57" s="63">
        <v>0</v>
      </c>
      <c r="D57" s="14" t="s">
        <v>99</v>
      </c>
      <c r="E57" s="63">
        <v>0</v>
      </c>
      <c r="F57" s="63">
        <v>0</v>
      </c>
    </row>
    <row r="58" spans="1:6" x14ac:dyDescent="0.25">
      <c r="A58" s="8" t="s">
        <v>100</v>
      </c>
      <c r="B58" s="63">
        <v>0</v>
      </c>
      <c r="C58" s="63">
        <v>0</v>
      </c>
      <c r="D58" s="15"/>
      <c r="E58" s="63"/>
      <c r="F58" s="63"/>
    </row>
    <row r="59" spans="1:6" x14ac:dyDescent="0.25">
      <c r="A59" s="8"/>
      <c r="B59" s="63"/>
      <c r="C59" s="63"/>
      <c r="D59" s="14" t="s">
        <v>101</v>
      </c>
      <c r="E59" s="63">
        <f>+E46+E57</f>
        <v>225969</v>
      </c>
      <c r="F59" s="63">
        <f>+F46+F57</f>
        <v>506710.92</v>
      </c>
    </row>
    <row r="60" spans="1:6" ht="18" x14ac:dyDescent="0.25">
      <c r="A60" s="16" t="s">
        <v>102</v>
      </c>
      <c r="B60" s="63">
        <f>+B50+B51+B52+B53+B54+B55+B56+B57+B58</f>
        <v>1270844</v>
      </c>
      <c r="C60" s="63">
        <f>+C50+C51+C52+C53+C54+C55+C56+C57+C58</f>
        <v>1375481.8499999996</v>
      </c>
      <c r="D60" s="7"/>
      <c r="E60" s="63"/>
      <c r="F60" s="63"/>
    </row>
    <row r="61" spans="1:6" x14ac:dyDescent="0.25">
      <c r="A61" s="8"/>
      <c r="B61" s="63"/>
      <c r="C61" s="63"/>
      <c r="D61" s="14" t="s">
        <v>103</v>
      </c>
      <c r="E61" s="63"/>
      <c r="F61" s="63"/>
    </row>
    <row r="62" spans="1:6" x14ac:dyDescent="0.25">
      <c r="A62" s="16" t="s">
        <v>104</v>
      </c>
      <c r="B62" s="63">
        <f>+B46+B60</f>
        <v>2009327.03</v>
      </c>
      <c r="C62" s="63">
        <f>+C46+C60</f>
        <v>1909219.7299999995</v>
      </c>
      <c r="D62" s="14"/>
      <c r="E62" s="63"/>
      <c r="F62" s="63"/>
    </row>
    <row r="63" spans="1:6" x14ac:dyDescent="0.25">
      <c r="A63" s="8"/>
      <c r="B63" s="7"/>
      <c r="C63" s="7"/>
      <c r="D63" s="14" t="s">
        <v>105</v>
      </c>
      <c r="E63" s="63">
        <v>1826338</v>
      </c>
      <c r="F63" s="63">
        <v>1826338</v>
      </c>
    </row>
    <row r="64" spans="1:6" x14ac:dyDescent="0.25">
      <c r="A64" s="8"/>
      <c r="B64" s="120"/>
      <c r="C64" s="7"/>
      <c r="D64" s="7" t="s">
        <v>106</v>
      </c>
      <c r="E64" s="63">
        <v>0</v>
      </c>
      <c r="F64" s="63">
        <v>0</v>
      </c>
    </row>
    <row r="65" spans="1:6" x14ac:dyDescent="0.25">
      <c r="A65" s="8"/>
      <c r="B65" s="7"/>
      <c r="C65" s="7"/>
      <c r="D65" s="7" t="s">
        <v>107</v>
      </c>
      <c r="E65" s="63">
        <v>0</v>
      </c>
      <c r="F65" s="63">
        <v>0</v>
      </c>
    </row>
    <row r="66" spans="1:6" x14ac:dyDescent="0.25">
      <c r="A66" s="8"/>
      <c r="B66" s="7"/>
      <c r="C66" s="7"/>
      <c r="D66" s="7" t="s">
        <v>108</v>
      </c>
      <c r="E66" s="63">
        <v>1826338.29</v>
      </c>
      <c r="F66" s="63">
        <v>1826338.29</v>
      </c>
    </row>
    <row r="67" spans="1:6" x14ac:dyDescent="0.25">
      <c r="A67" s="8"/>
      <c r="B67" s="7"/>
      <c r="C67" s="7"/>
      <c r="D67" s="7"/>
      <c r="E67" s="63"/>
      <c r="F67" s="63"/>
    </row>
    <row r="68" spans="1:6" ht="18" x14ac:dyDescent="0.25">
      <c r="A68" s="8"/>
      <c r="B68" s="7"/>
      <c r="C68" s="7"/>
      <c r="D68" s="14" t="s">
        <v>109</v>
      </c>
      <c r="E68" s="63">
        <f>+E69+E70</f>
        <v>-42980</v>
      </c>
      <c r="F68" s="63">
        <f>+F69+F70</f>
        <v>-423829.29000000004</v>
      </c>
    </row>
    <row r="69" spans="1:6" x14ac:dyDescent="0.25">
      <c r="A69" s="8"/>
      <c r="B69" s="7"/>
      <c r="C69" s="7"/>
      <c r="D69" s="7" t="s">
        <v>110</v>
      </c>
      <c r="E69" s="63">
        <v>400964</v>
      </c>
      <c r="F69" s="63">
        <v>-266117.34000000003</v>
      </c>
    </row>
    <row r="70" spans="1:6" x14ac:dyDescent="0.25">
      <c r="A70" s="8"/>
      <c r="B70" s="7"/>
      <c r="C70" s="7"/>
      <c r="D70" s="7" t="s">
        <v>111</v>
      </c>
      <c r="E70" s="63">
        <v>-443944</v>
      </c>
      <c r="F70" s="63">
        <v>-157711.95000000001</v>
      </c>
    </row>
    <row r="71" spans="1:6" x14ac:dyDescent="0.25">
      <c r="A71" s="8"/>
      <c r="B71" s="7"/>
      <c r="C71" s="7"/>
      <c r="D71" s="7" t="s">
        <v>112</v>
      </c>
      <c r="E71" s="63">
        <v>0</v>
      </c>
      <c r="F71" s="63">
        <v>0</v>
      </c>
    </row>
    <row r="72" spans="1:6" x14ac:dyDescent="0.25">
      <c r="A72" s="8"/>
      <c r="B72" s="7"/>
      <c r="C72" s="7"/>
      <c r="D72" s="7" t="s">
        <v>113</v>
      </c>
      <c r="E72" s="63">
        <v>0</v>
      </c>
      <c r="F72" s="63">
        <v>0</v>
      </c>
    </row>
    <row r="73" spans="1:6" x14ac:dyDescent="0.25">
      <c r="A73" s="8"/>
      <c r="B73" s="7"/>
      <c r="C73" s="7"/>
      <c r="D73" s="7" t="s">
        <v>114</v>
      </c>
      <c r="E73" s="63">
        <v>0</v>
      </c>
      <c r="F73" s="63">
        <v>0</v>
      </c>
    </row>
    <row r="74" spans="1:6" x14ac:dyDescent="0.25">
      <c r="A74" s="8"/>
      <c r="B74" s="7"/>
      <c r="C74" s="7"/>
      <c r="D74" s="7"/>
      <c r="E74" s="63"/>
      <c r="F74" s="63"/>
    </row>
    <row r="75" spans="1:6" ht="18" x14ac:dyDescent="0.25">
      <c r="A75" s="8"/>
      <c r="B75" s="7"/>
      <c r="C75" s="7"/>
      <c r="D75" s="14" t="s">
        <v>115</v>
      </c>
      <c r="E75" s="63">
        <v>0</v>
      </c>
      <c r="F75" s="63">
        <v>0</v>
      </c>
    </row>
    <row r="76" spans="1:6" x14ac:dyDescent="0.25">
      <c r="A76" s="8"/>
      <c r="B76" s="7"/>
      <c r="C76" s="7"/>
      <c r="D76" s="7" t="s">
        <v>116</v>
      </c>
      <c r="E76" s="63">
        <v>0</v>
      </c>
      <c r="F76" s="63">
        <v>0</v>
      </c>
    </row>
    <row r="77" spans="1:6" x14ac:dyDescent="0.25">
      <c r="A77" s="8"/>
      <c r="B77" s="7"/>
      <c r="C77" s="7"/>
      <c r="D77" s="7" t="s">
        <v>117</v>
      </c>
      <c r="E77" s="63">
        <v>0</v>
      </c>
      <c r="F77" s="63">
        <v>0</v>
      </c>
    </row>
    <row r="78" spans="1:6" x14ac:dyDescent="0.25">
      <c r="A78" s="8"/>
      <c r="B78" s="7"/>
      <c r="C78" s="7"/>
      <c r="D78" s="7"/>
      <c r="E78" s="63"/>
      <c r="F78" s="63"/>
    </row>
    <row r="79" spans="1:6" x14ac:dyDescent="0.25">
      <c r="A79" s="8"/>
      <c r="B79" s="7"/>
      <c r="C79" s="7"/>
      <c r="D79" s="14" t="s">
        <v>118</v>
      </c>
      <c r="E79" s="63">
        <f>+E63+E68+E75</f>
        <v>1783358</v>
      </c>
      <c r="F79" s="63">
        <f>+F63+F68+F75</f>
        <v>1402508.71</v>
      </c>
    </row>
    <row r="80" spans="1:6" x14ac:dyDescent="0.25">
      <c r="A80" s="8"/>
      <c r="B80" s="7"/>
      <c r="C80" s="7"/>
      <c r="D80" s="7"/>
      <c r="E80" s="63"/>
      <c r="F80" s="63"/>
    </row>
    <row r="81" spans="1:6" ht="18" x14ac:dyDescent="0.25">
      <c r="A81" s="8"/>
      <c r="B81" s="7"/>
      <c r="C81" s="7"/>
      <c r="D81" s="14" t="s">
        <v>119</v>
      </c>
      <c r="E81" s="63">
        <f>+E79+E59</f>
        <v>2009327</v>
      </c>
      <c r="F81" s="63">
        <f>+F79+F59</f>
        <v>1909219.63</v>
      </c>
    </row>
    <row r="82" spans="1:6" x14ac:dyDescent="0.25">
      <c r="A82" s="8"/>
      <c r="B82" s="7"/>
      <c r="C82" s="7"/>
      <c r="D82" s="7"/>
      <c r="E82" s="7"/>
      <c r="F82" s="7"/>
    </row>
    <row r="83" spans="1:6" x14ac:dyDescent="0.25">
      <c r="A83" s="8"/>
      <c r="B83" s="7"/>
      <c r="C83" s="7"/>
      <c r="D83" s="7"/>
      <c r="E83" s="7"/>
      <c r="F83" s="7"/>
    </row>
    <row r="84" spans="1:6" x14ac:dyDescent="0.25">
      <c r="A84" s="8"/>
      <c r="B84" s="7"/>
      <c r="C84" s="7"/>
      <c r="D84" s="7"/>
      <c r="E84" s="7"/>
      <c r="F84" s="7"/>
    </row>
    <row r="85" spans="1:6" ht="15.75" thickBot="1" x14ac:dyDescent="0.3">
      <c r="A85" s="9"/>
      <c r="B85" s="10"/>
      <c r="C85" s="10"/>
      <c r="D85" s="10"/>
      <c r="E85" s="10"/>
      <c r="F85" s="10"/>
    </row>
  </sheetData>
  <mergeCells count="4">
    <mergeCell ref="A1:F1"/>
    <mergeCell ref="A2:F2"/>
    <mergeCell ref="A3:F3"/>
    <mergeCell ref="A4:F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14999847407452621"/>
  </sheetPr>
  <dimension ref="A1:K30"/>
  <sheetViews>
    <sheetView zoomScale="110" zoomScaleNormal="110" workbookViewId="0">
      <selection activeCell="A25" sqref="A25:B25"/>
    </sheetView>
  </sheetViews>
  <sheetFormatPr baseColWidth="10" defaultRowHeight="15" x14ac:dyDescent="0.25"/>
  <cols>
    <col min="1" max="1" width="7.7109375" customWidth="1"/>
    <col min="2" max="2" width="20.140625" customWidth="1"/>
    <col min="9" max="9" width="13" customWidth="1"/>
  </cols>
  <sheetData>
    <row r="1" spans="1:9" ht="15.75" thickBot="1" x14ac:dyDescent="0.3">
      <c r="A1" s="130" t="s">
        <v>415</v>
      </c>
      <c r="B1" s="131"/>
      <c r="C1" s="131"/>
      <c r="D1" s="131"/>
      <c r="E1" s="131"/>
      <c r="F1" s="131"/>
      <c r="G1" s="131"/>
      <c r="H1" s="131"/>
      <c r="I1" s="132"/>
    </row>
    <row r="2" spans="1:9" ht="15.75" thickBot="1" x14ac:dyDescent="0.3">
      <c r="A2" s="133" t="s">
        <v>120</v>
      </c>
      <c r="B2" s="134"/>
      <c r="C2" s="134"/>
      <c r="D2" s="134"/>
      <c r="E2" s="134"/>
      <c r="F2" s="134"/>
      <c r="G2" s="134"/>
      <c r="H2" s="134"/>
      <c r="I2" s="135"/>
    </row>
    <row r="3" spans="1:9" ht="15.75" thickBot="1" x14ac:dyDescent="0.3">
      <c r="A3" s="133" t="s">
        <v>439</v>
      </c>
      <c r="B3" s="134"/>
      <c r="C3" s="134"/>
      <c r="D3" s="134"/>
      <c r="E3" s="134"/>
      <c r="F3" s="134"/>
      <c r="G3" s="134"/>
      <c r="H3" s="134"/>
      <c r="I3" s="135"/>
    </row>
    <row r="4" spans="1:9" ht="15.75" thickBot="1" x14ac:dyDescent="0.3">
      <c r="A4" s="133" t="s">
        <v>1</v>
      </c>
      <c r="B4" s="134"/>
      <c r="C4" s="134"/>
      <c r="D4" s="134"/>
      <c r="E4" s="134"/>
      <c r="F4" s="134"/>
      <c r="G4" s="134"/>
      <c r="H4" s="134"/>
      <c r="I4" s="135"/>
    </row>
    <row r="5" spans="1:9" ht="24" customHeight="1" x14ac:dyDescent="0.25">
      <c r="A5" s="136" t="s">
        <v>121</v>
      </c>
      <c r="B5" s="137"/>
      <c r="C5" s="111" t="s">
        <v>122</v>
      </c>
      <c r="D5" s="138" t="s">
        <v>123</v>
      </c>
      <c r="E5" s="138" t="s">
        <v>124</v>
      </c>
      <c r="F5" s="138" t="s">
        <v>125</v>
      </c>
      <c r="G5" s="111" t="s">
        <v>126</v>
      </c>
      <c r="H5" s="138" t="s">
        <v>128</v>
      </c>
      <c r="I5" s="138" t="s">
        <v>129</v>
      </c>
    </row>
    <row r="6" spans="1:9" ht="36.75" customHeight="1" thickBot="1" x14ac:dyDescent="0.3">
      <c r="A6" s="127"/>
      <c r="B6" s="129"/>
      <c r="C6" s="104" t="s">
        <v>430</v>
      </c>
      <c r="D6" s="139"/>
      <c r="E6" s="139"/>
      <c r="F6" s="139"/>
      <c r="G6" s="104" t="s">
        <v>127</v>
      </c>
      <c r="H6" s="139"/>
      <c r="I6" s="139"/>
    </row>
    <row r="7" spans="1:9" x14ac:dyDescent="0.25">
      <c r="A7" s="142"/>
      <c r="B7" s="143"/>
      <c r="C7" s="1"/>
      <c r="D7" s="1"/>
      <c r="E7" s="1"/>
      <c r="F7" s="1"/>
      <c r="G7" s="1"/>
      <c r="H7" s="1"/>
      <c r="I7" s="1"/>
    </row>
    <row r="8" spans="1:9" x14ac:dyDescent="0.25">
      <c r="A8" s="144" t="s">
        <v>130</v>
      </c>
      <c r="B8" s="145"/>
      <c r="C8" s="101">
        <f>C9+C13</f>
        <v>0</v>
      </c>
      <c r="D8" s="101">
        <f t="shared" ref="D8:H8" si="0">D9+D13</f>
        <v>0</v>
      </c>
      <c r="E8" s="101">
        <f t="shared" si="0"/>
        <v>0</v>
      </c>
      <c r="F8" s="101">
        <f t="shared" si="0"/>
        <v>0</v>
      </c>
      <c r="G8" s="101">
        <f t="shared" si="0"/>
        <v>0</v>
      </c>
      <c r="H8" s="101">
        <f t="shared" si="0"/>
        <v>0</v>
      </c>
      <c r="I8" s="101">
        <f>I13+I9</f>
        <v>0</v>
      </c>
    </row>
    <row r="9" spans="1:9" x14ac:dyDescent="0.25">
      <c r="A9" s="144" t="s">
        <v>131</v>
      </c>
      <c r="B9" s="145"/>
      <c r="C9" s="63">
        <v>0</v>
      </c>
      <c r="D9" s="63">
        <v>0</v>
      </c>
      <c r="E9" s="63">
        <v>0</v>
      </c>
      <c r="F9" s="63">
        <v>0</v>
      </c>
      <c r="G9" s="63">
        <v>0</v>
      </c>
      <c r="H9" s="63">
        <v>0</v>
      </c>
      <c r="I9" s="63">
        <v>0</v>
      </c>
    </row>
    <row r="10" spans="1:9" x14ac:dyDescent="0.25">
      <c r="A10" s="3"/>
      <c r="B10" s="4" t="s">
        <v>132</v>
      </c>
      <c r="C10" s="63">
        <v>0</v>
      </c>
      <c r="D10" s="63">
        <v>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</row>
    <row r="11" spans="1:9" x14ac:dyDescent="0.25">
      <c r="A11" s="5"/>
      <c r="B11" s="4" t="s">
        <v>133</v>
      </c>
      <c r="C11" s="63">
        <v>0</v>
      </c>
      <c r="D11" s="63">
        <v>0</v>
      </c>
      <c r="E11" s="63">
        <v>0</v>
      </c>
      <c r="F11" s="63">
        <v>0</v>
      </c>
      <c r="G11" s="63">
        <v>0</v>
      </c>
      <c r="H11" s="63">
        <v>0</v>
      </c>
      <c r="I11" s="63">
        <v>0</v>
      </c>
    </row>
    <row r="12" spans="1:9" x14ac:dyDescent="0.25">
      <c r="A12" s="5"/>
      <c r="B12" s="4" t="s">
        <v>134</v>
      </c>
      <c r="C12" s="63">
        <v>0</v>
      </c>
      <c r="D12" s="63">
        <v>0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</row>
    <row r="13" spans="1:9" x14ac:dyDescent="0.25">
      <c r="A13" s="144" t="s">
        <v>135</v>
      </c>
      <c r="B13" s="145"/>
      <c r="C13" s="63">
        <v>0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</row>
    <row r="14" spans="1:9" x14ac:dyDescent="0.25">
      <c r="A14" s="3"/>
      <c r="B14" s="4" t="s">
        <v>136</v>
      </c>
      <c r="C14" s="63">
        <v>0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</row>
    <row r="15" spans="1:9" x14ac:dyDescent="0.25">
      <c r="A15" s="5"/>
      <c r="B15" s="4" t="s">
        <v>137</v>
      </c>
      <c r="C15" s="63">
        <v>0</v>
      </c>
      <c r="D15" s="63">
        <v>0</v>
      </c>
      <c r="E15" s="63">
        <v>0</v>
      </c>
      <c r="F15" s="63">
        <v>0</v>
      </c>
      <c r="G15" s="63">
        <v>0</v>
      </c>
      <c r="H15" s="63">
        <v>0</v>
      </c>
      <c r="I15" s="63">
        <v>0</v>
      </c>
    </row>
    <row r="16" spans="1:9" x14ac:dyDescent="0.25">
      <c r="A16" s="5"/>
      <c r="B16" s="4" t="s">
        <v>138</v>
      </c>
      <c r="C16" s="63">
        <v>0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</row>
    <row r="17" spans="1:11" x14ac:dyDescent="0.25">
      <c r="A17" s="144" t="s">
        <v>139</v>
      </c>
      <c r="B17" s="145"/>
      <c r="C17" s="63">
        <v>506710.93</v>
      </c>
      <c r="D17" s="102">
        <v>0</v>
      </c>
      <c r="E17" s="102">
        <v>0</v>
      </c>
      <c r="F17" s="102">
        <v>0</v>
      </c>
      <c r="G17" s="102">
        <v>225968</v>
      </c>
      <c r="H17" s="102">
        <v>0</v>
      </c>
      <c r="I17" s="102">
        <v>0</v>
      </c>
      <c r="J17" s="65"/>
      <c r="K17" s="65"/>
    </row>
    <row r="18" spans="1:11" x14ac:dyDescent="0.25">
      <c r="A18" s="5"/>
      <c r="B18" s="4"/>
      <c r="C18" s="63"/>
      <c r="D18" s="63"/>
      <c r="E18" s="63"/>
      <c r="F18" s="63"/>
      <c r="G18" s="63"/>
      <c r="H18" s="63"/>
      <c r="I18" s="63"/>
    </row>
    <row r="19" spans="1:11" ht="16.5" customHeight="1" x14ac:dyDescent="0.25">
      <c r="A19" s="144" t="s">
        <v>140</v>
      </c>
      <c r="B19" s="145"/>
      <c r="C19" s="101">
        <f>C8+C17</f>
        <v>506710.93</v>
      </c>
      <c r="D19" s="101">
        <f t="shared" ref="D19:H19" si="1">D8+D17</f>
        <v>0</v>
      </c>
      <c r="E19" s="101">
        <f t="shared" si="1"/>
        <v>0</v>
      </c>
      <c r="F19" s="101">
        <f t="shared" si="1"/>
        <v>0</v>
      </c>
      <c r="G19" s="101">
        <f t="shared" si="1"/>
        <v>225968</v>
      </c>
      <c r="H19" s="101">
        <f t="shared" si="1"/>
        <v>0</v>
      </c>
      <c r="I19" s="101">
        <f>I8+I17</f>
        <v>0</v>
      </c>
    </row>
    <row r="20" spans="1:11" x14ac:dyDescent="0.25">
      <c r="A20" s="144"/>
      <c r="B20" s="145"/>
      <c r="C20" s="101"/>
      <c r="D20" s="101"/>
      <c r="E20" s="101"/>
      <c r="F20" s="101"/>
      <c r="G20" s="101"/>
      <c r="H20" s="101"/>
      <c r="I20" s="101"/>
    </row>
    <row r="21" spans="1:11" ht="16.5" customHeight="1" x14ac:dyDescent="0.25">
      <c r="A21" s="144" t="s">
        <v>416</v>
      </c>
      <c r="B21" s="145"/>
      <c r="C21" s="101">
        <f>C22+C23+C24</f>
        <v>0</v>
      </c>
      <c r="D21" s="101">
        <f t="shared" ref="D21:G21" si="2">D22+D23+D24</f>
        <v>0</v>
      </c>
      <c r="E21" s="101">
        <f t="shared" si="2"/>
        <v>0</v>
      </c>
      <c r="F21" s="101">
        <f t="shared" si="2"/>
        <v>0</v>
      </c>
      <c r="G21" s="101">
        <f t="shared" si="2"/>
        <v>0</v>
      </c>
      <c r="H21" s="101">
        <f>H22+H23+H24</f>
        <v>0</v>
      </c>
      <c r="I21" s="101">
        <f>I22+I23+I24</f>
        <v>0</v>
      </c>
    </row>
    <row r="22" spans="1:11" x14ac:dyDescent="0.25">
      <c r="A22" s="146" t="s">
        <v>141</v>
      </c>
      <c r="B22" s="147"/>
      <c r="C22" s="63">
        <v>0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</row>
    <row r="23" spans="1:11" x14ac:dyDescent="0.25">
      <c r="A23" s="146" t="s">
        <v>142</v>
      </c>
      <c r="B23" s="147"/>
      <c r="C23" s="63">
        <v>0</v>
      </c>
      <c r="D23" s="63">
        <v>0</v>
      </c>
      <c r="E23" s="63">
        <v>0</v>
      </c>
      <c r="F23" s="63">
        <v>0</v>
      </c>
      <c r="G23" s="63">
        <v>0</v>
      </c>
      <c r="H23" s="63">
        <v>0</v>
      </c>
      <c r="I23" s="63">
        <v>0</v>
      </c>
    </row>
    <row r="24" spans="1:11" x14ac:dyDescent="0.25">
      <c r="A24" s="146" t="s">
        <v>143</v>
      </c>
      <c r="B24" s="147"/>
      <c r="C24" s="63">
        <v>0</v>
      </c>
      <c r="D24" s="63">
        <v>0</v>
      </c>
      <c r="E24" s="63">
        <v>0</v>
      </c>
      <c r="F24" s="63">
        <v>0</v>
      </c>
      <c r="G24" s="63">
        <v>0</v>
      </c>
      <c r="H24" s="63">
        <v>0</v>
      </c>
      <c r="I24" s="63">
        <v>0</v>
      </c>
    </row>
    <row r="25" spans="1:11" x14ac:dyDescent="0.25">
      <c r="A25" s="140"/>
      <c r="B25" s="141"/>
      <c r="C25" s="100"/>
      <c r="D25" s="100"/>
      <c r="E25" s="100"/>
      <c r="F25" s="100"/>
      <c r="G25" s="100"/>
      <c r="H25" s="100"/>
      <c r="I25" s="100"/>
    </row>
    <row r="26" spans="1:11" ht="16.5" customHeight="1" x14ac:dyDescent="0.25">
      <c r="A26" s="144" t="s">
        <v>144</v>
      </c>
      <c r="B26" s="145"/>
      <c r="C26" s="101">
        <f>C27+C28+C29</f>
        <v>0</v>
      </c>
      <c r="D26" s="101">
        <f t="shared" ref="D26" si="3">D27+D28+D29</f>
        <v>0</v>
      </c>
      <c r="E26" s="101">
        <f t="shared" ref="E26" si="4">E27+E28+E29</f>
        <v>0</v>
      </c>
      <c r="F26" s="101">
        <f t="shared" ref="F26" si="5">F27+F28+F29</f>
        <v>0</v>
      </c>
      <c r="G26" s="101">
        <f t="shared" ref="G26" si="6">G27+G28+G29</f>
        <v>0</v>
      </c>
      <c r="H26" s="101">
        <f>H27+H28+H29</f>
        <v>0</v>
      </c>
      <c r="I26" s="101">
        <f>I27+I28+I29</f>
        <v>0</v>
      </c>
    </row>
    <row r="27" spans="1:11" x14ac:dyDescent="0.25">
      <c r="A27" s="146" t="s">
        <v>145</v>
      </c>
      <c r="B27" s="147"/>
      <c r="C27" s="63">
        <v>0</v>
      </c>
      <c r="D27" s="63">
        <v>0</v>
      </c>
      <c r="E27" s="63">
        <v>0</v>
      </c>
      <c r="F27" s="63">
        <v>0</v>
      </c>
      <c r="G27" s="63">
        <v>0</v>
      </c>
      <c r="H27" s="63">
        <v>0</v>
      </c>
      <c r="I27" s="63">
        <v>0</v>
      </c>
    </row>
    <row r="28" spans="1:11" x14ac:dyDescent="0.25">
      <c r="A28" s="146" t="s">
        <v>146</v>
      </c>
      <c r="B28" s="147"/>
      <c r="C28" s="63">
        <v>0</v>
      </c>
      <c r="D28" s="63">
        <v>0</v>
      </c>
      <c r="E28" s="63">
        <v>0</v>
      </c>
      <c r="F28" s="63">
        <v>0</v>
      </c>
      <c r="G28" s="63">
        <v>0</v>
      </c>
      <c r="H28" s="63">
        <v>0</v>
      </c>
      <c r="I28" s="63">
        <v>0</v>
      </c>
    </row>
    <row r="29" spans="1:11" x14ac:dyDescent="0.25">
      <c r="A29" s="146" t="s">
        <v>147</v>
      </c>
      <c r="B29" s="147"/>
      <c r="C29" s="63">
        <v>0</v>
      </c>
      <c r="D29" s="63">
        <v>0</v>
      </c>
      <c r="E29" s="63">
        <v>0</v>
      </c>
      <c r="F29" s="63">
        <v>0</v>
      </c>
      <c r="G29" s="63">
        <v>0</v>
      </c>
      <c r="H29" s="63">
        <v>0</v>
      </c>
      <c r="I29" s="63">
        <v>0</v>
      </c>
    </row>
    <row r="30" spans="1:11" ht="15.75" thickBot="1" x14ac:dyDescent="0.3">
      <c r="A30" s="148"/>
      <c r="B30" s="149"/>
      <c r="C30" s="103"/>
      <c r="D30" s="103"/>
      <c r="E30" s="103"/>
      <c r="F30" s="103"/>
      <c r="G30" s="103"/>
      <c r="H30" s="103"/>
      <c r="I30" s="103"/>
    </row>
  </sheetData>
  <mergeCells count="27">
    <mergeCell ref="A26:B26"/>
    <mergeCell ref="A27:B27"/>
    <mergeCell ref="A28:B28"/>
    <mergeCell ref="A29:B29"/>
    <mergeCell ref="A30:B30"/>
    <mergeCell ref="A25:B25"/>
    <mergeCell ref="A7:B7"/>
    <mergeCell ref="A8:B8"/>
    <mergeCell ref="A9:B9"/>
    <mergeCell ref="A13:B13"/>
    <mergeCell ref="A17:B17"/>
    <mergeCell ref="A19:B19"/>
    <mergeCell ref="A20:B20"/>
    <mergeCell ref="A21:B21"/>
    <mergeCell ref="A22:B22"/>
    <mergeCell ref="A23:B23"/>
    <mergeCell ref="A24:B24"/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14999847407452621"/>
    <pageSetUpPr fitToPage="1"/>
  </sheetPr>
  <dimension ref="A1:K18"/>
  <sheetViews>
    <sheetView workbookViewId="0">
      <selection activeCell="B25" sqref="B25"/>
    </sheetView>
  </sheetViews>
  <sheetFormatPr baseColWidth="10" defaultRowHeight="15" x14ac:dyDescent="0.25"/>
  <cols>
    <col min="1" max="1" width="30" customWidth="1"/>
    <col min="11" max="11" width="12.7109375" customWidth="1"/>
  </cols>
  <sheetData>
    <row r="1" spans="1:11" ht="15.75" thickBot="1" x14ac:dyDescent="0.3">
      <c r="A1" s="130" t="s">
        <v>415</v>
      </c>
      <c r="B1" s="131"/>
      <c r="C1" s="131"/>
      <c r="D1" s="131"/>
      <c r="E1" s="131"/>
      <c r="F1" s="131"/>
      <c r="G1" s="131"/>
      <c r="H1" s="131"/>
      <c r="I1" s="131"/>
      <c r="J1" s="131"/>
      <c r="K1" s="132"/>
    </row>
    <row r="2" spans="1:11" ht="15.75" thickBot="1" x14ac:dyDescent="0.3">
      <c r="A2" s="133" t="s">
        <v>148</v>
      </c>
      <c r="B2" s="134"/>
      <c r="C2" s="134"/>
      <c r="D2" s="134"/>
      <c r="E2" s="134"/>
      <c r="F2" s="134"/>
      <c r="G2" s="134"/>
      <c r="H2" s="134"/>
      <c r="I2" s="134"/>
      <c r="J2" s="134"/>
      <c r="K2" s="135"/>
    </row>
    <row r="3" spans="1:11" ht="15.75" thickBot="1" x14ac:dyDescent="0.3">
      <c r="A3" s="133" t="s">
        <v>439</v>
      </c>
      <c r="B3" s="134"/>
      <c r="C3" s="134"/>
      <c r="D3" s="134"/>
      <c r="E3" s="134"/>
      <c r="F3" s="134"/>
      <c r="G3" s="134"/>
      <c r="H3" s="134"/>
      <c r="I3" s="134"/>
      <c r="J3" s="134"/>
      <c r="K3" s="135"/>
    </row>
    <row r="4" spans="1:11" ht="15.75" thickBot="1" x14ac:dyDescent="0.3">
      <c r="A4" s="133" t="s">
        <v>1</v>
      </c>
      <c r="B4" s="134"/>
      <c r="C4" s="134"/>
      <c r="D4" s="134"/>
      <c r="E4" s="134"/>
      <c r="F4" s="134"/>
      <c r="G4" s="134"/>
      <c r="H4" s="134"/>
      <c r="I4" s="134"/>
      <c r="J4" s="134"/>
      <c r="K4" s="135"/>
    </row>
    <row r="5" spans="1:11" ht="81.75" thickBot="1" x14ac:dyDescent="0.3">
      <c r="A5" s="110" t="s">
        <v>149</v>
      </c>
      <c r="B5" s="104" t="s">
        <v>150</v>
      </c>
      <c r="C5" s="104" t="s">
        <v>151</v>
      </c>
      <c r="D5" s="104" t="s">
        <v>152</v>
      </c>
      <c r="E5" s="104" t="s">
        <v>153</v>
      </c>
      <c r="F5" s="104" t="s">
        <v>154</v>
      </c>
      <c r="G5" s="104" t="s">
        <v>155</v>
      </c>
      <c r="H5" s="104" t="s">
        <v>156</v>
      </c>
      <c r="I5" s="104" t="s">
        <v>431</v>
      </c>
      <c r="J5" s="104" t="s">
        <v>432</v>
      </c>
      <c r="K5" s="104" t="s">
        <v>433</v>
      </c>
    </row>
    <row r="6" spans="1:11" x14ac:dyDescent="0.25">
      <c r="A6" s="2"/>
      <c r="B6" s="67"/>
      <c r="C6" s="67"/>
      <c r="D6" s="67"/>
      <c r="E6" s="67"/>
      <c r="F6" s="67"/>
      <c r="G6" s="67"/>
      <c r="H6" s="67"/>
      <c r="I6" s="67"/>
      <c r="J6" s="67"/>
      <c r="K6" s="67"/>
    </row>
    <row r="7" spans="1:11" ht="18" x14ac:dyDescent="0.25">
      <c r="A7" s="6" t="s">
        <v>157</v>
      </c>
      <c r="B7" s="66">
        <f t="shared" ref="B7:K7" si="0">SUM(B8:B10)</f>
        <v>0</v>
      </c>
      <c r="C7" s="66">
        <f t="shared" si="0"/>
        <v>0</v>
      </c>
      <c r="D7" s="66">
        <f t="shared" si="0"/>
        <v>0</v>
      </c>
      <c r="E7" s="66">
        <f t="shared" si="0"/>
        <v>0</v>
      </c>
      <c r="F7" s="66">
        <f t="shared" si="0"/>
        <v>0</v>
      </c>
      <c r="G7" s="66">
        <f t="shared" si="0"/>
        <v>0</v>
      </c>
      <c r="H7" s="66">
        <f t="shared" si="0"/>
        <v>0</v>
      </c>
      <c r="I7" s="66">
        <f t="shared" si="0"/>
        <v>0</v>
      </c>
      <c r="J7" s="66">
        <f t="shared" si="0"/>
        <v>0</v>
      </c>
      <c r="K7" s="66">
        <f t="shared" si="0"/>
        <v>0</v>
      </c>
    </row>
    <row r="8" spans="1:11" x14ac:dyDescent="0.25">
      <c r="A8" s="23" t="s">
        <v>158</v>
      </c>
      <c r="B8" s="62">
        <v>0</v>
      </c>
      <c r="C8" s="62">
        <v>0</v>
      </c>
      <c r="D8" s="62">
        <v>0</v>
      </c>
      <c r="E8" s="62">
        <v>0</v>
      </c>
      <c r="F8" s="62">
        <v>0</v>
      </c>
      <c r="G8" s="62">
        <v>0</v>
      </c>
      <c r="H8" s="62">
        <v>0</v>
      </c>
      <c r="I8" s="62">
        <v>0</v>
      </c>
      <c r="J8" s="62">
        <v>0</v>
      </c>
      <c r="K8" s="62">
        <v>0</v>
      </c>
    </row>
    <row r="9" spans="1:11" x14ac:dyDescent="0.25">
      <c r="A9" s="23" t="s">
        <v>159</v>
      </c>
      <c r="B9" s="62">
        <v>0</v>
      </c>
      <c r="C9" s="62">
        <v>0</v>
      </c>
      <c r="D9" s="62">
        <v>0</v>
      </c>
      <c r="E9" s="62">
        <v>0</v>
      </c>
      <c r="F9" s="62">
        <v>0</v>
      </c>
      <c r="G9" s="62">
        <v>0</v>
      </c>
      <c r="H9" s="62">
        <v>0</v>
      </c>
      <c r="I9" s="62">
        <v>0</v>
      </c>
      <c r="J9" s="62">
        <v>0</v>
      </c>
      <c r="K9" s="62">
        <v>0</v>
      </c>
    </row>
    <row r="10" spans="1:11" x14ac:dyDescent="0.25">
      <c r="A10" s="23" t="s">
        <v>160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1" x14ac:dyDescent="0.25">
      <c r="A11" s="20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1" x14ac:dyDescent="0.25">
      <c r="A12" s="6" t="s">
        <v>161</v>
      </c>
      <c r="B12" s="66">
        <f t="shared" ref="B12:K12" si="1">SUM(B13:B15)</f>
        <v>0</v>
      </c>
      <c r="C12" s="66">
        <f t="shared" si="1"/>
        <v>0</v>
      </c>
      <c r="D12" s="66">
        <f t="shared" si="1"/>
        <v>0</v>
      </c>
      <c r="E12" s="66">
        <f t="shared" si="1"/>
        <v>0</v>
      </c>
      <c r="F12" s="66">
        <f t="shared" si="1"/>
        <v>0</v>
      </c>
      <c r="G12" s="66">
        <f t="shared" si="1"/>
        <v>0</v>
      </c>
      <c r="H12" s="66">
        <f t="shared" si="1"/>
        <v>0</v>
      </c>
      <c r="I12" s="66">
        <f t="shared" si="1"/>
        <v>0</v>
      </c>
      <c r="J12" s="66">
        <f t="shared" si="1"/>
        <v>0</v>
      </c>
      <c r="K12" s="66">
        <f t="shared" si="1"/>
        <v>0</v>
      </c>
    </row>
    <row r="13" spans="1:11" x14ac:dyDescent="0.25">
      <c r="A13" s="23" t="s">
        <v>162</v>
      </c>
      <c r="B13" s="62">
        <v>0</v>
      </c>
      <c r="C13" s="62">
        <v>0</v>
      </c>
      <c r="D13" s="62">
        <v>0</v>
      </c>
      <c r="E13" s="62">
        <v>0</v>
      </c>
      <c r="F13" s="62">
        <v>0</v>
      </c>
      <c r="G13" s="62">
        <v>0</v>
      </c>
      <c r="H13" s="62">
        <v>0</v>
      </c>
      <c r="I13" s="62">
        <v>0</v>
      </c>
      <c r="J13" s="62">
        <v>0</v>
      </c>
      <c r="K13" s="62">
        <v>0</v>
      </c>
    </row>
    <row r="14" spans="1:11" x14ac:dyDescent="0.25">
      <c r="A14" s="23" t="s">
        <v>163</v>
      </c>
      <c r="B14" s="62">
        <v>0</v>
      </c>
      <c r="C14" s="62">
        <v>0</v>
      </c>
      <c r="D14" s="62">
        <v>0</v>
      </c>
      <c r="E14" s="62">
        <v>0</v>
      </c>
      <c r="F14" s="62">
        <v>0</v>
      </c>
      <c r="G14" s="62">
        <v>0</v>
      </c>
      <c r="H14" s="62">
        <v>0</v>
      </c>
      <c r="I14" s="62">
        <v>0</v>
      </c>
      <c r="J14" s="62">
        <v>0</v>
      </c>
      <c r="K14" s="62">
        <v>0</v>
      </c>
    </row>
    <row r="15" spans="1:11" x14ac:dyDescent="0.25">
      <c r="A15" s="23" t="s">
        <v>164</v>
      </c>
      <c r="B15" s="62">
        <v>0</v>
      </c>
      <c r="C15" s="62">
        <v>0</v>
      </c>
      <c r="D15" s="62">
        <v>0</v>
      </c>
      <c r="E15" s="62">
        <v>0</v>
      </c>
      <c r="F15" s="62">
        <v>0</v>
      </c>
      <c r="G15" s="62">
        <v>0</v>
      </c>
      <c r="H15" s="62">
        <v>0</v>
      </c>
      <c r="I15" s="62">
        <v>0</v>
      </c>
      <c r="J15" s="62">
        <v>0</v>
      </c>
      <c r="K15" s="62">
        <v>0</v>
      </c>
    </row>
    <row r="16" spans="1:11" x14ac:dyDescent="0.25">
      <c r="A16" s="20"/>
      <c r="B16" s="66"/>
      <c r="C16" s="66"/>
      <c r="D16" s="66"/>
      <c r="E16" s="66"/>
      <c r="F16" s="66"/>
      <c r="G16" s="66"/>
      <c r="H16" s="66"/>
      <c r="I16" s="66"/>
      <c r="J16" s="66"/>
      <c r="K16" s="66"/>
    </row>
    <row r="17" spans="1:11" ht="18" x14ac:dyDescent="0.25">
      <c r="A17" s="6" t="s">
        <v>165</v>
      </c>
      <c r="B17" s="66">
        <f t="shared" ref="B17:K17" si="2">B7+B12</f>
        <v>0</v>
      </c>
      <c r="C17" s="66">
        <f t="shared" si="2"/>
        <v>0</v>
      </c>
      <c r="D17" s="66">
        <f t="shared" si="2"/>
        <v>0</v>
      </c>
      <c r="E17" s="66">
        <f t="shared" si="2"/>
        <v>0</v>
      </c>
      <c r="F17" s="66">
        <f t="shared" si="2"/>
        <v>0</v>
      </c>
      <c r="G17" s="66">
        <f t="shared" si="2"/>
        <v>0</v>
      </c>
      <c r="H17" s="66">
        <f t="shared" si="2"/>
        <v>0</v>
      </c>
      <c r="I17" s="66">
        <f t="shared" si="2"/>
        <v>0</v>
      </c>
      <c r="J17" s="66">
        <f t="shared" si="2"/>
        <v>0</v>
      </c>
      <c r="K17" s="66">
        <f t="shared" si="2"/>
        <v>0</v>
      </c>
    </row>
    <row r="18" spans="1:11" ht="15.75" thickBot="1" x14ac:dyDescent="0.3">
      <c r="A18" s="9"/>
      <c r="B18" s="68"/>
      <c r="C18" s="68"/>
      <c r="D18" s="68"/>
      <c r="E18" s="68"/>
      <c r="F18" s="68"/>
      <c r="G18" s="68"/>
      <c r="H18" s="68"/>
      <c r="I18" s="68"/>
      <c r="J18" s="68"/>
      <c r="K18" s="68"/>
    </row>
  </sheetData>
  <mergeCells count="4">
    <mergeCell ref="A1:K1"/>
    <mergeCell ref="A2:K2"/>
    <mergeCell ref="A3:K3"/>
    <mergeCell ref="A4:K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14999847407452621"/>
    <pageSetUpPr fitToPage="1"/>
  </sheetPr>
  <dimension ref="A1:H79"/>
  <sheetViews>
    <sheetView topLeftCell="A46" workbookViewId="0">
      <selection activeCell="B25" sqref="B25"/>
    </sheetView>
  </sheetViews>
  <sheetFormatPr baseColWidth="10" defaultRowHeight="15" x14ac:dyDescent="0.25"/>
  <cols>
    <col min="1" max="1" width="2.140625" customWidth="1"/>
    <col min="2" max="2" width="72.5703125" bestFit="1" customWidth="1"/>
    <col min="3" max="3" width="16.42578125" bestFit="1" customWidth="1"/>
    <col min="4" max="5" width="12.140625" bestFit="1" customWidth="1"/>
  </cols>
  <sheetData>
    <row r="1" spans="1:5" x14ac:dyDescent="0.25">
      <c r="A1" s="162" t="s">
        <v>415</v>
      </c>
      <c r="B1" s="163"/>
      <c r="C1" s="163"/>
      <c r="D1" s="163"/>
      <c r="E1" s="163"/>
    </row>
    <row r="2" spans="1:5" x14ac:dyDescent="0.25">
      <c r="A2" s="162" t="s">
        <v>166</v>
      </c>
      <c r="B2" s="163"/>
      <c r="C2" s="163"/>
      <c r="D2" s="163"/>
      <c r="E2" s="163"/>
    </row>
    <row r="3" spans="1:5" x14ac:dyDescent="0.25">
      <c r="A3" s="162" t="s">
        <v>439</v>
      </c>
      <c r="B3" s="163"/>
      <c r="C3" s="163"/>
      <c r="D3" s="163"/>
      <c r="E3" s="163"/>
    </row>
    <row r="4" spans="1:5" x14ac:dyDescent="0.25">
      <c r="A4" s="162" t="s">
        <v>1</v>
      </c>
      <c r="B4" s="163"/>
      <c r="C4" s="163"/>
      <c r="D4" s="163"/>
      <c r="E4" s="163"/>
    </row>
    <row r="5" spans="1:5" ht="15.75" thickBot="1" x14ac:dyDescent="0.3"/>
    <row r="6" spans="1:5" x14ac:dyDescent="0.25">
      <c r="A6" s="150" t="s">
        <v>2</v>
      </c>
      <c r="B6" s="151"/>
      <c r="C6" s="107" t="s">
        <v>167</v>
      </c>
      <c r="D6" s="138" t="s">
        <v>169</v>
      </c>
      <c r="E6" s="107" t="s">
        <v>170</v>
      </c>
    </row>
    <row r="7" spans="1:5" ht="15.75" thickBot="1" x14ac:dyDescent="0.3">
      <c r="A7" s="152"/>
      <c r="B7" s="153"/>
      <c r="C7" s="104" t="s">
        <v>168</v>
      </c>
      <c r="D7" s="139"/>
      <c r="E7" s="104" t="s">
        <v>171</v>
      </c>
    </row>
    <row r="8" spans="1:5" x14ac:dyDescent="0.25">
      <c r="A8" s="24"/>
      <c r="B8" s="25"/>
      <c r="C8" s="25"/>
      <c r="D8" s="25"/>
      <c r="E8" s="25"/>
    </row>
    <row r="9" spans="1:5" x14ac:dyDescent="0.25">
      <c r="A9" s="24"/>
      <c r="B9" s="26" t="s">
        <v>172</v>
      </c>
      <c r="C9" s="93">
        <f>SUM(C10:C12)</f>
        <v>18134542</v>
      </c>
      <c r="D9" s="93">
        <f t="shared" ref="D9:E9" si="0">SUM(D10:D12)</f>
        <v>7560062</v>
      </c>
      <c r="E9" s="93">
        <f t="shared" si="0"/>
        <v>7560062</v>
      </c>
    </row>
    <row r="10" spans="1:5" x14ac:dyDescent="0.25">
      <c r="A10" s="24"/>
      <c r="B10" s="27" t="s">
        <v>173</v>
      </c>
      <c r="C10" s="93">
        <v>18134542</v>
      </c>
      <c r="D10" s="93">
        <v>7560062</v>
      </c>
      <c r="E10" s="93">
        <v>7560062</v>
      </c>
    </row>
    <row r="11" spans="1:5" x14ac:dyDescent="0.25">
      <c r="A11" s="24"/>
      <c r="B11" s="27" t="s">
        <v>174</v>
      </c>
      <c r="C11" s="93">
        <v>0</v>
      </c>
      <c r="D11" s="93">
        <v>0</v>
      </c>
      <c r="E11" s="93">
        <v>0</v>
      </c>
    </row>
    <row r="12" spans="1:5" x14ac:dyDescent="0.25">
      <c r="A12" s="24"/>
      <c r="B12" s="27" t="s">
        <v>175</v>
      </c>
      <c r="C12" s="93">
        <v>0</v>
      </c>
      <c r="D12" s="93">
        <v>0</v>
      </c>
      <c r="E12" s="93">
        <v>0</v>
      </c>
    </row>
    <row r="13" spans="1:5" x14ac:dyDescent="0.25">
      <c r="A13" s="24"/>
      <c r="B13" s="25"/>
      <c r="C13" s="93"/>
      <c r="D13" s="93"/>
      <c r="E13" s="93"/>
    </row>
    <row r="14" spans="1:5" x14ac:dyDescent="0.25">
      <c r="A14" s="28"/>
      <c r="B14" s="26" t="s">
        <v>417</v>
      </c>
      <c r="C14" s="93">
        <f>C15+C16</f>
        <v>18134542</v>
      </c>
      <c r="D14" s="93">
        <f t="shared" ref="D14:E14" si="1">D15+D16</f>
        <v>7054460</v>
      </c>
      <c r="E14" s="93">
        <f t="shared" si="1"/>
        <v>7023702</v>
      </c>
    </row>
    <row r="15" spans="1:5" x14ac:dyDescent="0.25">
      <c r="A15" s="24"/>
      <c r="B15" s="27" t="s">
        <v>176</v>
      </c>
      <c r="C15" s="93">
        <v>18134542</v>
      </c>
      <c r="D15" s="93">
        <v>7054460</v>
      </c>
      <c r="E15" s="93">
        <v>7023702</v>
      </c>
    </row>
    <row r="16" spans="1:5" x14ac:dyDescent="0.25">
      <c r="A16" s="24"/>
      <c r="B16" s="27" t="s">
        <v>177</v>
      </c>
      <c r="C16" s="93">
        <v>0</v>
      </c>
      <c r="D16" s="93">
        <v>0</v>
      </c>
      <c r="E16" s="93">
        <v>0</v>
      </c>
    </row>
    <row r="17" spans="1:7" x14ac:dyDescent="0.25">
      <c r="A17" s="24"/>
      <c r="B17" s="25"/>
      <c r="C17" s="93"/>
      <c r="D17" s="93"/>
      <c r="E17" s="93"/>
    </row>
    <row r="18" spans="1:7" x14ac:dyDescent="0.25">
      <c r="A18" s="24"/>
      <c r="B18" s="26" t="s">
        <v>178</v>
      </c>
      <c r="C18" s="93">
        <f>C19+C20</f>
        <v>0</v>
      </c>
      <c r="D18" s="93">
        <f t="shared" ref="D18:E18" si="2">D19+D20</f>
        <v>2407</v>
      </c>
      <c r="E18" s="93">
        <f t="shared" si="2"/>
        <v>2407</v>
      </c>
    </row>
    <row r="19" spans="1:7" x14ac:dyDescent="0.25">
      <c r="A19" s="24"/>
      <c r="B19" s="27" t="s">
        <v>179</v>
      </c>
      <c r="C19" s="93">
        <v>0</v>
      </c>
      <c r="D19" s="93">
        <v>2407</v>
      </c>
      <c r="E19" s="93">
        <v>2407</v>
      </c>
    </row>
    <row r="20" spans="1:7" x14ac:dyDescent="0.25">
      <c r="A20" s="24"/>
      <c r="B20" s="27" t="s">
        <v>180</v>
      </c>
      <c r="C20" s="93">
        <v>0</v>
      </c>
      <c r="D20" s="93">
        <v>0</v>
      </c>
      <c r="E20" s="93">
        <v>0</v>
      </c>
    </row>
    <row r="21" spans="1:7" x14ac:dyDescent="0.25">
      <c r="A21" s="24"/>
      <c r="B21" s="25"/>
      <c r="C21" s="93"/>
      <c r="D21" s="93"/>
      <c r="E21" s="93"/>
      <c r="G21" s="106"/>
    </row>
    <row r="22" spans="1:7" x14ac:dyDescent="0.25">
      <c r="A22" s="24"/>
      <c r="B22" s="26" t="s">
        <v>181</v>
      </c>
      <c r="C22" s="93">
        <f>C9-C14+C18</f>
        <v>0</v>
      </c>
      <c r="D22" s="93">
        <f>D9-D14+D18</f>
        <v>508009</v>
      </c>
      <c r="E22" s="93">
        <f t="shared" ref="E22" si="3">E9-E14+E18</f>
        <v>538767</v>
      </c>
    </row>
    <row r="23" spans="1:7" x14ac:dyDescent="0.25">
      <c r="A23" s="24"/>
      <c r="B23" s="26" t="s">
        <v>182</v>
      </c>
      <c r="C23" s="93">
        <f>C22-C12</f>
        <v>0</v>
      </c>
      <c r="D23" s="93">
        <v>508009</v>
      </c>
      <c r="E23" s="93">
        <v>538767</v>
      </c>
    </row>
    <row r="24" spans="1:7" ht="18" x14ac:dyDescent="0.25">
      <c r="A24" s="24"/>
      <c r="B24" s="26" t="s">
        <v>183</v>
      </c>
      <c r="C24" s="93">
        <f>C23-C18</f>
        <v>0</v>
      </c>
      <c r="D24" s="93">
        <f t="shared" ref="D24" si="4">D23-D18</f>
        <v>505602</v>
      </c>
      <c r="E24" s="93">
        <v>536360</v>
      </c>
    </row>
    <row r="25" spans="1:7" ht="15.75" thickBot="1" x14ac:dyDescent="0.3">
      <c r="A25" s="29"/>
      <c r="B25" s="30"/>
      <c r="C25" s="94"/>
      <c r="D25" s="94"/>
      <c r="E25" s="94"/>
    </row>
    <row r="26" spans="1:7" ht="15.75" thickBot="1" x14ac:dyDescent="0.3">
      <c r="A26" s="31"/>
      <c r="B26" s="31"/>
      <c r="C26" s="31"/>
      <c r="D26" s="31"/>
      <c r="E26" s="31"/>
    </row>
    <row r="27" spans="1:7" ht="15.75" thickBot="1" x14ac:dyDescent="0.3">
      <c r="A27" s="154" t="s">
        <v>184</v>
      </c>
      <c r="B27" s="155"/>
      <c r="C27" s="108" t="s">
        <v>185</v>
      </c>
      <c r="D27" s="108" t="s">
        <v>169</v>
      </c>
      <c r="E27" s="108" t="s">
        <v>186</v>
      </c>
    </row>
    <row r="28" spans="1:7" x14ac:dyDescent="0.25">
      <c r="A28" s="24"/>
      <c r="B28" s="25"/>
      <c r="C28" s="25"/>
      <c r="D28" s="25"/>
      <c r="E28" s="25"/>
    </row>
    <row r="29" spans="1:7" x14ac:dyDescent="0.25">
      <c r="A29" s="28"/>
      <c r="B29" s="26" t="s">
        <v>187</v>
      </c>
      <c r="C29" s="93">
        <f>C30+C31</f>
        <v>0</v>
      </c>
      <c r="D29" s="93">
        <f t="shared" ref="D29:E29" si="5">D30+D31</f>
        <v>0</v>
      </c>
      <c r="E29" s="93">
        <f t="shared" si="5"/>
        <v>0</v>
      </c>
    </row>
    <row r="30" spans="1:7" x14ac:dyDescent="0.25">
      <c r="A30" s="24"/>
      <c r="B30" s="32" t="s">
        <v>188</v>
      </c>
      <c r="C30" s="93"/>
      <c r="D30" s="93"/>
      <c r="E30" s="93"/>
    </row>
    <row r="31" spans="1:7" x14ac:dyDescent="0.25">
      <c r="A31" s="24"/>
      <c r="B31" s="32" t="s">
        <v>189</v>
      </c>
      <c r="C31" s="93"/>
      <c r="D31" s="93"/>
      <c r="E31" s="93"/>
    </row>
    <row r="32" spans="1:7" x14ac:dyDescent="0.25">
      <c r="A32" s="24"/>
      <c r="B32" s="25"/>
      <c r="C32" s="93"/>
      <c r="D32" s="93"/>
      <c r="E32" s="93"/>
    </row>
    <row r="33" spans="1:5" x14ac:dyDescent="0.25">
      <c r="A33" s="28"/>
      <c r="B33" s="26" t="s">
        <v>190</v>
      </c>
      <c r="C33" s="95">
        <f>C24+C29</f>
        <v>0</v>
      </c>
      <c r="D33" s="95">
        <f t="shared" ref="D33:E33" si="6">D24+D29</f>
        <v>505602</v>
      </c>
      <c r="E33" s="95">
        <f t="shared" si="6"/>
        <v>536360</v>
      </c>
    </row>
    <row r="34" spans="1:5" ht="15.75" thickBot="1" x14ac:dyDescent="0.3">
      <c r="A34" s="29"/>
      <c r="B34" s="30"/>
      <c r="C34" s="94"/>
      <c r="D34" s="94"/>
      <c r="E34" s="94"/>
    </row>
    <row r="35" spans="1:5" ht="15.75" thickBot="1" x14ac:dyDescent="0.3">
      <c r="A35" s="31"/>
      <c r="B35" s="31"/>
      <c r="C35" s="31"/>
      <c r="D35" s="31"/>
      <c r="E35" s="31"/>
    </row>
    <row r="36" spans="1:5" x14ac:dyDescent="0.25">
      <c r="A36" s="150" t="s">
        <v>184</v>
      </c>
      <c r="B36" s="151"/>
      <c r="C36" s="138" t="s">
        <v>191</v>
      </c>
      <c r="D36" s="156" t="s">
        <v>169</v>
      </c>
      <c r="E36" s="109" t="s">
        <v>170</v>
      </c>
    </row>
    <row r="37" spans="1:5" ht="15.75" thickBot="1" x14ac:dyDescent="0.3">
      <c r="A37" s="152"/>
      <c r="B37" s="153"/>
      <c r="C37" s="139"/>
      <c r="D37" s="157"/>
      <c r="E37" s="105" t="s">
        <v>186</v>
      </c>
    </row>
    <row r="38" spans="1:5" x14ac:dyDescent="0.25">
      <c r="A38" s="33"/>
      <c r="B38" s="34"/>
      <c r="C38" s="34"/>
      <c r="D38" s="34"/>
      <c r="E38" s="34"/>
    </row>
    <row r="39" spans="1:5" x14ac:dyDescent="0.25">
      <c r="A39" s="35"/>
      <c r="B39" s="36" t="s">
        <v>192</v>
      </c>
      <c r="C39" s="96">
        <f>C40+C41</f>
        <v>0</v>
      </c>
      <c r="D39" s="96">
        <f t="shared" ref="D39:E39" si="7">D40+D41</f>
        <v>0</v>
      </c>
      <c r="E39" s="96">
        <f t="shared" si="7"/>
        <v>0</v>
      </c>
    </row>
    <row r="40" spans="1:5" x14ac:dyDescent="0.25">
      <c r="A40" s="33"/>
      <c r="B40" s="37" t="s">
        <v>193</v>
      </c>
      <c r="C40" s="96"/>
      <c r="D40" s="96"/>
      <c r="E40" s="96"/>
    </row>
    <row r="41" spans="1:5" x14ac:dyDescent="0.25">
      <c r="A41" s="33"/>
      <c r="B41" s="37" t="s">
        <v>194</v>
      </c>
      <c r="C41" s="96"/>
      <c r="D41" s="96"/>
      <c r="E41" s="96"/>
    </row>
    <row r="42" spans="1:5" x14ac:dyDescent="0.25">
      <c r="A42" s="35"/>
      <c r="B42" s="36" t="s">
        <v>195</v>
      </c>
      <c r="C42" s="96">
        <f>C43+C44</f>
        <v>0</v>
      </c>
      <c r="D42" s="96">
        <f t="shared" ref="D42:E42" si="8">D43+D44</f>
        <v>0</v>
      </c>
      <c r="E42" s="96">
        <f t="shared" si="8"/>
        <v>0</v>
      </c>
    </row>
    <row r="43" spans="1:5" x14ac:dyDescent="0.25">
      <c r="A43" s="33"/>
      <c r="B43" s="37" t="s">
        <v>196</v>
      </c>
      <c r="C43" s="96"/>
      <c r="D43" s="96"/>
      <c r="E43" s="96"/>
    </row>
    <row r="44" spans="1:5" x14ac:dyDescent="0.25">
      <c r="A44" s="33"/>
      <c r="B44" s="37" t="s">
        <v>197</v>
      </c>
      <c r="C44" s="96"/>
      <c r="D44" s="96"/>
      <c r="E44" s="96"/>
    </row>
    <row r="45" spans="1:5" x14ac:dyDescent="0.25">
      <c r="A45" s="33"/>
      <c r="B45" s="34"/>
      <c r="C45" s="96"/>
      <c r="D45" s="96"/>
      <c r="E45" s="96"/>
    </row>
    <row r="46" spans="1:5" x14ac:dyDescent="0.25">
      <c r="A46" s="166"/>
      <c r="B46" s="168" t="s">
        <v>198</v>
      </c>
      <c r="C46" s="158">
        <f>C39-C42</f>
        <v>0</v>
      </c>
      <c r="D46" s="158">
        <f t="shared" ref="D46:E46" si="9">D39-D42</f>
        <v>0</v>
      </c>
      <c r="E46" s="158">
        <f t="shared" si="9"/>
        <v>0</v>
      </c>
    </row>
    <row r="47" spans="1:5" ht="15.75" thickBot="1" x14ac:dyDescent="0.3">
      <c r="A47" s="167"/>
      <c r="B47" s="169"/>
      <c r="C47" s="159"/>
      <c r="D47" s="159"/>
      <c r="E47" s="159"/>
    </row>
    <row r="48" spans="1:5" ht="15.75" thickBot="1" x14ac:dyDescent="0.3">
      <c r="A48" s="31"/>
      <c r="B48" s="31"/>
      <c r="C48" s="31"/>
      <c r="D48" s="31"/>
      <c r="E48" s="31"/>
    </row>
    <row r="49" spans="1:8" x14ac:dyDescent="0.25">
      <c r="A49" s="150" t="s">
        <v>184</v>
      </c>
      <c r="B49" s="151"/>
      <c r="C49" s="109" t="s">
        <v>167</v>
      </c>
      <c r="D49" s="156" t="s">
        <v>169</v>
      </c>
      <c r="E49" s="109" t="s">
        <v>170</v>
      </c>
    </row>
    <row r="50" spans="1:8" ht="15.75" thickBot="1" x14ac:dyDescent="0.3">
      <c r="A50" s="152"/>
      <c r="B50" s="153"/>
      <c r="C50" s="105" t="s">
        <v>185</v>
      </c>
      <c r="D50" s="157"/>
      <c r="E50" s="105" t="s">
        <v>186</v>
      </c>
    </row>
    <row r="51" spans="1:8" x14ac:dyDescent="0.25">
      <c r="A51" s="164"/>
      <c r="B51" s="165"/>
      <c r="C51" s="34"/>
      <c r="D51" s="34"/>
      <c r="E51" s="34"/>
    </row>
    <row r="52" spans="1:8" x14ac:dyDescent="0.25">
      <c r="A52" s="33"/>
      <c r="B52" s="34" t="s">
        <v>199</v>
      </c>
      <c r="C52" s="97">
        <v>18134542</v>
      </c>
      <c r="D52" s="97">
        <v>7560062</v>
      </c>
      <c r="E52" s="97">
        <v>7560062</v>
      </c>
    </row>
    <row r="53" spans="1:8" x14ac:dyDescent="0.25">
      <c r="A53" s="33"/>
      <c r="B53" s="34" t="s">
        <v>200</v>
      </c>
      <c r="C53" s="97">
        <f>C54-C55</f>
        <v>0</v>
      </c>
      <c r="D53" s="97">
        <f t="shared" ref="D53:E53" si="10">D54-D55</f>
        <v>0</v>
      </c>
      <c r="E53" s="97">
        <f t="shared" si="10"/>
        <v>0</v>
      </c>
    </row>
    <row r="54" spans="1:8" x14ac:dyDescent="0.25">
      <c r="A54" s="33"/>
      <c r="B54" s="37" t="s">
        <v>193</v>
      </c>
      <c r="C54" s="97">
        <v>0</v>
      </c>
      <c r="D54" s="97">
        <v>0</v>
      </c>
      <c r="E54" s="97">
        <v>0</v>
      </c>
    </row>
    <row r="55" spans="1:8" x14ac:dyDescent="0.25">
      <c r="A55" s="33"/>
      <c r="B55" s="37" t="s">
        <v>196</v>
      </c>
      <c r="C55" s="97">
        <v>0</v>
      </c>
      <c r="D55" s="97">
        <v>0</v>
      </c>
      <c r="E55" s="97">
        <v>0</v>
      </c>
    </row>
    <row r="56" spans="1:8" x14ac:dyDescent="0.25">
      <c r="A56" s="33"/>
      <c r="B56" s="34"/>
      <c r="C56" s="97"/>
      <c r="D56" s="97"/>
      <c r="E56" s="97"/>
    </row>
    <row r="57" spans="1:8" x14ac:dyDescent="0.25">
      <c r="A57" s="33"/>
      <c r="B57" s="34" t="s">
        <v>176</v>
      </c>
      <c r="C57" s="97">
        <v>18134542</v>
      </c>
      <c r="D57" s="97">
        <v>7054460</v>
      </c>
      <c r="E57" s="97">
        <v>7023702</v>
      </c>
    </row>
    <row r="58" spans="1:8" x14ac:dyDescent="0.25">
      <c r="A58" s="33"/>
      <c r="B58" s="34"/>
      <c r="C58" s="97"/>
      <c r="D58" s="97"/>
      <c r="E58" s="97"/>
    </row>
    <row r="59" spans="1:8" x14ac:dyDescent="0.25">
      <c r="A59" s="33"/>
      <c r="B59" s="34" t="s">
        <v>179</v>
      </c>
      <c r="C59" s="97">
        <v>0</v>
      </c>
      <c r="D59" s="97">
        <v>2407</v>
      </c>
      <c r="E59" s="97">
        <v>2407</v>
      </c>
    </row>
    <row r="60" spans="1:8" x14ac:dyDescent="0.25">
      <c r="A60" s="33"/>
      <c r="B60" s="34"/>
      <c r="C60" s="97"/>
      <c r="D60" s="97"/>
      <c r="E60" s="97"/>
    </row>
    <row r="61" spans="1:8" x14ac:dyDescent="0.25">
      <c r="A61" s="35"/>
      <c r="B61" s="36" t="s">
        <v>201</v>
      </c>
      <c r="C61" s="98">
        <f>+C52+C53+-C57+C59</f>
        <v>0</v>
      </c>
      <c r="D61" s="98">
        <f>+D52+D53+-D57+D59</f>
        <v>508009</v>
      </c>
      <c r="E61" s="98">
        <f>+E52+E53-E57+E59</f>
        <v>538767</v>
      </c>
    </row>
    <row r="62" spans="1:8" x14ac:dyDescent="0.25">
      <c r="A62" s="35"/>
      <c r="B62" s="36" t="s">
        <v>202</v>
      </c>
      <c r="C62" s="98">
        <v>0</v>
      </c>
      <c r="D62" s="98">
        <f>D61-D53</f>
        <v>508009</v>
      </c>
      <c r="E62" s="98">
        <f>E61-E53</f>
        <v>538767</v>
      </c>
      <c r="G62" s="116"/>
      <c r="H62" s="116"/>
    </row>
    <row r="63" spans="1:8" ht="15.75" thickBot="1" x14ac:dyDescent="0.3">
      <c r="A63" s="38"/>
      <c r="B63" s="39"/>
      <c r="C63" s="99"/>
      <c r="D63" s="99"/>
      <c r="E63" s="99"/>
    </row>
    <row r="64" spans="1:8" ht="15.75" thickBot="1" x14ac:dyDescent="0.3">
      <c r="A64" s="31"/>
      <c r="B64" s="31"/>
      <c r="C64" s="31"/>
      <c r="D64" s="31"/>
      <c r="E64" s="31"/>
    </row>
    <row r="65" spans="1:5" x14ac:dyDescent="0.25">
      <c r="A65" s="150" t="s">
        <v>184</v>
      </c>
      <c r="B65" s="151"/>
      <c r="C65" s="156" t="s">
        <v>191</v>
      </c>
      <c r="D65" s="156" t="s">
        <v>169</v>
      </c>
      <c r="E65" s="109" t="s">
        <v>170</v>
      </c>
    </row>
    <row r="66" spans="1:5" ht="15.75" thickBot="1" x14ac:dyDescent="0.3">
      <c r="A66" s="152"/>
      <c r="B66" s="153"/>
      <c r="C66" s="157"/>
      <c r="D66" s="157"/>
      <c r="E66" s="105" t="s">
        <v>186</v>
      </c>
    </row>
    <row r="67" spans="1:5" x14ac:dyDescent="0.25">
      <c r="A67" s="164"/>
      <c r="B67" s="165"/>
      <c r="C67" s="34"/>
      <c r="D67" s="34"/>
      <c r="E67" s="34"/>
    </row>
    <row r="68" spans="1:5" x14ac:dyDescent="0.25">
      <c r="A68" s="33"/>
      <c r="B68" s="34" t="s">
        <v>174</v>
      </c>
      <c r="C68" s="69">
        <v>0</v>
      </c>
      <c r="D68" s="69">
        <v>0</v>
      </c>
      <c r="E68" s="69">
        <v>0</v>
      </c>
    </row>
    <row r="69" spans="1:5" x14ac:dyDescent="0.25">
      <c r="A69" s="33"/>
      <c r="B69" s="34" t="s">
        <v>203</v>
      </c>
      <c r="C69" s="69">
        <f>C70-C71</f>
        <v>0</v>
      </c>
      <c r="D69" s="69">
        <f t="shared" ref="D69:E69" si="11">D70-D71</f>
        <v>0</v>
      </c>
      <c r="E69" s="69">
        <f t="shared" si="11"/>
        <v>0</v>
      </c>
    </row>
    <row r="70" spans="1:5" x14ac:dyDescent="0.25">
      <c r="A70" s="33"/>
      <c r="B70" s="37" t="s">
        <v>194</v>
      </c>
      <c r="C70" s="69">
        <v>0</v>
      </c>
      <c r="D70" s="69">
        <v>0</v>
      </c>
      <c r="E70" s="69">
        <v>0</v>
      </c>
    </row>
    <row r="71" spans="1:5" x14ac:dyDescent="0.25">
      <c r="A71" s="33"/>
      <c r="B71" s="37" t="s">
        <v>197</v>
      </c>
      <c r="C71" s="69">
        <v>0</v>
      </c>
      <c r="D71" s="69">
        <v>0</v>
      </c>
      <c r="E71" s="69">
        <v>0</v>
      </c>
    </row>
    <row r="72" spans="1:5" x14ac:dyDescent="0.25">
      <c r="A72" s="33"/>
      <c r="B72" s="34"/>
      <c r="C72" s="69"/>
      <c r="D72" s="69"/>
      <c r="E72" s="69"/>
    </row>
    <row r="73" spans="1:5" x14ac:dyDescent="0.25">
      <c r="A73" s="33"/>
      <c r="B73" s="34" t="s">
        <v>204</v>
      </c>
      <c r="C73" s="69">
        <v>0</v>
      </c>
      <c r="D73" s="69">
        <v>0</v>
      </c>
      <c r="E73" s="69">
        <v>0</v>
      </c>
    </row>
    <row r="74" spans="1:5" x14ac:dyDescent="0.25">
      <c r="A74" s="33"/>
      <c r="B74" s="34"/>
      <c r="C74" s="69"/>
      <c r="D74" s="69"/>
      <c r="E74" s="69"/>
    </row>
    <row r="75" spans="1:5" x14ac:dyDescent="0.25">
      <c r="A75" s="33"/>
      <c r="B75" s="34" t="s">
        <v>180</v>
      </c>
      <c r="C75" s="69">
        <v>0</v>
      </c>
      <c r="D75" s="69">
        <v>0</v>
      </c>
      <c r="E75" s="69">
        <v>0</v>
      </c>
    </row>
    <row r="76" spans="1:5" x14ac:dyDescent="0.25">
      <c r="A76" s="33"/>
      <c r="B76" s="34"/>
      <c r="C76" s="69"/>
      <c r="D76" s="69"/>
      <c r="E76" s="69"/>
    </row>
    <row r="77" spans="1:5" x14ac:dyDescent="0.25">
      <c r="A77" s="35"/>
      <c r="B77" s="36" t="s">
        <v>205</v>
      </c>
      <c r="C77" s="69">
        <f>C68+C69-C73+C75</f>
        <v>0</v>
      </c>
      <c r="D77" s="69">
        <f t="shared" ref="D77:E77" si="12">D68+D69-D73+D75</f>
        <v>0</v>
      </c>
      <c r="E77" s="69">
        <f t="shared" si="12"/>
        <v>0</v>
      </c>
    </row>
    <row r="78" spans="1:5" x14ac:dyDescent="0.25">
      <c r="A78" s="166"/>
      <c r="B78" s="168" t="s">
        <v>206</v>
      </c>
      <c r="C78" s="160">
        <f>C77-C69</f>
        <v>0</v>
      </c>
      <c r="D78" s="160">
        <f t="shared" ref="D78:E78" si="13">D77-D69</f>
        <v>0</v>
      </c>
      <c r="E78" s="160">
        <f t="shared" si="13"/>
        <v>0</v>
      </c>
    </row>
    <row r="79" spans="1:5" ht="15.75" thickBot="1" x14ac:dyDescent="0.3">
      <c r="A79" s="167"/>
      <c r="B79" s="169"/>
      <c r="C79" s="161"/>
      <c r="D79" s="161"/>
      <c r="E79" s="161"/>
    </row>
  </sheetData>
  <mergeCells count="27">
    <mergeCell ref="E78:E79"/>
    <mergeCell ref="A1:E1"/>
    <mergeCell ref="A2:E2"/>
    <mergeCell ref="A3:E3"/>
    <mergeCell ref="A4:E4"/>
    <mergeCell ref="A51:B51"/>
    <mergeCell ref="A65:B66"/>
    <mergeCell ref="C65:C66"/>
    <mergeCell ref="D65:D66"/>
    <mergeCell ref="A67:B67"/>
    <mergeCell ref="A78:A79"/>
    <mergeCell ref="B78:B79"/>
    <mergeCell ref="C78:C79"/>
    <mergeCell ref="D78:D79"/>
    <mergeCell ref="A46:A47"/>
    <mergeCell ref="B46:B47"/>
    <mergeCell ref="C46:C47"/>
    <mergeCell ref="D46:D47"/>
    <mergeCell ref="E46:E47"/>
    <mergeCell ref="A49:B50"/>
    <mergeCell ref="D49:D50"/>
    <mergeCell ref="A6:B7"/>
    <mergeCell ref="D6:D7"/>
    <mergeCell ref="A27:B27"/>
    <mergeCell ref="A36:B37"/>
    <mergeCell ref="C36:C37"/>
    <mergeCell ref="D36:D37"/>
  </mergeCells>
  <printOptions horizontalCentered="1"/>
  <pageMargins left="0.70866141732283472" right="0.70866141732283472" top="0.74803149606299213" bottom="0.74803149606299213" header="0.31496062992125984" footer="0.31496062992125984"/>
  <pageSetup fitToHeight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14999847407452621"/>
    <pageSetUpPr fitToPage="1"/>
  </sheetPr>
  <dimension ref="A1:J79"/>
  <sheetViews>
    <sheetView topLeftCell="A46" workbookViewId="0">
      <selection activeCell="B25" sqref="B25"/>
    </sheetView>
  </sheetViews>
  <sheetFormatPr baseColWidth="10" defaultRowHeight="15" x14ac:dyDescent="0.25"/>
  <cols>
    <col min="1" max="1" width="3.5703125" customWidth="1"/>
    <col min="2" max="2" width="3.140625" customWidth="1"/>
    <col min="3" max="3" width="54.85546875" bestFit="1" customWidth="1"/>
  </cols>
  <sheetData>
    <row r="1" spans="1:10" x14ac:dyDescent="0.25">
      <c r="A1" s="121" t="s">
        <v>415</v>
      </c>
      <c r="B1" s="122"/>
      <c r="C1" s="122"/>
      <c r="D1" s="122"/>
      <c r="E1" s="122"/>
      <c r="F1" s="122"/>
      <c r="G1" s="122"/>
      <c r="H1" s="122"/>
      <c r="I1" s="123"/>
    </row>
    <row r="2" spans="1:10" x14ac:dyDescent="0.25">
      <c r="A2" s="162" t="s">
        <v>207</v>
      </c>
      <c r="B2" s="163"/>
      <c r="C2" s="163"/>
      <c r="D2" s="163"/>
      <c r="E2" s="163"/>
      <c r="F2" s="163"/>
      <c r="G2" s="163"/>
      <c r="H2" s="163"/>
      <c r="I2" s="170"/>
    </row>
    <row r="3" spans="1:10" x14ac:dyDescent="0.25">
      <c r="A3" s="162" t="s">
        <v>439</v>
      </c>
      <c r="B3" s="163"/>
      <c r="C3" s="163"/>
      <c r="D3" s="163"/>
      <c r="E3" s="163"/>
      <c r="F3" s="163"/>
      <c r="G3" s="163"/>
      <c r="H3" s="163"/>
      <c r="I3" s="170"/>
    </row>
    <row r="4" spans="1:10" ht="15.75" thickBot="1" x14ac:dyDescent="0.3">
      <c r="A4" s="171" t="s">
        <v>1</v>
      </c>
      <c r="B4" s="172"/>
      <c r="C4" s="172"/>
      <c r="D4" s="172"/>
      <c r="E4" s="172"/>
      <c r="F4" s="172"/>
      <c r="G4" s="172"/>
      <c r="H4" s="172"/>
      <c r="I4" s="173"/>
    </row>
    <row r="5" spans="1:10" ht="15.75" thickBot="1" x14ac:dyDescent="0.3">
      <c r="A5" s="121"/>
      <c r="B5" s="122"/>
      <c r="C5" s="123"/>
      <c r="D5" s="130" t="s">
        <v>208</v>
      </c>
      <c r="E5" s="131"/>
      <c r="F5" s="131"/>
      <c r="G5" s="131"/>
      <c r="H5" s="132"/>
      <c r="I5" s="156" t="s">
        <v>209</v>
      </c>
    </row>
    <row r="6" spans="1:10" x14ac:dyDescent="0.25">
      <c r="A6" s="162" t="s">
        <v>184</v>
      </c>
      <c r="B6" s="163"/>
      <c r="C6" s="170"/>
      <c r="D6" s="156" t="s">
        <v>211</v>
      </c>
      <c r="E6" s="138" t="s">
        <v>212</v>
      </c>
      <c r="F6" s="156" t="s">
        <v>213</v>
      </c>
      <c r="G6" s="156" t="s">
        <v>169</v>
      </c>
      <c r="H6" s="156" t="s">
        <v>214</v>
      </c>
      <c r="I6" s="174"/>
    </row>
    <row r="7" spans="1:10" ht="15.75" thickBot="1" x14ac:dyDescent="0.3">
      <c r="A7" s="171" t="s">
        <v>210</v>
      </c>
      <c r="B7" s="172"/>
      <c r="C7" s="173"/>
      <c r="D7" s="157"/>
      <c r="E7" s="139"/>
      <c r="F7" s="157"/>
      <c r="G7" s="157"/>
      <c r="H7" s="157"/>
      <c r="I7" s="157"/>
    </row>
    <row r="8" spans="1:10" x14ac:dyDescent="0.25">
      <c r="A8" s="177"/>
      <c r="B8" s="178"/>
      <c r="C8" s="179"/>
      <c r="D8" s="40"/>
      <c r="E8" s="40"/>
      <c r="F8" s="40"/>
      <c r="G8" s="40"/>
      <c r="H8" s="40"/>
      <c r="I8" s="40"/>
    </row>
    <row r="9" spans="1:10" x14ac:dyDescent="0.25">
      <c r="A9" s="180" t="s">
        <v>215</v>
      </c>
      <c r="B9" s="181"/>
      <c r="C9" s="182"/>
      <c r="D9" s="84"/>
      <c r="E9" s="84"/>
      <c r="F9" s="84"/>
      <c r="G9" s="84"/>
      <c r="H9" s="84"/>
      <c r="I9" s="84"/>
      <c r="J9" s="72"/>
    </row>
    <row r="10" spans="1:10" x14ac:dyDescent="0.25">
      <c r="A10" s="41"/>
      <c r="B10" s="175" t="s">
        <v>216</v>
      </c>
      <c r="C10" s="176"/>
      <c r="D10" s="84">
        <v>0</v>
      </c>
      <c r="E10" s="84">
        <v>0</v>
      </c>
      <c r="F10" s="84">
        <v>0</v>
      </c>
      <c r="G10" s="84">
        <v>0</v>
      </c>
      <c r="H10" s="84">
        <v>0</v>
      </c>
      <c r="I10" s="84">
        <v>0</v>
      </c>
      <c r="J10" s="72"/>
    </row>
    <row r="11" spans="1:10" x14ac:dyDescent="0.25">
      <c r="A11" s="41"/>
      <c r="B11" s="175" t="s">
        <v>217</v>
      </c>
      <c r="C11" s="176"/>
      <c r="D11" s="84">
        <v>0</v>
      </c>
      <c r="E11" s="84">
        <v>0</v>
      </c>
      <c r="F11" s="84">
        <v>0</v>
      </c>
      <c r="G11" s="84">
        <v>0</v>
      </c>
      <c r="H11" s="84">
        <v>0</v>
      </c>
      <c r="I11" s="84">
        <v>0</v>
      </c>
      <c r="J11" s="72"/>
    </row>
    <row r="12" spans="1:10" x14ac:dyDescent="0.25">
      <c r="A12" s="41"/>
      <c r="B12" s="175" t="s">
        <v>218</v>
      </c>
      <c r="C12" s="176"/>
      <c r="D12" s="84">
        <v>0</v>
      </c>
      <c r="E12" s="84">
        <v>0</v>
      </c>
      <c r="F12" s="84">
        <v>0</v>
      </c>
      <c r="G12" s="84">
        <v>0</v>
      </c>
      <c r="H12" s="84">
        <v>0</v>
      </c>
      <c r="I12" s="84">
        <v>0</v>
      </c>
      <c r="J12" s="72"/>
    </row>
    <row r="13" spans="1:10" x14ac:dyDescent="0.25">
      <c r="A13" s="41"/>
      <c r="B13" s="175" t="s">
        <v>219</v>
      </c>
      <c r="C13" s="176"/>
      <c r="D13" s="84">
        <v>0</v>
      </c>
      <c r="E13" s="84">
        <v>0</v>
      </c>
      <c r="F13" s="84">
        <v>0</v>
      </c>
      <c r="G13" s="84">
        <v>0</v>
      </c>
      <c r="H13" s="84">
        <v>0</v>
      </c>
      <c r="I13" s="84">
        <v>0</v>
      </c>
      <c r="J13" s="72"/>
    </row>
    <row r="14" spans="1:10" x14ac:dyDescent="0.25">
      <c r="A14" s="41"/>
      <c r="B14" s="175" t="s">
        <v>220</v>
      </c>
      <c r="C14" s="176"/>
      <c r="D14" s="84">
        <v>0</v>
      </c>
      <c r="E14" s="84">
        <v>62</v>
      </c>
      <c r="F14" s="84">
        <v>62</v>
      </c>
      <c r="G14" s="84">
        <v>62</v>
      </c>
      <c r="H14" s="84">
        <v>62</v>
      </c>
      <c r="I14" s="84">
        <v>62</v>
      </c>
      <c r="J14" s="72"/>
    </row>
    <row r="15" spans="1:10" x14ac:dyDescent="0.25">
      <c r="A15" s="41"/>
      <c r="B15" s="175" t="s">
        <v>221</v>
      </c>
      <c r="C15" s="176"/>
      <c r="D15" s="84">
        <v>0</v>
      </c>
      <c r="E15" s="84">
        <v>0</v>
      </c>
      <c r="F15" s="84">
        <v>0</v>
      </c>
      <c r="G15" s="84">
        <v>0</v>
      </c>
      <c r="H15" s="84">
        <v>0</v>
      </c>
      <c r="I15" s="84">
        <v>0</v>
      </c>
      <c r="J15" s="72"/>
    </row>
    <row r="16" spans="1:10" x14ac:dyDescent="0.25">
      <c r="A16" s="41"/>
      <c r="B16" s="175" t="s">
        <v>222</v>
      </c>
      <c r="C16" s="176"/>
      <c r="D16" s="84">
        <v>1837203</v>
      </c>
      <c r="E16" s="84">
        <v>0</v>
      </c>
      <c r="F16" s="84">
        <v>1837203</v>
      </c>
      <c r="G16" s="84">
        <v>0</v>
      </c>
      <c r="H16" s="84">
        <v>0</v>
      </c>
      <c r="I16" s="84">
        <v>-1837203</v>
      </c>
      <c r="J16" s="72"/>
    </row>
    <row r="17" spans="1:10" x14ac:dyDescent="0.25">
      <c r="A17" s="183"/>
      <c r="B17" s="175" t="s">
        <v>223</v>
      </c>
      <c r="C17" s="176"/>
      <c r="D17" s="184">
        <f>D19+D20+D21+D22+D23+D24+D25+D26+D27+D28+D29</f>
        <v>0</v>
      </c>
      <c r="E17" s="184">
        <f t="shared" ref="E17:H17" si="0">E19+E20+E21+E22+E23+E24+E25+E26+E27+E28+E29</f>
        <v>0</v>
      </c>
      <c r="F17" s="184">
        <f t="shared" si="0"/>
        <v>0</v>
      </c>
      <c r="G17" s="184">
        <f t="shared" si="0"/>
        <v>0</v>
      </c>
      <c r="H17" s="184">
        <f t="shared" si="0"/>
        <v>0</v>
      </c>
      <c r="I17" s="84">
        <f t="shared" ref="I17:I39" si="1">+H17-D17</f>
        <v>0</v>
      </c>
      <c r="J17" s="72"/>
    </row>
    <row r="18" spans="1:10" x14ac:dyDescent="0.25">
      <c r="A18" s="183"/>
      <c r="B18" s="175" t="s">
        <v>224</v>
      </c>
      <c r="C18" s="176"/>
      <c r="D18" s="184"/>
      <c r="E18" s="184"/>
      <c r="F18" s="184"/>
      <c r="G18" s="184"/>
      <c r="H18" s="184"/>
      <c r="I18" s="84">
        <f t="shared" si="1"/>
        <v>0</v>
      </c>
      <c r="J18" s="72"/>
    </row>
    <row r="19" spans="1:10" x14ac:dyDescent="0.25">
      <c r="A19" s="41"/>
      <c r="B19" s="42"/>
      <c r="C19" s="43" t="s">
        <v>225</v>
      </c>
      <c r="D19" s="84">
        <v>0</v>
      </c>
      <c r="E19" s="84">
        <v>0</v>
      </c>
      <c r="F19" s="84">
        <v>0</v>
      </c>
      <c r="G19" s="84">
        <v>0</v>
      </c>
      <c r="H19" s="84">
        <v>0</v>
      </c>
      <c r="I19" s="84">
        <f t="shared" si="1"/>
        <v>0</v>
      </c>
      <c r="J19" s="72"/>
    </row>
    <row r="20" spans="1:10" x14ac:dyDescent="0.25">
      <c r="A20" s="41"/>
      <c r="B20" s="42"/>
      <c r="C20" s="43" t="s">
        <v>226</v>
      </c>
      <c r="D20" s="84">
        <v>0</v>
      </c>
      <c r="E20" s="84">
        <v>0</v>
      </c>
      <c r="F20" s="84">
        <v>0</v>
      </c>
      <c r="G20" s="84">
        <v>0</v>
      </c>
      <c r="H20" s="84">
        <v>0</v>
      </c>
      <c r="I20" s="84">
        <f t="shared" si="1"/>
        <v>0</v>
      </c>
      <c r="J20" s="72"/>
    </row>
    <row r="21" spans="1:10" x14ac:dyDescent="0.25">
      <c r="A21" s="41"/>
      <c r="B21" s="42"/>
      <c r="C21" s="43" t="s">
        <v>227</v>
      </c>
      <c r="D21" s="84">
        <v>0</v>
      </c>
      <c r="E21" s="84">
        <v>0</v>
      </c>
      <c r="F21" s="84">
        <v>0</v>
      </c>
      <c r="G21" s="84">
        <v>0</v>
      </c>
      <c r="H21" s="84">
        <v>0</v>
      </c>
      <c r="I21" s="84">
        <f t="shared" si="1"/>
        <v>0</v>
      </c>
      <c r="J21" s="72"/>
    </row>
    <row r="22" spans="1:10" x14ac:dyDescent="0.25">
      <c r="A22" s="41"/>
      <c r="B22" s="42"/>
      <c r="C22" s="43" t="s">
        <v>228</v>
      </c>
      <c r="D22" s="84">
        <v>0</v>
      </c>
      <c r="E22" s="84">
        <v>0</v>
      </c>
      <c r="F22" s="84">
        <v>0</v>
      </c>
      <c r="G22" s="84">
        <v>0</v>
      </c>
      <c r="H22" s="84">
        <v>0</v>
      </c>
      <c r="I22" s="84">
        <f t="shared" si="1"/>
        <v>0</v>
      </c>
      <c r="J22" s="72"/>
    </row>
    <row r="23" spans="1:10" x14ac:dyDescent="0.25">
      <c r="A23" s="41"/>
      <c r="B23" s="42"/>
      <c r="C23" s="43" t="s">
        <v>229</v>
      </c>
      <c r="D23" s="84">
        <v>0</v>
      </c>
      <c r="E23" s="84">
        <v>0</v>
      </c>
      <c r="F23" s="84">
        <v>0</v>
      </c>
      <c r="G23" s="84">
        <v>0</v>
      </c>
      <c r="H23" s="84">
        <v>0</v>
      </c>
      <c r="I23" s="84">
        <f t="shared" si="1"/>
        <v>0</v>
      </c>
      <c r="J23" s="72"/>
    </row>
    <row r="24" spans="1:10" x14ac:dyDescent="0.25">
      <c r="A24" s="41"/>
      <c r="B24" s="42"/>
      <c r="C24" s="43" t="s">
        <v>230</v>
      </c>
      <c r="D24" s="84">
        <v>0</v>
      </c>
      <c r="E24" s="84">
        <v>0</v>
      </c>
      <c r="F24" s="84">
        <v>0</v>
      </c>
      <c r="G24" s="84">
        <v>0</v>
      </c>
      <c r="H24" s="84">
        <v>0</v>
      </c>
      <c r="I24" s="84">
        <f t="shared" si="1"/>
        <v>0</v>
      </c>
      <c r="J24" s="72"/>
    </row>
    <row r="25" spans="1:10" x14ac:dyDescent="0.25">
      <c r="A25" s="41"/>
      <c r="B25" s="42"/>
      <c r="C25" s="43" t="s">
        <v>231</v>
      </c>
      <c r="D25" s="84">
        <v>0</v>
      </c>
      <c r="E25" s="84">
        <v>0</v>
      </c>
      <c r="F25" s="84">
        <v>0</v>
      </c>
      <c r="G25" s="84">
        <v>0</v>
      </c>
      <c r="H25" s="84">
        <v>0</v>
      </c>
      <c r="I25" s="84">
        <f t="shared" si="1"/>
        <v>0</v>
      </c>
      <c r="J25" s="72"/>
    </row>
    <row r="26" spans="1:10" x14ac:dyDescent="0.25">
      <c r="A26" s="41"/>
      <c r="B26" s="42"/>
      <c r="C26" s="43" t="s">
        <v>232</v>
      </c>
      <c r="D26" s="84">
        <v>0</v>
      </c>
      <c r="E26" s="84">
        <v>0</v>
      </c>
      <c r="F26" s="84">
        <v>0</v>
      </c>
      <c r="G26" s="84">
        <v>0</v>
      </c>
      <c r="H26" s="84">
        <v>0</v>
      </c>
      <c r="I26" s="84">
        <f t="shared" si="1"/>
        <v>0</v>
      </c>
      <c r="J26" s="72"/>
    </row>
    <row r="27" spans="1:10" x14ac:dyDescent="0.25">
      <c r="A27" s="41"/>
      <c r="B27" s="42"/>
      <c r="C27" s="43" t="s">
        <v>233</v>
      </c>
      <c r="D27" s="84">
        <v>0</v>
      </c>
      <c r="E27" s="84">
        <v>0</v>
      </c>
      <c r="F27" s="84">
        <v>0</v>
      </c>
      <c r="G27" s="84">
        <v>0</v>
      </c>
      <c r="H27" s="84">
        <v>0</v>
      </c>
      <c r="I27" s="84">
        <f t="shared" si="1"/>
        <v>0</v>
      </c>
      <c r="J27" s="72"/>
    </row>
    <row r="28" spans="1:10" x14ac:dyDescent="0.25">
      <c r="A28" s="41"/>
      <c r="B28" s="42"/>
      <c r="C28" s="43" t="s">
        <v>234</v>
      </c>
      <c r="D28" s="84">
        <v>0</v>
      </c>
      <c r="E28" s="84">
        <v>0</v>
      </c>
      <c r="F28" s="84">
        <v>0</v>
      </c>
      <c r="G28" s="84">
        <v>0</v>
      </c>
      <c r="H28" s="84">
        <v>0</v>
      </c>
      <c r="I28" s="84">
        <f t="shared" si="1"/>
        <v>0</v>
      </c>
      <c r="J28" s="72"/>
    </row>
    <row r="29" spans="1:10" x14ac:dyDescent="0.25">
      <c r="A29" s="41"/>
      <c r="B29" s="42"/>
      <c r="C29" s="43" t="s">
        <v>235</v>
      </c>
      <c r="D29" s="84">
        <v>0</v>
      </c>
      <c r="E29" s="84">
        <v>0</v>
      </c>
      <c r="F29" s="84">
        <v>0</v>
      </c>
      <c r="G29" s="84">
        <v>0</v>
      </c>
      <c r="H29" s="84">
        <v>0</v>
      </c>
      <c r="I29" s="84">
        <f t="shared" si="1"/>
        <v>0</v>
      </c>
      <c r="J29" s="72"/>
    </row>
    <row r="30" spans="1:10" x14ac:dyDescent="0.25">
      <c r="A30" s="41"/>
      <c r="B30" s="175" t="s">
        <v>236</v>
      </c>
      <c r="C30" s="176"/>
      <c r="D30" s="84">
        <f>D31+D32+D33+D34+D35</f>
        <v>0</v>
      </c>
      <c r="E30" s="84">
        <f t="shared" ref="E30:H30" si="2">E31+E32+E33+E34+E35</f>
        <v>0</v>
      </c>
      <c r="F30" s="84">
        <f t="shared" si="2"/>
        <v>0</v>
      </c>
      <c r="G30" s="84">
        <f t="shared" si="2"/>
        <v>0</v>
      </c>
      <c r="H30" s="84">
        <f t="shared" si="2"/>
        <v>0</v>
      </c>
      <c r="I30" s="84">
        <f t="shared" si="1"/>
        <v>0</v>
      </c>
      <c r="J30" s="72"/>
    </row>
    <row r="31" spans="1:10" x14ac:dyDescent="0.25">
      <c r="A31" s="41"/>
      <c r="B31" s="42"/>
      <c r="C31" s="43" t="s">
        <v>237</v>
      </c>
      <c r="D31" s="84">
        <v>0</v>
      </c>
      <c r="E31" s="84">
        <v>0</v>
      </c>
      <c r="F31" s="84">
        <v>0</v>
      </c>
      <c r="G31" s="84">
        <v>0</v>
      </c>
      <c r="H31" s="84">
        <v>0</v>
      </c>
      <c r="I31" s="84">
        <f t="shared" si="1"/>
        <v>0</v>
      </c>
      <c r="J31" s="72"/>
    </row>
    <row r="32" spans="1:10" x14ac:dyDescent="0.25">
      <c r="A32" s="41"/>
      <c r="B32" s="42"/>
      <c r="C32" s="43" t="s">
        <v>238</v>
      </c>
      <c r="D32" s="84">
        <v>0</v>
      </c>
      <c r="E32" s="84">
        <v>0</v>
      </c>
      <c r="F32" s="84">
        <v>0</v>
      </c>
      <c r="G32" s="84">
        <v>0</v>
      </c>
      <c r="H32" s="84">
        <v>0</v>
      </c>
      <c r="I32" s="84">
        <f t="shared" si="1"/>
        <v>0</v>
      </c>
      <c r="J32" s="72"/>
    </row>
    <row r="33" spans="1:10" x14ac:dyDescent="0.25">
      <c r="A33" s="41"/>
      <c r="B33" s="42"/>
      <c r="C33" s="43" t="s">
        <v>239</v>
      </c>
      <c r="D33" s="84">
        <v>0</v>
      </c>
      <c r="E33" s="84">
        <v>0</v>
      </c>
      <c r="F33" s="84">
        <v>0</v>
      </c>
      <c r="G33" s="84">
        <v>0</v>
      </c>
      <c r="H33" s="84">
        <v>0</v>
      </c>
      <c r="I33" s="84">
        <f t="shared" si="1"/>
        <v>0</v>
      </c>
      <c r="J33" s="72"/>
    </row>
    <row r="34" spans="1:10" x14ac:dyDescent="0.25">
      <c r="A34" s="41"/>
      <c r="B34" s="42"/>
      <c r="C34" s="43" t="s">
        <v>240</v>
      </c>
      <c r="D34" s="84">
        <v>0</v>
      </c>
      <c r="E34" s="84">
        <v>0</v>
      </c>
      <c r="F34" s="84">
        <v>0</v>
      </c>
      <c r="G34" s="84">
        <v>0</v>
      </c>
      <c r="H34" s="84">
        <v>0</v>
      </c>
      <c r="I34" s="84">
        <f t="shared" si="1"/>
        <v>0</v>
      </c>
      <c r="J34" s="72"/>
    </row>
    <row r="35" spans="1:10" x14ac:dyDescent="0.25">
      <c r="A35" s="41"/>
      <c r="B35" s="42"/>
      <c r="C35" s="43" t="s">
        <v>241</v>
      </c>
      <c r="D35" s="84">
        <v>0</v>
      </c>
      <c r="E35" s="84">
        <v>0</v>
      </c>
      <c r="F35" s="84">
        <v>0</v>
      </c>
      <c r="G35" s="84">
        <v>0</v>
      </c>
      <c r="H35" s="84">
        <v>0</v>
      </c>
      <c r="I35" s="84">
        <f t="shared" si="1"/>
        <v>0</v>
      </c>
      <c r="J35" s="72"/>
    </row>
    <row r="36" spans="1:10" x14ac:dyDescent="0.25">
      <c r="A36" s="41"/>
      <c r="B36" s="175" t="s">
        <v>242</v>
      </c>
      <c r="C36" s="176"/>
      <c r="D36" s="84">
        <v>16297339</v>
      </c>
      <c r="E36" s="84">
        <v>0</v>
      </c>
      <c r="F36" s="84">
        <v>16297339</v>
      </c>
      <c r="G36" s="84">
        <v>7560000</v>
      </c>
      <c r="H36" s="84">
        <v>7560000</v>
      </c>
      <c r="I36" s="84">
        <v>-8737339</v>
      </c>
      <c r="J36" s="72"/>
    </row>
    <row r="37" spans="1:10" x14ac:dyDescent="0.25">
      <c r="A37" s="41"/>
      <c r="B37" s="175" t="s">
        <v>243</v>
      </c>
      <c r="C37" s="176"/>
      <c r="D37" s="84">
        <f>D38</f>
        <v>0</v>
      </c>
      <c r="E37" s="84">
        <f t="shared" ref="E37:H37" si="3">E38</f>
        <v>0</v>
      </c>
      <c r="F37" s="84">
        <f t="shared" si="3"/>
        <v>0</v>
      </c>
      <c r="G37" s="84">
        <f t="shared" si="3"/>
        <v>0</v>
      </c>
      <c r="H37" s="84">
        <f t="shared" si="3"/>
        <v>0</v>
      </c>
      <c r="I37" s="84">
        <f t="shared" si="1"/>
        <v>0</v>
      </c>
      <c r="J37" s="72"/>
    </row>
    <row r="38" spans="1:10" x14ac:dyDescent="0.25">
      <c r="A38" s="41"/>
      <c r="B38" s="42"/>
      <c r="C38" s="43" t="s">
        <v>244</v>
      </c>
      <c r="D38" s="84">
        <v>0</v>
      </c>
      <c r="E38" s="84">
        <v>0</v>
      </c>
      <c r="F38" s="84">
        <v>0</v>
      </c>
      <c r="G38" s="84">
        <v>0</v>
      </c>
      <c r="H38" s="84">
        <v>0</v>
      </c>
      <c r="I38" s="84">
        <f t="shared" si="1"/>
        <v>0</v>
      </c>
      <c r="J38" s="72"/>
    </row>
    <row r="39" spans="1:10" x14ac:dyDescent="0.25">
      <c r="A39" s="41"/>
      <c r="B39" s="175" t="s">
        <v>245</v>
      </c>
      <c r="C39" s="176"/>
      <c r="D39" s="84">
        <f>D41+D40</f>
        <v>0</v>
      </c>
      <c r="E39" s="84">
        <f t="shared" ref="E39:H39" si="4">E41+E40</f>
        <v>0</v>
      </c>
      <c r="F39" s="84">
        <f t="shared" si="4"/>
        <v>0</v>
      </c>
      <c r="G39" s="84">
        <f t="shared" si="4"/>
        <v>0</v>
      </c>
      <c r="H39" s="84">
        <f t="shared" si="4"/>
        <v>0</v>
      </c>
      <c r="I39" s="84">
        <f t="shared" si="1"/>
        <v>0</v>
      </c>
      <c r="J39" s="72"/>
    </row>
    <row r="40" spans="1:10" x14ac:dyDescent="0.25">
      <c r="A40" s="41"/>
      <c r="B40" s="42"/>
      <c r="C40" s="43" t="s">
        <v>246</v>
      </c>
      <c r="D40" s="84">
        <v>0</v>
      </c>
      <c r="E40" s="84">
        <v>0</v>
      </c>
      <c r="F40" s="84">
        <v>0</v>
      </c>
      <c r="G40" s="84">
        <v>0</v>
      </c>
      <c r="H40" s="84">
        <v>0</v>
      </c>
      <c r="I40" s="84">
        <v>0</v>
      </c>
      <c r="J40" s="72"/>
    </row>
    <row r="41" spans="1:10" x14ac:dyDescent="0.25">
      <c r="A41" s="41"/>
      <c r="B41" s="42"/>
      <c r="C41" s="43" t="s">
        <v>247</v>
      </c>
      <c r="D41" s="84">
        <v>0</v>
      </c>
      <c r="E41" s="84">
        <v>0</v>
      </c>
      <c r="F41" s="84">
        <v>0</v>
      </c>
      <c r="G41" s="84">
        <v>0</v>
      </c>
      <c r="H41" s="84">
        <v>0</v>
      </c>
      <c r="I41" s="84">
        <v>0</v>
      </c>
      <c r="J41" s="72"/>
    </row>
    <row r="42" spans="1:10" x14ac:dyDescent="0.25">
      <c r="A42" s="44"/>
      <c r="B42" s="45"/>
      <c r="C42" s="46"/>
      <c r="D42" s="84"/>
      <c r="E42" s="84"/>
      <c r="F42" s="84"/>
      <c r="G42" s="84"/>
      <c r="H42" s="84"/>
      <c r="I42" s="84"/>
      <c r="J42" s="72"/>
    </row>
    <row r="43" spans="1:10" x14ac:dyDescent="0.25">
      <c r="A43" s="180" t="s">
        <v>248</v>
      </c>
      <c r="B43" s="181"/>
      <c r="C43" s="185"/>
      <c r="D43" s="184">
        <f>D10+D11+D12+D13+D14+D16+D17+D30+D36+D37+D39</f>
        <v>18134542</v>
      </c>
      <c r="E43" s="184">
        <f t="shared" ref="E43:I43" si="5">E10+E11+E12+E13+E14+E16+E17+E30+E36+E37+E39</f>
        <v>62</v>
      </c>
      <c r="F43" s="184">
        <f t="shared" si="5"/>
        <v>18134604</v>
      </c>
      <c r="G43" s="184">
        <f t="shared" si="5"/>
        <v>7560062</v>
      </c>
      <c r="H43" s="184">
        <f t="shared" si="5"/>
        <v>7560062</v>
      </c>
      <c r="I43" s="184">
        <f t="shared" si="5"/>
        <v>-10574480</v>
      </c>
      <c r="J43" s="72"/>
    </row>
    <row r="44" spans="1:10" x14ac:dyDescent="0.25">
      <c r="A44" s="180" t="s">
        <v>249</v>
      </c>
      <c r="B44" s="181"/>
      <c r="C44" s="185"/>
      <c r="D44" s="184"/>
      <c r="E44" s="184"/>
      <c r="F44" s="184"/>
      <c r="G44" s="184"/>
      <c r="H44" s="184"/>
      <c r="I44" s="184"/>
      <c r="J44" s="72"/>
    </row>
    <row r="45" spans="1:10" x14ac:dyDescent="0.25">
      <c r="A45" s="180" t="s">
        <v>250</v>
      </c>
      <c r="B45" s="181"/>
      <c r="C45" s="185"/>
      <c r="D45" s="92"/>
      <c r="E45" s="92"/>
      <c r="F45" s="92"/>
      <c r="G45" s="92"/>
      <c r="H45" s="92"/>
      <c r="I45" s="92"/>
      <c r="J45" s="72"/>
    </row>
    <row r="46" spans="1:10" x14ac:dyDescent="0.25">
      <c r="A46" s="44"/>
      <c r="B46" s="45"/>
      <c r="C46" s="46"/>
      <c r="D46" s="84"/>
      <c r="E46" s="84"/>
      <c r="F46" s="84"/>
      <c r="G46" s="84"/>
      <c r="H46" s="84"/>
      <c r="I46" s="84"/>
      <c r="J46" s="72"/>
    </row>
    <row r="47" spans="1:10" x14ac:dyDescent="0.25">
      <c r="A47" s="180" t="s">
        <v>251</v>
      </c>
      <c r="B47" s="181"/>
      <c r="C47" s="185"/>
      <c r="D47" s="84"/>
      <c r="E47" s="84"/>
      <c r="F47" s="84"/>
      <c r="G47" s="84"/>
      <c r="H47" s="84"/>
      <c r="I47" s="84"/>
      <c r="J47" s="72"/>
    </row>
    <row r="48" spans="1:10" x14ac:dyDescent="0.25">
      <c r="A48" s="41"/>
      <c r="B48" s="175" t="s">
        <v>252</v>
      </c>
      <c r="C48" s="176"/>
      <c r="D48" s="84">
        <v>0</v>
      </c>
      <c r="E48" s="84">
        <v>0</v>
      </c>
      <c r="F48" s="84">
        <v>0</v>
      </c>
      <c r="G48" s="84">
        <v>0</v>
      </c>
      <c r="H48" s="84">
        <v>0</v>
      </c>
      <c r="I48" s="84">
        <v>0</v>
      </c>
      <c r="J48" s="72"/>
    </row>
    <row r="49" spans="1:10" x14ac:dyDescent="0.25">
      <c r="A49" s="41"/>
      <c r="B49" s="42"/>
      <c r="C49" s="43" t="s">
        <v>253</v>
      </c>
      <c r="D49" s="84">
        <v>0</v>
      </c>
      <c r="E49" s="84">
        <v>0</v>
      </c>
      <c r="F49" s="84">
        <v>0</v>
      </c>
      <c r="G49" s="84">
        <v>0</v>
      </c>
      <c r="H49" s="84">
        <v>0</v>
      </c>
      <c r="I49" s="84">
        <v>0</v>
      </c>
      <c r="J49" s="72"/>
    </row>
    <row r="50" spans="1:10" x14ac:dyDescent="0.25">
      <c r="A50" s="41"/>
      <c r="B50" s="42"/>
      <c r="C50" s="43" t="s">
        <v>254</v>
      </c>
      <c r="D50" s="84">
        <v>0</v>
      </c>
      <c r="E50" s="84">
        <v>0</v>
      </c>
      <c r="F50" s="84">
        <v>0</v>
      </c>
      <c r="G50" s="84">
        <v>0</v>
      </c>
      <c r="H50" s="84">
        <v>0</v>
      </c>
      <c r="I50" s="84">
        <v>0</v>
      </c>
      <c r="J50" s="72"/>
    </row>
    <row r="51" spans="1:10" x14ac:dyDescent="0.25">
      <c r="A51" s="41"/>
      <c r="B51" s="42"/>
      <c r="C51" s="43" t="s">
        <v>255</v>
      </c>
      <c r="D51" s="84">
        <v>0</v>
      </c>
      <c r="E51" s="84">
        <v>0</v>
      </c>
      <c r="F51" s="84">
        <v>0</v>
      </c>
      <c r="G51" s="84">
        <v>0</v>
      </c>
      <c r="H51" s="84">
        <v>0</v>
      </c>
      <c r="I51" s="84">
        <v>0</v>
      </c>
      <c r="J51" s="72"/>
    </row>
    <row r="52" spans="1:10" ht="36" customHeight="1" x14ac:dyDescent="0.25">
      <c r="A52" s="41"/>
      <c r="B52" s="42"/>
      <c r="C52" s="47" t="s">
        <v>256</v>
      </c>
      <c r="D52" s="84">
        <v>0</v>
      </c>
      <c r="E52" s="84">
        <v>0</v>
      </c>
      <c r="F52" s="84">
        <v>0</v>
      </c>
      <c r="G52" s="84">
        <v>0</v>
      </c>
      <c r="H52" s="84">
        <v>0</v>
      </c>
      <c r="I52" s="84">
        <v>0</v>
      </c>
      <c r="J52" s="72"/>
    </row>
    <row r="53" spans="1:10" x14ac:dyDescent="0.25">
      <c r="A53" s="41"/>
      <c r="B53" s="42"/>
      <c r="C53" s="43" t="s">
        <v>257</v>
      </c>
      <c r="D53" s="84">
        <v>0</v>
      </c>
      <c r="E53" s="84">
        <v>0</v>
      </c>
      <c r="F53" s="84">
        <v>0</v>
      </c>
      <c r="G53" s="84">
        <v>0</v>
      </c>
      <c r="H53" s="84">
        <v>0</v>
      </c>
      <c r="I53" s="84">
        <v>0</v>
      </c>
      <c r="J53" s="72"/>
    </row>
    <row r="54" spans="1:10" x14ac:dyDescent="0.25">
      <c r="A54" s="41"/>
      <c r="B54" s="42"/>
      <c r="C54" s="43" t="s">
        <v>258</v>
      </c>
      <c r="D54" s="84">
        <v>0</v>
      </c>
      <c r="E54" s="84">
        <v>0</v>
      </c>
      <c r="F54" s="84">
        <v>0</v>
      </c>
      <c r="G54" s="84">
        <v>0</v>
      </c>
      <c r="H54" s="84">
        <v>0</v>
      </c>
      <c r="I54" s="84">
        <v>0</v>
      </c>
      <c r="J54" s="72"/>
    </row>
    <row r="55" spans="1:10" x14ac:dyDescent="0.25">
      <c r="A55" s="41"/>
      <c r="B55" s="42"/>
      <c r="C55" s="43" t="s">
        <v>259</v>
      </c>
      <c r="D55" s="84">
        <v>0</v>
      </c>
      <c r="E55" s="84">
        <v>0</v>
      </c>
      <c r="F55" s="84">
        <v>0</v>
      </c>
      <c r="G55" s="84">
        <v>0</v>
      </c>
      <c r="H55" s="84">
        <v>0</v>
      </c>
      <c r="I55" s="84">
        <v>0</v>
      </c>
      <c r="J55" s="72"/>
    </row>
    <row r="56" spans="1:10" x14ac:dyDescent="0.25">
      <c r="A56" s="41"/>
      <c r="B56" s="42"/>
      <c r="C56" s="48" t="s">
        <v>260</v>
      </c>
      <c r="D56" s="84">
        <v>0</v>
      </c>
      <c r="E56" s="84">
        <v>0</v>
      </c>
      <c r="F56" s="84">
        <v>0</v>
      </c>
      <c r="G56" s="84">
        <v>0</v>
      </c>
      <c r="H56" s="84">
        <v>0</v>
      </c>
      <c r="I56" s="84">
        <v>0</v>
      </c>
      <c r="J56" s="72"/>
    </row>
    <row r="57" spans="1:10" x14ac:dyDescent="0.25">
      <c r="A57" s="41"/>
      <c r="B57" s="175" t="s">
        <v>261</v>
      </c>
      <c r="C57" s="176"/>
      <c r="D57" s="84">
        <v>0</v>
      </c>
      <c r="E57" s="84">
        <v>0</v>
      </c>
      <c r="F57" s="84">
        <v>0</v>
      </c>
      <c r="G57" s="84">
        <v>0</v>
      </c>
      <c r="H57" s="84">
        <v>0</v>
      </c>
      <c r="I57" s="84">
        <v>0</v>
      </c>
      <c r="J57" s="72"/>
    </row>
    <row r="58" spans="1:10" x14ac:dyDescent="0.25">
      <c r="A58" s="41"/>
      <c r="B58" s="42"/>
      <c r="C58" s="43" t="s">
        <v>262</v>
      </c>
      <c r="D58" s="84">
        <v>0</v>
      </c>
      <c r="E58" s="84">
        <v>0</v>
      </c>
      <c r="F58" s="84">
        <v>0</v>
      </c>
      <c r="G58" s="84">
        <v>0</v>
      </c>
      <c r="H58" s="84">
        <v>0</v>
      </c>
      <c r="I58" s="84">
        <v>0</v>
      </c>
      <c r="J58" s="72"/>
    </row>
    <row r="59" spans="1:10" x14ac:dyDescent="0.25">
      <c r="A59" s="41"/>
      <c r="B59" s="42"/>
      <c r="C59" s="43" t="s">
        <v>263</v>
      </c>
      <c r="D59" s="84">
        <v>0</v>
      </c>
      <c r="E59" s="84">
        <v>0</v>
      </c>
      <c r="F59" s="84">
        <v>0</v>
      </c>
      <c r="G59" s="84">
        <v>0</v>
      </c>
      <c r="H59" s="84">
        <v>0</v>
      </c>
      <c r="I59" s="84">
        <v>0</v>
      </c>
      <c r="J59" s="72"/>
    </row>
    <row r="60" spans="1:10" x14ac:dyDescent="0.25">
      <c r="A60" s="41"/>
      <c r="B60" s="42"/>
      <c r="C60" s="43" t="s">
        <v>264</v>
      </c>
      <c r="D60" s="84">
        <v>0</v>
      </c>
      <c r="E60" s="84">
        <v>0</v>
      </c>
      <c r="F60" s="84">
        <v>0</v>
      </c>
      <c r="G60" s="84">
        <v>0</v>
      </c>
      <c r="H60" s="84">
        <v>0</v>
      </c>
      <c r="I60" s="84">
        <v>0</v>
      </c>
      <c r="J60" s="72"/>
    </row>
    <row r="61" spans="1:10" x14ac:dyDescent="0.25">
      <c r="A61" s="41"/>
      <c r="B61" s="42"/>
      <c r="C61" s="43" t="s">
        <v>265</v>
      </c>
      <c r="D61" s="84">
        <v>0</v>
      </c>
      <c r="E61" s="84">
        <v>0</v>
      </c>
      <c r="F61" s="84">
        <v>0</v>
      </c>
      <c r="G61" s="84">
        <v>0</v>
      </c>
      <c r="H61" s="84">
        <v>0</v>
      </c>
      <c r="I61" s="84">
        <v>0</v>
      </c>
      <c r="J61" s="72"/>
    </row>
    <row r="62" spans="1:10" x14ac:dyDescent="0.25">
      <c r="A62" s="41"/>
      <c r="B62" s="175" t="s">
        <v>266</v>
      </c>
      <c r="C62" s="176"/>
      <c r="D62" s="84">
        <v>0</v>
      </c>
      <c r="E62" s="84">
        <v>0</v>
      </c>
      <c r="F62" s="84">
        <v>0</v>
      </c>
      <c r="G62" s="84">
        <v>0</v>
      </c>
      <c r="H62" s="84">
        <v>0</v>
      </c>
      <c r="I62" s="84">
        <v>0</v>
      </c>
      <c r="J62" s="72"/>
    </row>
    <row r="63" spans="1:10" x14ac:dyDescent="0.25">
      <c r="A63" s="41"/>
      <c r="B63" s="42"/>
      <c r="C63" s="43" t="s">
        <v>267</v>
      </c>
      <c r="D63" s="84">
        <v>0</v>
      </c>
      <c r="E63" s="84">
        <v>0</v>
      </c>
      <c r="F63" s="84">
        <v>0</v>
      </c>
      <c r="G63" s="84">
        <v>0</v>
      </c>
      <c r="H63" s="84">
        <v>0</v>
      </c>
      <c r="I63" s="84">
        <v>0</v>
      </c>
      <c r="J63" s="72"/>
    </row>
    <row r="64" spans="1:10" x14ac:dyDescent="0.25">
      <c r="A64" s="41"/>
      <c r="B64" s="42"/>
      <c r="C64" s="43" t="s">
        <v>268</v>
      </c>
      <c r="D64" s="84">
        <v>0</v>
      </c>
      <c r="E64" s="84">
        <v>0</v>
      </c>
      <c r="F64" s="84">
        <v>0</v>
      </c>
      <c r="G64" s="84">
        <v>0</v>
      </c>
      <c r="H64" s="84">
        <v>0</v>
      </c>
      <c r="I64" s="84">
        <v>0</v>
      </c>
      <c r="J64" s="72"/>
    </row>
    <row r="65" spans="1:10" x14ac:dyDescent="0.25">
      <c r="A65" s="41"/>
      <c r="B65" s="175" t="s">
        <v>269</v>
      </c>
      <c r="C65" s="176"/>
      <c r="D65" s="84">
        <v>0</v>
      </c>
      <c r="E65" s="84">
        <v>0</v>
      </c>
      <c r="F65" s="84">
        <v>0</v>
      </c>
      <c r="G65" s="84">
        <v>0</v>
      </c>
      <c r="H65" s="84">
        <v>0</v>
      </c>
      <c r="I65" s="84">
        <v>0</v>
      </c>
      <c r="J65" s="72"/>
    </row>
    <row r="66" spans="1:10" x14ac:dyDescent="0.25">
      <c r="A66" s="41"/>
      <c r="B66" s="175" t="s">
        <v>270</v>
      </c>
      <c r="C66" s="176"/>
      <c r="D66" s="84">
        <v>0</v>
      </c>
      <c r="E66" s="84">
        <v>0</v>
      </c>
      <c r="F66" s="84">
        <v>0</v>
      </c>
      <c r="G66" s="84">
        <v>0</v>
      </c>
      <c r="H66" s="84">
        <v>0</v>
      </c>
      <c r="I66" s="84">
        <v>0</v>
      </c>
      <c r="J66" s="72"/>
    </row>
    <row r="67" spans="1:10" x14ac:dyDescent="0.25">
      <c r="A67" s="44"/>
      <c r="B67" s="186"/>
      <c r="C67" s="187"/>
      <c r="D67" s="84"/>
      <c r="E67" s="84"/>
      <c r="F67" s="84"/>
      <c r="G67" s="84"/>
      <c r="H67" s="84"/>
      <c r="I67" s="84"/>
      <c r="J67" s="72"/>
    </row>
    <row r="68" spans="1:10" x14ac:dyDescent="0.25">
      <c r="A68" s="180" t="s">
        <v>271</v>
      </c>
      <c r="B68" s="181"/>
      <c r="C68" s="185"/>
      <c r="D68" s="84">
        <f>D48+D57+D62+D65+D66</f>
        <v>0</v>
      </c>
      <c r="E68" s="84">
        <f t="shared" ref="E68:I68" si="6">E48+E57+E62+E65+E66</f>
        <v>0</v>
      </c>
      <c r="F68" s="84">
        <f t="shared" si="6"/>
        <v>0</v>
      </c>
      <c r="G68" s="84">
        <f t="shared" si="6"/>
        <v>0</v>
      </c>
      <c r="H68" s="84">
        <f t="shared" si="6"/>
        <v>0</v>
      </c>
      <c r="I68" s="84">
        <f t="shared" si="6"/>
        <v>0</v>
      </c>
      <c r="J68" s="72"/>
    </row>
    <row r="69" spans="1:10" x14ac:dyDescent="0.25">
      <c r="A69" s="44"/>
      <c r="B69" s="186"/>
      <c r="C69" s="187"/>
      <c r="D69" s="84"/>
      <c r="E69" s="84"/>
      <c r="F69" s="84"/>
      <c r="G69" s="84"/>
      <c r="H69" s="84"/>
      <c r="I69" s="84"/>
      <c r="J69" s="72"/>
    </row>
    <row r="70" spans="1:10" x14ac:dyDescent="0.25">
      <c r="A70" s="180" t="s">
        <v>272</v>
      </c>
      <c r="B70" s="181"/>
      <c r="C70" s="185"/>
      <c r="D70" s="84">
        <f>D71</f>
        <v>0</v>
      </c>
      <c r="E70" s="84">
        <f t="shared" ref="E70:I70" si="7">E71</f>
        <v>0</v>
      </c>
      <c r="F70" s="84">
        <f t="shared" si="7"/>
        <v>0</v>
      </c>
      <c r="G70" s="84">
        <f t="shared" si="7"/>
        <v>0</v>
      </c>
      <c r="H70" s="84">
        <f t="shared" si="7"/>
        <v>0</v>
      </c>
      <c r="I70" s="84">
        <f t="shared" si="7"/>
        <v>0</v>
      </c>
      <c r="J70" s="72"/>
    </row>
    <row r="71" spans="1:10" x14ac:dyDescent="0.25">
      <c r="A71" s="41"/>
      <c r="B71" s="175" t="s">
        <v>273</v>
      </c>
      <c r="C71" s="176"/>
      <c r="D71" s="84">
        <v>0</v>
      </c>
      <c r="E71" s="84">
        <v>0</v>
      </c>
      <c r="F71" s="84">
        <v>0</v>
      </c>
      <c r="G71" s="84">
        <v>0</v>
      </c>
      <c r="H71" s="84">
        <v>0</v>
      </c>
      <c r="I71" s="84">
        <v>0</v>
      </c>
      <c r="J71" s="72"/>
    </row>
    <row r="72" spans="1:10" x14ac:dyDescent="0.25">
      <c r="A72" s="44"/>
      <c r="B72" s="186"/>
      <c r="C72" s="187"/>
      <c r="D72" s="84"/>
      <c r="E72" s="84"/>
      <c r="F72" s="84"/>
      <c r="G72" s="84"/>
      <c r="H72" s="84"/>
      <c r="I72" s="84"/>
      <c r="J72" s="72"/>
    </row>
    <row r="73" spans="1:10" x14ac:dyDescent="0.25">
      <c r="A73" s="180" t="s">
        <v>274</v>
      </c>
      <c r="B73" s="181"/>
      <c r="C73" s="185"/>
      <c r="D73" s="84">
        <f>D43+D68+D70</f>
        <v>18134542</v>
      </c>
      <c r="E73" s="84">
        <f t="shared" ref="E73:I73" si="8">E43+E68+E70</f>
        <v>62</v>
      </c>
      <c r="F73" s="84">
        <f t="shared" si="8"/>
        <v>18134604</v>
      </c>
      <c r="G73" s="84">
        <f t="shared" si="8"/>
        <v>7560062</v>
      </c>
      <c r="H73" s="84">
        <f t="shared" si="8"/>
        <v>7560062</v>
      </c>
      <c r="I73" s="84">
        <f t="shared" si="8"/>
        <v>-10574480</v>
      </c>
      <c r="J73" s="72"/>
    </row>
    <row r="74" spans="1:10" x14ac:dyDescent="0.25">
      <c r="A74" s="44"/>
      <c r="B74" s="186"/>
      <c r="C74" s="187"/>
      <c r="D74" s="84"/>
      <c r="E74" s="84"/>
      <c r="F74" s="84"/>
      <c r="G74" s="84"/>
      <c r="H74" s="84"/>
      <c r="I74" s="84"/>
      <c r="J74" s="72"/>
    </row>
    <row r="75" spans="1:10" x14ac:dyDescent="0.25">
      <c r="A75" s="41"/>
      <c r="B75" s="190" t="s">
        <v>275</v>
      </c>
      <c r="C75" s="185"/>
      <c r="D75" s="84"/>
      <c r="E75" s="84"/>
      <c r="F75" s="84"/>
      <c r="G75" s="84"/>
      <c r="H75" s="84"/>
      <c r="I75" s="84"/>
      <c r="J75" s="72"/>
    </row>
    <row r="76" spans="1:10" x14ac:dyDescent="0.25">
      <c r="A76" s="41"/>
      <c r="B76" s="175" t="s">
        <v>276</v>
      </c>
      <c r="C76" s="176"/>
      <c r="D76" s="84">
        <v>0</v>
      </c>
      <c r="E76" s="84">
        <v>0</v>
      </c>
      <c r="F76" s="84">
        <v>0</v>
      </c>
      <c r="G76" s="84">
        <v>0</v>
      </c>
      <c r="H76" s="84">
        <v>0</v>
      </c>
      <c r="I76" s="84">
        <v>0</v>
      </c>
      <c r="J76" s="72"/>
    </row>
    <row r="77" spans="1:10" ht="24" customHeight="1" x14ac:dyDescent="0.25">
      <c r="A77" s="41"/>
      <c r="B77" s="191" t="s">
        <v>277</v>
      </c>
      <c r="C77" s="192"/>
      <c r="D77" s="84">
        <v>0</v>
      </c>
      <c r="E77" s="84">
        <v>0</v>
      </c>
      <c r="F77" s="84">
        <v>0</v>
      </c>
      <c r="G77" s="84">
        <v>0</v>
      </c>
      <c r="H77" s="84">
        <v>0</v>
      </c>
      <c r="I77" s="84">
        <v>0</v>
      </c>
      <c r="J77" s="72"/>
    </row>
    <row r="78" spans="1:10" x14ac:dyDescent="0.25">
      <c r="A78" s="41"/>
      <c r="B78" s="190" t="s">
        <v>278</v>
      </c>
      <c r="C78" s="185"/>
      <c r="D78" s="84">
        <f>D76+D77</f>
        <v>0</v>
      </c>
      <c r="E78" s="84">
        <f t="shared" ref="E78:I78" si="9">E76+E77</f>
        <v>0</v>
      </c>
      <c r="F78" s="84">
        <f t="shared" si="9"/>
        <v>0</v>
      </c>
      <c r="G78" s="84">
        <f t="shared" si="9"/>
        <v>0</v>
      </c>
      <c r="H78" s="84">
        <f t="shared" si="9"/>
        <v>0</v>
      </c>
      <c r="I78" s="84">
        <f t="shared" si="9"/>
        <v>0</v>
      </c>
      <c r="J78" s="72"/>
    </row>
    <row r="79" spans="1:10" ht="15.75" thickBot="1" x14ac:dyDescent="0.3">
      <c r="A79" s="49"/>
      <c r="B79" s="188"/>
      <c r="C79" s="189"/>
      <c r="D79" s="91"/>
      <c r="E79" s="91"/>
      <c r="F79" s="91"/>
      <c r="G79" s="91"/>
      <c r="H79" s="91"/>
      <c r="I79" s="91"/>
      <c r="J79" s="72"/>
    </row>
  </sheetData>
  <mergeCells count="63">
    <mergeCell ref="B79:C79"/>
    <mergeCell ref="A68:C68"/>
    <mergeCell ref="B69:C69"/>
    <mergeCell ref="A70:C70"/>
    <mergeCell ref="B71:C71"/>
    <mergeCell ref="B72:C72"/>
    <mergeCell ref="A73:C73"/>
    <mergeCell ref="B74:C74"/>
    <mergeCell ref="B75:C75"/>
    <mergeCell ref="B76:C76"/>
    <mergeCell ref="B77:C77"/>
    <mergeCell ref="B78:C78"/>
    <mergeCell ref="B67:C67"/>
    <mergeCell ref="F43:F44"/>
    <mergeCell ref="G43:G44"/>
    <mergeCell ref="H43:H44"/>
    <mergeCell ref="I43:I44"/>
    <mergeCell ref="A45:C45"/>
    <mergeCell ref="A47:C47"/>
    <mergeCell ref="E43:E44"/>
    <mergeCell ref="B48:C48"/>
    <mergeCell ref="B57:C57"/>
    <mergeCell ref="B62:C62"/>
    <mergeCell ref="B65:C65"/>
    <mergeCell ref="B66:C66"/>
    <mergeCell ref="B37:C37"/>
    <mergeCell ref="B39:C39"/>
    <mergeCell ref="A43:C43"/>
    <mergeCell ref="A44:C44"/>
    <mergeCell ref="D43:D44"/>
    <mergeCell ref="F17:F18"/>
    <mergeCell ref="G17:G18"/>
    <mergeCell ref="H17:H18"/>
    <mergeCell ref="B30:C30"/>
    <mergeCell ref="D17:D18"/>
    <mergeCell ref="E17:E18"/>
    <mergeCell ref="B36:C36"/>
    <mergeCell ref="B16:C16"/>
    <mergeCell ref="A17:A18"/>
    <mergeCell ref="B17:C17"/>
    <mergeCell ref="B18:C18"/>
    <mergeCell ref="B15:C15"/>
    <mergeCell ref="E6:E7"/>
    <mergeCell ref="F6:F7"/>
    <mergeCell ref="G6:G7"/>
    <mergeCell ref="H6:H7"/>
    <mergeCell ref="A8:C8"/>
    <mergeCell ref="A9:C9"/>
    <mergeCell ref="B10:C10"/>
    <mergeCell ref="B11:C11"/>
    <mergeCell ref="B12:C12"/>
    <mergeCell ref="B13:C13"/>
    <mergeCell ref="B14:C14"/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</mergeCells>
  <printOptions horizontalCentered="1"/>
  <pageMargins left="0.70866141732283472" right="0.70866141732283472" top="0.74803149606299213" bottom="0.74803149606299213" header="0.31496062992125984" footer="0.31496062992125984"/>
  <pageSetup scale="72" fitToHeight="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14999847407452621"/>
    <pageSetUpPr fitToPage="1"/>
  </sheetPr>
  <dimension ref="A1:I161"/>
  <sheetViews>
    <sheetView topLeftCell="A151" zoomScale="145" zoomScaleNormal="145" workbookViewId="0">
      <selection activeCell="B25" sqref="B25"/>
    </sheetView>
  </sheetViews>
  <sheetFormatPr baseColWidth="10" defaultRowHeight="15" x14ac:dyDescent="0.25"/>
  <cols>
    <col min="1" max="1" width="2.7109375" customWidth="1"/>
    <col min="2" max="2" width="54.140625" customWidth="1"/>
    <col min="3" max="3" width="12.28515625" customWidth="1"/>
    <col min="4" max="4" width="13.42578125" customWidth="1"/>
    <col min="5" max="5" width="13.28515625" customWidth="1"/>
    <col min="6" max="6" width="12.85546875" customWidth="1"/>
    <col min="7" max="7" width="13" customWidth="1"/>
    <col min="8" max="8" width="12.5703125" customWidth="1"/>
  </cols>
  <sheetData>
    <row r="1" spans="1:9" x14ac:dyDescent="0.25">
      <c r="A1" s="121" t="s">
        <v>415</v>
      </c>
      <c r="B1" s="122"/>
      <c r="C1" s="122"/>
      <c r="D1" s="122"/>
      <c r="E1" s="122"/>
      <c r="F1" s="122"/>
      <c r="G1" s="122"/>
      <c r="H1" s="194"/>
    </row>
    <row r="2" spans="1:9" x14ac:dyDescent="0.25">
      <c r="A2" s="162" t="s">
        <v>279</v>
      </c>
      <c r="B2" s="163"/>
      <c r="C2" s="163"/>
      <c r="D2" s="163"/>
      <c r="E2" s="163"/>
      <c r="F2" s="163"/>
      <c r="G2" s="163"/>
      <c r="H2" s="195"/>
    </row>
    <row r="3" spans="1:9" x14ac:dyDescent="0.25">
      <c r="A3" s="162" t="s">
        <v>280</v>
      </c>
      <c r="B3" s="163"/>
      <c r="C3" s="163"/>
      <c r="D3" s="163"/>
      <c r="E3" s="163"/>
      <c r="F3" s="163"/>
      <c r="G3" s="163"/>
      <c r="H3" s="195"/>
    </row>
    <row r="4" spans="1:9" x14ac:dyDescent="0.25">
      <c r="A4" s="162" t="s">
        <v>439</v>
      </c>
      <c r="B4" s="163"/>
      <c r="C4" s="163"/>
      <c r="D4" s="163"/>
      <c r="E4" s="163"/>
      <c r="F4" s="163"/>
      <c r="G4" s="163"/>
      <c r="H4" s="195"/>
    </row>
    <row r="5" spans="1:9" ht="15.75" thickBot="1" x14ac:dyDescent="0.3">
      <c r="A5" s="171" t="s">
        <v>1</v>
      </c>
      <c r="B5" s="172"/>
      <c r="C5" s="172"/>
      <c r="D5" s="172"/>
      <c r="E5" s="172"/>
      <c r="F5" s="172"/>
      <c r="G5" s="172"/>
      <c r="H5" s="196"/>
    </row>
    <row r="6" spans="1:9" ht="15.75" thickBot="1" x14ac:dyDescent="0.3">
      <c r="A6" s="121" t="s">
        <v>2</v>
      </c>
      <c r="B6" s="123"/>
      <c r="C6" s="130" t="s">
        <v>281</v>
      </c>
      <c r="D6" s="131"/>
      <c r="E6" s="131"/>
      <c r="F6" s="131"/>
      <c r="G6" s="132"/>
      <c r="H6" s="156" t="s">
        <v>282</v>
      </c>
    </row>
    <row r="7" spans="1:9" ht="25.5" customHeight="1" thickBot="1" x14ac:dyDescent="0.3">
      <c r="A7" s="171"/>
      <c r="B7" s="173"/>
      <c r="C7" s="105" t="s">
        <v>168</v>
      </c>
      <c r="D7" s="104" t="s">
        <v>283</v>
      </c>
      <c r="E7" s="105" t="s">
        <v>284</v>
      </c>
      <c r="F7" s="105" t="s">
        <v>169</v>
      </c>
      <c r="G7" s="105" t="s">
        <v>171</v>
      </c>
      <c r="H7" s="157"/>
    </row>
    <row r="8" spans="1:9" x14ac:dyDescent="0.25">
      <c r="A8" s="197" t="s">
        <v>285</v>
      </c>
      <c r="B8" s="198"/>
      <c r="C8" s="87">
        <f>+C9+C17+C27+C37+C47</f>
        <v>18134542</v>
      </c>
      <c r="D8" s="87">
        <f>+D9+D17+D27+D37+D47</f>
        <v>0</v>
      </c>
      <c r="E8" s="87">
        <f>+E9+E17+E27+E37+E47</f>
        <v>18134542</v>
      </c>
      <c r="F8" s="87">
        <f>+F9+F17+F27+F37+F47</f>
        <v>7054460.46</v>
      </c>
      <c r="G8" s="87">
        <f>+G9+G17+G27+G37+G47</f>
        <v>7023702</v>
      </c>
      <c r="H8" s="87">
        <f t="shared" ref="H8" si="0">H9+H17+H27+H37+H47+H57+H61+H70+H74</f>
        <v>11080081.539999999</v>
      </c>
      <c r="I8" s="113"/>
    </row>
    <row r="9" spans="1:9" x14ac:dyDescent="0.25">
      <c r="A9" s="183" t="s">
        <v>286</v>
      </c>
      <c r="B9" s="193"/>
      <c r="C9" s="114">
        <f>SUM(C10:C16)</f>
        <v>14655461</v>
      </c>
      <c r="D9" s="114">
        <f t="shared" ref="D9:F9" si="1">SUM(D10:D16)</f>
        <v>0</v>
      </c>
      <c r="E9" s="114">
        <f t="shared" si="1"/>
        <v>14655461</v>
      </c>
      <c r="F9" s="114">
        <f t="shared" si="1"/>
        <v>5831482.46</v>
      </c>
      <c r="G9" s="114">
        <f>SUM(G10:G16)</f>
        <v>5822662</v>
      </c>
      <c r="H9" s="92">
        <f t="shared" ref="H9:H73" si="2">E9-F9</f>
        <v>8823978.5399999991</v>
      </c>
    </row>
    <row r="10" spans="1:9" x14ac:dyDescent="0.25">
      <c r="A10" s="41"/>
      <c r="B10" s="42" t="s">
        <v>287</v>
      </c>
      <c r="C10" s="115">
        <v>8093424</v>
      </c>
      <c r="D10" s="92">
        <v>0</v>
      </c>
      <c r="E10" s="114">
        <f t="shared" ref="E10:E73" si="3">+C10</f>
        <v>8093424</v>
      </c>
      <c r="F10" s="92">
        <v>4039106</v>
      </c>
      <c r="G10" s="84">
        <f t="shared" ref="G10:G34" si="4">+F10</f>
        <v>4039106</v>
      </c>
      <c r="H10" s="92">
        <f t="shared" si="2"/>
        <v>4054318</v>
      </c>
    </row>
    <row r="11" spans="1:9" x14ac:dyDescent="0.25">
      <c r="A11" s="41"/>
      <c r="B11" s="42" t="s">
        <v>288</v>
      </c>
      <c r="C11" s="114">
        <v>0</v>
      </c>
      <c r="D11" s="92">
        <v>0</v>
      </c>
      <c r="E11" s="114">
        <f t="shared" si="3"/>
        <v>0</v>
      </c>
      <c r="F11" s="92">
        <v>0</v>
      </c>
      <c r="G11" s="84">
        <f t="shared" si="4"/>
        <v>0</v>
      </c>
      <c r="H11" s="92">
        <f t="shared" si="2"/>
        <v>0</v>
      </c>
    </row>
    <row r="12" spans="1:9" x14ac:dyDescent="0.25">
      <c r="A12" s="41"/>
      <c r="B12" s="42" t="s">
        <v>289</v>
      </c>
      <c r="C12" s="115">
        <v>4679445</v>
      </c>
      <c r="D12" s="92">
        <v>0</v>
      </c>
      <c r="E12" s="114">
        <f t="shared" si="3"/>
        <v>4679445</v>
      </c>
      <c r="F12" s="92">
        <v>820718</v>
      </c>
      <c r="G12" s="84">
        <f t="shared" si="4"/>
        <v>820718</v>
      </c>
      <c r="H12" s="92">
        <f t="shared" si="2"/>
        <v>3858727</v>
      </c>
    </row>
    <row r="13" spans="1:9" x14ac:dyDescent="0.25">
      <c r="A13" s="41"/>
      <c r="B13" s="42" t="s">
        <v>290</v>
      </c>
      <c r="C13" s="114">
        <v>0</v>
      </c>
      <c r="D13" s="92">
        <v>0</v>
      </c>
      <c r="E13" s="114">
        <f t="shared" si="3"/>
        <v>0</v>
      </c>
      <c r="F13" s="92">
        <v>0</v>
      </c>
      <c r="G13" s="84">
        <f t="shared" si="4"/>
        <v>0</v>
      </c>
      <c r="H13" s="92">
        <f t="shared" si="2"/>
        <v>0</v>
      </c>
    </row>
    <row r="14" spans="1:9" x14ac:dyDescent="0.25">
      <c r="A14" s="41"/>
      <c r="B14" s="42" t="s">
        <v>291</v>
      </c>
      <c r="C14" s="114">
        <v>1882592</v>
      </c>
      <c r="D14" s="92">
        <v>0</v>
      </c>
      <c r="E14" s="114">
        <f t="shared" si="3"/>
        <v>1882592</v>
      </c>
      <c r="F14" s="92">
        <v>971658.46</v>
      </c>
      <c r="G14" s="84">
        <v>962838</v>
      </c>
      <c r="H14" s="92">
        <f>E14-F14</f>
        <v>910933.54</v>
      </c>
    </row>
    <row r="15" spans="1:9" x14ac:dyDescent="0.25">
      <c r="A15" s="41"/>
      <c r="B15" s="42" t="s">
        <v>292</v>
      </c>
      <c r="C15" s="114">
        <v>0</v>
      </c>
      <c r="D15" s="92">
        <v>0</v>
      </c>
      <c r="E15" s="114">
        <f t="shared" si="3"/>
        <v>0</v>
      </c>
      <c r="F15" s="92">
        <v>0</v>
      </c>
      <c r="G15" s="84">
        <f t="shared" si="4"/>
        <v>0</v>
      </c>
      <c r="H15" s="92">
        <f t="shared" si="2"/>
        <v>0</v>
      </c>
    </row>
    <row r="16" spans="1:9" x14ac:dyDescent="0.25">
      <c r="A16" s="41"/>
      <c r="B16" s="42" t="s">
        <v>293</v>
      </c>
      <c r="C16" s="114">
        <v>0</v>
      </c>
      <c r="D16" s="92">
        <v>0</v>
      </c>
      <c r="E16" s="114">
        <f t="shared" si="3"/>
        <v>0</v>
      </c>
      <c r="F16" s="92">
        <v>0</v>
      </c>
      <c r="G16" s="84">
        <f t="shared" si="4"/>
        <v>0</v>
      </c>
      <c r="H16" s="92">
        <f t="shared" si="2"/>
        <v>0</v>
      </c>
    </row>
    <row r="17" spans="1:8" x14ac:dyDescent="0.25">
      <c r="A17" s="183" t="s">
        <v>294</v>
      </c>
      <c r="B17" s="193"/>
      <c r="C17" s="114">
        <f>SUM(C18:C26)</f>
        <v>1320000</v>
      </c>
      <c r="D17" s="114">
        <f>SUM(D18:D26)</f>
        <v>0</v>
      </c>
      <c r="E17" s="114">
        <f t="shared" si="3"/>
        <v>1320000</v>
      </c>
      <c r="F17" s="92">
        <f>+SUM(F18:F26)</f>
        <v>755777</v>
      </c>
      <c r="G17" s="92">
        <f>SUM(G18:G26)</f>
        <v>755677</v>
      </c>
      <c r="H17" s="92">
        <f>E17-F17</f>
        <v>564223</v>
      </c>
    </row>
    <row r="18" spans="1:8" x14ac:dyDescent="0.25">
      <c r="A18" s="41"/>
      <c r="B18" s="42" t="s">
        <v>295</v>
      </c>
      <c r="C18" s="114">
        <v>808000</v>
      </c>
      <c r="D18" s="92">
        <v>0</v>
      </c>
      <c r="E18" s="114">
        <f t="shared" si="3"/>
        <v>808000</v>
      </c>
      <c r="F18" s="92">
        <v>397120</v>
      </c>
      <c r="G18" s="84">
        <v>397120</v>
      </c>
      <c r="H18" s="92">
        <v>410880</v>
      </c>
    </row>
    <row r="19" spans="1:8" x14ac:dyDescent="0.25">
      <c r="A19" s="41"/>
      <c r="B19" s="42" t="s">
        <v>296</v>
      </c>
      <c r="C19" s="114">
        <v>46000</v>
      </c>
      <c r="D19" s="92">
        <v>0</v>
      </c>
      <c r="E19" s="114">
        <f t="shared" si="3"/>
        <v>46000</v>
      </c>
      <c r="F19" s="92">
        <v>23192</v>
      </c>
      <c r="G19" s="84">
        <f t="shared" si="4"/>
        <v>23192</v>
      </c>
      <c r="H19" s="92">
        <f t="shared" si="2"/>
        <v>22808</v>
      </c>
    </row>
    <row r="20" spans="1:8" x14ac:dyDescent="0.25">
      <c r="A20" s="41"/>
      <c r="B20" s="42" t="s">
        <v>297</v>
      </c>
      <c r="C20" s="114">
        <v>0</v>
      </c>
      <c r="D20" s="92">
        <v>0</v>
      </c>
      <c r="E20" s="114">
        <f t="shared" si="3"/>
        <v>0</v>
      </c>
      <c r="F20" s="92">
        <v>0</v>
      </c>
      <c r="G20" s="84">
        <f t="shared" si="4"/>
        <v>0</v>
      </c>
      <c r="H20" s="92">
        <f t="shared" si="2"/>
        <v>0</v>
      </c>
    </row>
    <row r="21" spans="1:8" x14ac:dyDescent="0.25">
      <c r="A21" s="41"/>
      <c r="B21" s="42" t="s">
        <v>298</v>
      </c>
      <c r="C21" s="114">
        <v>30000</v>
      </c>
      <c r="D21" s="92">
        <v>0</v>
      </c>
      <c r="E21" s="114">
        <f t="shared" si="3"/>
        <v>30000</v>
      </c>
      <c r="F21" s="92">
        <v>206784</v>
      </c>
      <c r="G21" s="84">
        <f t="shared" si="4"/>
        <v>206784</v>
      </c>
      <c r="H21" s="92">
        <f t="shared" si="2"/>
        <v>-176784</v>
      </c>
    </row>
    <row r="22" spans="1:8" x14ac:dyDescent="0.25">
      <c r="A22" s="41"/>
      <c r="B22" s="42" t="s">
        <v>299</v>
      </c>
      <c r="C22" s="114">
        <v>10000</v>
      </c>
      <c r="D22" s="92">
        <v>0</v>
      </c>
      <c r="E22" s="114">
        <f t="shared" si="3"/>
        <v>10000</v>
      </c>
      <c r="F22" s="92">
        <v>0</v>
      </c>
      <c r="G22" s="84">
        <f t="shared" si="4"/>
        <v>0</v>
      </c>
      <c r="H22" s="92">
        <f t="shared" si="2"/>
        <v>10000</v>
      </c>
    </row>
    <row r="23" spans="1:8" x14ac:dyDescent="0.25">
      <c r="A23" s="41"/>
      <c r="B23" s="42" t="s">
        <v>300</v>
      </c>
      <c r="C23" s="114">
        <v>300000</v>
      </c>
      <c r="D23" s="92">
        <v>0</v>
      </c>
      <c r="E23" s="114">
        <f t="shared" si="3"/>
        <v>300000</v>
      </c>
      <c r="F23" s="92">
        <v>125000</v>
      </c>
      <c r="G23" s="84">
        <f t="shared" si="4"/>
        <v>125000</v>
      </c>
      <c r="H23" s="92">
        <f t="shared" si="2"/>
        <v>175000</v>
      </c>
    </row>
    <row r="24" spans="1:8" x14ac:dyDescent="0.25">
      <c r="A24" s="41"/>
      <c r="B24" s="42" t="s">
        <v>301</v>
      </c>
      <c r="C24" s="114">
        <v>100000</v>
      </c>
      <c r="D24" s="92">
        <v>0</v>
      </c>
      <c r="E24" s="114">
        <f t="shared" si="3"/>
        <v>100000</v>
      </c>
      <c r="F24" s="92">
        <v>627</v>
      </c>
      <c r="G24" s="84">
        <f t="shared" si="4"/>
        <v>627</v>
      </c>
      <c r="H24" s="92">
        <f t="shared" si="2"/>
        <v>99373</v>
      </c>
    </row>
    <row r="25" spans="1:8" x14ac:dyDescent="0.25">
      <c r="A25" s="41"/>
      <c r="B25" s="42" t="s">
        <v>302</v>
      </c>
      <c r="C25" s="114">
        <v>0</v>
      </c>
      <c r="D25" s="92">
        <v>0</v>
      </c>
      <c r="E25" s="114">
        <f t="shared" si="3"/>
        <v>0</v>
      </c>
      <c r="F25" s="92">
        <v>0</v>
      </c>
      <c r="G25" s="84">
        <f t="shared" si="4"/>
        <v>0</v>
      </c>
      <c r="H25" s="92">
        <f t="shared" si="2"/>
        <v>0</v>
      </c>
    </row>
    <row r="26" spans="1:8" x14ac:dyDescent="0.25">
      <c r="A26" s="41"/>
      <c r="B26" s="42" t="s">
        <v>303</v>
      </c>
      <c r="C26" s="114">
        <v>26000</v>
      </c>
      <c r="D26" s="92">
        <v>0</v>
      </c>
      <c r="E26" s="114">
        <f t="shared" si="3"/>
        <v>26000</v>
      </c>
      <c r="F26" s="92">
        <v>3054</v>
      </c>
      <c r="G26" s="84">
        <v>2954</v>
      </c>
      <c r="H26" s="92">
        <f t="shared" si="2"/>
        <v>22946</v>
      </c>
    </row>
    <row r="27" spans="1:8" x14ac:dyDescent="0.25">
      <c r="A27" s="183" t="s">
        <v>304</v>
      </c>
      <c r="B27" s="193"/>
      <c r="C27" s="114">
        <f>SUM(C28:C36)</f>
        <v>1618081</v>
      </c>
      <c r="D27" s="114">
        <f>SUM(D28:D36)</f>
        <v>0</v>
      </c>
      <c r="E27" s="114">
        <f t="shared" si="3"/>
        <v>1618081</v>
      </c>
      <c r="F27" s="114">
        <f t="shared" ref="F27:H27" si="5">SUM(F28:F36)</f>
        <v>353753</v>
      </c>
      <c r="G27" s="84">
        <f>SUM(G28:G36)</f>
        <v>331915</v>
      </c>
      <c r="H27" s="114">
        <f t="shared" si="5"/>
        <v>1264328</v>
      </c>
    </row>
    <row r="28" spans="1:8" x14ac:dyDescent="0.25">
      <c r="A28" s="41"/>
      <c r="B28" s="42" t="s">
        <v>305</v>
      </c>
      <c r="C28" s="114">
        <v>108744</v>
      </c>
      <c r="D28" s="92">
        <v>0</v>
      </c>
      <c r="E28" s="114">
        <f t="shared" si="3"/>
        <v>108744</v>
      </c>
      <c r="F28" s="92">
        <v>36463</v>
      </c>
      <c r="G28" s="84">
        <f t="shared" si="4"/>
        <v>36463</v>
      </c>
      <c r="H28" s="92">
        <f t="shared" si="2"/>
        <v>72281</v>
      </c>
    </row>
    <row r="29" spans="1:8" x14ac:dyDescent="0.25">
      <c r="A29" s="41"/>
      <c r="B29" s="42" t="s">
        <v>306</v>
      </c>
      <c r="C29" s="88">
        <v>96000</v>
      </c>
      <c r="D29" s="84">
        <v>0</v>
      </c>
      <c r="E29" s="114">
        <f t="shared" si="3"/>
        <v>96000</v>
      </c>
      <c r="F29" s="84">
        <v>48000</v>
      </c>
      <c r="G29" s="84">
        <f t="shared" si="4"/>
        <v>48000</v>
      </c>
      <c r="H29" s="84">
        <f t="shared" si="2"/>
        <v>48000</v>
      </c>
    </row>
    <row r="30" spans="1:8" x14ac:dyDescent="0.25">
      <c r="A30" s="41"/>
      <c r="B30" s="42" t="s">
        <v>307</v>
      </c>
      <c r="C30" s="88">
        <v>0</v>
      </c>
      <c r="D30" s="84">
        <v>0</v>
      </c>
      <c r="E30" s="114">
        <f t="shared" si="3"/>
        <v>0</v>
      </c>
      <c r="F30" s="84">
        <v>0</v>
      </c>
      <c r="G30" s="84">
        <f t="shared" si="4"/>
        <v>0</v>
      </c>
      <c r="H30" s="84">
        <f t="shared" si="2"/>
        <v>0</v>
      </c>
    </row>
    <row r="31" spans="1:8" x14ac:dyDescent="0.25">
      <c r="A31" s="41"/>
      <c r="B31" s="42" t="s">
        <v>308</v>
      </c>
      <c r="C31" s="88">
        <v>154200</v>
      </c>
      <c r="D31" s="84">
        <v>0</v>
      </c>
      <c r="E31" s="114">
        <f t="shared" si="3"/>
        <v>154200</v>
      </c>
      <c r="F31" s="84">
        <v>70984</v>
      </c>
      <c r="G31" s="84">
        <v>70984</v>
      </c>
      <c r="H31" s="84">
        <f t="shared" si="2"/>
        <v>83216</v>
      </c>
    </row>
    <row r="32" spans="1:8" x14ac:dyDescent="0.25">
      <c r="A32" s="41"/>
      <c r="B32" s="42" t="s">
        <v>309</v>
      </c>
      <c r="C32" s="88">
        <v>678081</v>
      </c>
      <c r="D32" s="84">
        <v>0</v>
      </c>
      <c r="E32" s="114">
        <f t="shared" si="3"/>
        <v>678081</v>
      </c>
      <c r="F32" s="84">
        <v>60523</v>
      </c>
      <c r="G32" s="84">
        <f t="shared" si="4"/>
        <v>60523</v>
      </c>
      <c r="H32" s="84">
        <f t="shared" si="2"/>
        <v>617558</v>
      </c>
    </row>
    <row r="33" spans="1:8" x14ac:dyDescent="0.25">
      <c r="A33" s="41"/>
      <c r="B33" s="42" t="s">
        <v>310</v>
      </c>
      <c r="C33" s="88">
        <v>10000</v>
      </c>
      <c r="D33" s="84">
        <v>0</v>
      </c>
      <c r="E33" s="114">
        <f t="shared" si="3"/>
        <v>10000</v>
      </c>
      <c r="F33" s="84">
        <v>0</v>
      </c>
      <c r="G33" s="84">
        <f t="shared" si="4"/>
        <v>0</v>
      </c>
      <c r="H33" s="84">
        <f t="shared" si="2"/>
        <v>10000</v>
      </c>
    </row>
    <row r="34" spans="1:8" x14ac:dyDescent="0.25">
      <c r="A34" s="41"/>
      <c r="B34" s="42" t="s">
        <v>311</v>
      </c>
      <c r="C34" s="88">
        <v>73000</v>
      </c>
      <c r="D34" s="84">
        <v>0</v>
      </c>
      <c r="E34" s="114">
        <f t="shared" si="3"/>
        <v>73000</v>
      </c>
      <c r="F34" s="84">
        <v>20880</v>
      </c>
      <c r="G34" s="84">
        <f t="shared" si="4"/>
        <v>20880</v>
      </c>
      <c r="H34" s="84">
        <f t="shared" si="2"/>
        <v>52120</v>
      </c>
    </row>
    <row r="35" spans="1:8" x14ac:dyDescent="0.25">
      <c r="A35" s="41"/>
      <c r="B35" s="42" t="s">
        <v>312</v>
      </c>
      <c r="C35" s="88">
        <v>252456</v>
      </c>
      <c r="D35" s="84">
        <v>0</v>
      </c>
      <c r="E35" s="114">
        <f t="shared" si="3"/>
        <v>252456</v>
      </c>
      <c r="F35" s="84">
        <v>6106</v>
      </c>
      <c r="G35" s="84">
        <f>+F35</f>
        <v>6106</v>
      </c>
      <c r="H35" s="84">
        <f t="shared" si="2"/>
        <v>246350</v>
      </c>
    </row>
    <row r="36" spans="1:8" x14ac:dyDescent="0.25">
      <c r="A36" s="41"/>
      <c r="B36" s="42" t="s">
        <v>313</v>
      </c>
      <c r="C36" s="88">
        <v>245600</v>
      </c>
      <c r="D36" s="84">
        <v>0</v>
      </c>
      <c r="E36" s="114">
        <f t="shared" si="3"/>
        <v>245600</v>
      </c>
      <c r="F36" s="84">
        <v>110797</v>
      </c>
      <c r="G36" s="84">
        <v>88959</v>
      </c>
      <c r="H36" s="84">
        <f t="shared" si="2"/>
        <v>134803</v>
      </c>
    </row>
    <row r="37" spans="1:8" x14ac:dyDescent="0.25">
      <c r="A37" s="183" t="s">
        <v>314</v>
      </c>
      <c r="B37" s="193"/>
      <c r="C37" s="88">
        <f>SUM(C38:C46)</f>
        <v>0</v>
      </c>
      <c r="D37" s="88">
        <v>0</v>
      </c>
      <c r="E37" s="114">
        <f t="shared" si="3"/>
        <v>0</v>
      </c>
      <c r="F37" s="88">
        <f>SUM(F38:F46)</f>
        <v>0</v>
      </c>
      <c r="G37" s="88">
        <v>0</v>
      </c>
      <c r="H37" s="84">
        <f t="shared" si="2"/>
        <v>0</v>
      </c>
    </row>
    <row r="38" spans="1:8" x14ac:dyDescent="0.25">
      <c r="A38" s="41"/>
      <c r="B38" s="42" t="s">
        <v>315</v>
      </c>
      <c r="C38" s="88">
        <v>0</v>
      </c>
      <c r="D38" s="84">
        <v>0</v>
      </c>
      <c r="E38" s="114">
        <f t="shared" si="3"/>
        <v>0</v>
      </c>
      <c r="F38" s="88">
        <v>0</v>
      </c>
      <c r="G38" s="84">
        <v>0</v>
      </c>
      <c r="H38" s="84">
        <f t="shared" si="2"/>
        <v>0</v>
      </c>
    </row>
    <row r="39" spans="1:8" x14ac:dyDescent="0.25">
      <c r="A39" s="41"/>
      <c r="B39" s="42" t="s">
        <v>316</v>
      </c>
      <c r="C39" s="88">
        <v>0</v>
      </c>
      <c r="D39" s="84">
        <v>0</v>
      </c>
      <c r="E39" s="114">
        <f t="shared" si="3"/>
        <v>0</v>
      </c>
      <c r="F39" s="88">
        <v>0</v>
      </c>
      <c r="G39" s="84">
        <v>0</v>
      </c>
      <c r="H39" s="84">
        <f t="shared" si="2"/>
        <v>0</v>
      </c>
    </row>
    <row r="40" spans="1:8" x14ac:dyDescent="0.25">
      <c r="A40" s="41"/>
      <c r="B40" s="42" t="s">
        <v>317</v>
      </c>
      <c r="C40" s="88">
        <v>0</v>
      </c>
      <c r="D40" s="84">
        <v>0</v>
      </c>
      <c r="E40" s="114">
        <f t="shared" si="3"/>
        <v>0</v>
      </c>
      <c r="F40" s="88">
        <v>0</v>
      </c>
      <c r="G40" s="84">
        <v>0</v>
      </c>
      <c r="H40" s="84">
        <f t="shared" si="2"/>
        <v>0</v>
      </c>
    </row>
    <row r="41" spans="1:8" x14ac:dyDescent="0.25">
      <c r="A41" s="41"/>
      <c r="B41" s="42" t="s">
        <v>318</v>
      </c>
      <c r="C41" s="88">
        <v>0</v>
      </c>
      <c r="D41" s="84">
        <v>0</v>
      </c>
      <c r="E41" s="114">
        <f t="shared" si="3"/>
        <v>0</v>
      </c>
      <c r="F41" s="88">
        <v>0</v>
      </c>
      <c r="G41" s="84">
        <v>0</v>
      </c>
      <c r="H41" s="84">
        <f t="shared" si="2"/>
        <v>0</v>
      </c>
    </row>
    <row r="42" spans="1:8" x14ac:dyDescent="0.25">
      <c r="A42" s="41"/>
      <c r="B42" s="42" t="s">
        <v>319</v>
      </c>
      <c r="C42" s="88">
        <v>0</v>
      </c>
      <c r="D42" s="84">
        <v>0</v>
      </c>
      <c r="E42" s="114">
        <f t="shared" si="3"/>
        <v>0</v>
      </c>
      <c r="F42" s="88">
        <v>0</v>
      </c>
      <c r="G42" s="84">
        <v>0</v>
      </c>
      <c r="H42" s="84">
        <f t="shared" si="2"/>
        <v>0</v>
      </c>
    </row>
    <row r="43" spans="1:8" x14ac:dyDescent="0.25">
      <c r="A43" s="41"/>
      <c r="B43" s="42" t="s">
        <v>320</v>
      </c>
      <c r="C43" s="88">
        <v>0</v>
      </c>
      <c r="D43" s="84">
        <v>0</v>
      </c>
      <c r="E43" s="114">
        <f t="shared" si="3"/>
        <v>0</v>
      </c>
      <c r="F43" s="114">
        <v>0</v>
      </c>
      <c r="G43" s="92">
        <v>0</v>
      </c>
      <c r="H43" s="92">
        <f t="shared" si="2"/>
        <v>0</v>
      </c>
    </row>
    <row r="44" spans="1:8" x14ac:dyDescent="0.25">
      <c r="A44" s="41"/>
      <c r="B44" s="42" t="s">
        <v>321</v>
      </c>
      <c r="C44" s="88">
        <v>0</v>
      </c>
      <c r="D44" s="84">
        <v>0</v>
      </c>
      <c r="E44" s="114">
        <f t="shared" si="3"/>
        <v>0</v>
      </c>
      <c r="F44" s="114">
        <v>0</v>
      </c>
      <c r="G44" s="92">
        <v>0</v>
      </c>
      <c r="H44" s="92">
        <f t="shared" si="2"/>
        <v>0</v>
      </c>
    </row>
    <row r="45" spans="1:8" x14ac:dyDescent="0.25">
      <c r="A45" s="41"/>
      <c r="B45" s="42" t="s">
        <v>322</v>
      </c>
      <c r="C45" s="88">
        <v>0</v>
      </c>
      <c r="D45" s="84">
        <v>0</v>
      </c>
      <c r="E45" s="114">
        <f t="shared" si="3"/>
        <v>0</v>
      </c>
      <c r="F45" s="114">
        <v>0</v>
      </c>
      <c r="G45" s="92">
        <v>0</v>
      </c>
      <c r="H45" s="92">
        <f t="shared" si="2"/>
        <v>0</v>
      </c>
    </row>
    <row r="46" spans="1:8" x14ac:dyDescent="0.25">
      <c r="A46" s="41"/>
      <c r="B46" s="42" t="s">
        <v>323</v>
      </c>
      <c r="C46" s="88">
        <v>0</v>
      </c>
      <c r="D46" s="84">
        <v>0</v>
      </c>
      <c r="E46" s="114">
        <f t="shared" si="3"/>
        <v>0</v>
      </c>
      <c r="F46" s="114">
        <v>0</v>
      </c>
      <c r="G46" s="92">
        <v>0</v>
      </c>
      <c r="H46" s="92">
        <f t="shared" si="2"/>
        <v>0</v>
      </c>
    </row>
    <row r="47" spans="1:8" x14ac:dyDescent="0.25">
      <c r="A47" s="183" t="s">
        <v>324</v>
      </c>
      <c r="B47" s="193"/>
      <c r="C47" s="88">
        <f>SUM(C48:C56)</f>
        <v>541000</v>
      </c>
      <c r="D47" s="88">
        <f>SUM(D48:D56)</f>
        <v>0</v>
      </c>
      <c r="E47" s="114">
        <f t="shared" si="3"/>
        <v>541000</v>
      </c>
      <c r="F47" s="114">
        <f>SUM(F48:F56)</f>
        <v>113448</v>
      </c>
      <c r="G47" s="114">
        <f>SUM(G48:G56)</f>
        <v>113448</v>
      </c>
      <c r="H47" s="92">
        <f t="shared" si="2"/>
        <v>427552</v>
      </c>
    </row>
    <row r="48" spans="1:8" x14ac:dyDescent="0.25">
      <c r="A48" s="41"/>
      <c r="B48" s="42" t="s">
        <v>325</v>
      </c>
      <c r="C48" s="88">
        <v>0</v>
      </c>
      <c r="D48" s="84">
        <v>0</v>
      </c>
      <c r="E48" s="114">
        <f t="shared" si="3"/>
        <v>0</v>
      </c>
      <c r="F48" s="92">
        <v>67048</v>
      </c>
      <c r="G48" s="92">
        <v>67048</v>
      </c>
      <c r="H48" s="92">
        <f t="shared" si="2"/>
        <v>-67048</v>
      </c>
    </row>
    <row r="49" spans="1:8" x14ac:dyDescent="0.25">
      <c r="A49" s="41"/>
      <c r="B49" s="42" t="s">
        <v>326</v>
      </c>
      <c r="C49" s="88">
        <v>0</v>
      </c>
      <c r="D49" s="84">
        <v>0</v>
      </c>
      <c r="E49" s="114">
        <f t="shared" si="3"/>
        <v>0</v>
      </c>
      <c r="F49" s="114">
        <v>0</v>
      </c>
      <c r="G49" s="92">
        <v>0</v>
      </c>
      <c r="H49" s="92">
        <f t="shared" si="2"/>
        <v>0</v>
      </c>
    </row>
    <row r="50" spans="1:8" x14ac:dyDescent="0.25">
      <c r="A50" s="41"/>
      <c r="B50" s="42" t="s">
        <v>327</v>
      </c>
      <c r="C50" s="88">
        <v>0</v>
      </c>
      <c r="D50" s="84">
        <v>0</v>
      </c>
      <c r="E50" s="114">
        <f t="shared" si="3"/>
        <v>0</v>
      </c>
      <c r="F50" s="114">
        <v>0</v>
      </c>
      <c r="G50" s="92">
        <v>0</v>
      </c>
      <c r="H50" s="92">
        <f t="shared" si="2"/>
        <v>0</v>
      </c>
    </row>
    <row r="51" spans="1:8" x14ac:dyDescent="0.25">
      <c r="A51" s="41"/>
      <c r="B51" s="42" t="s">
        <v>328</v>
      </c>
      <c r="C51" s="88">
        <v>500000</v>
      </c>
      <c r="D51" s="84">
        <v>0</v>
      </c>
      <c r="E51" s="114">
        <f t="shared" si="3"/>
        <v>500000</v>
      </c>
      <c r="F51" s="114">
        <v>0</v>
      </c>
      <c r="G51" s="92">
        <v>0</v>
      </c>
      <c r="H51" s="92">
        <f t="shared" si="2"/>
        <v>500000</v>
      </c>
    </row>
    <row r="52" spans="1:8" x14ac:dyDescent="0.25">
      <c r="A52" s="41"/>
      <c r="B52" s="42" t="s">
        <v>329</v>
      </c>
      <c r="C52" s="88">
        <v>0</v>
      </c>
      <c r="D52" s="84">
        <v>0</v>
      </c>
      <c r="E52" s="114">
        <f t="shared" si="3"/>
        <v>0</v>
      </c>
      <c r="F52" s="114">
        <v>0</v>
      </c>
      <c r="G52" s="92">
        <v>0</v>
      </c>
      <c r="H52" s="92">
        <f t="shared" si="2"/>
        <v>0</v>
      </c>
    </row>
    <row r="53" spans="1:8" x14ac:dyDescent="0.25">
      <c r="A53" s="41"/>
      <c r="B53" s="42" t="s">
        <v>330</v>
      </c>
      <c r="C53" s="88">
        <v>41000</v>
      </c>
      <c r="D53" s="84">
        <v>0</v>
      </c>
      <c r="E53" s="114">
        <f t="shared" si="3"/>
        <v>41000</v>
      </c>
      <c r="F53" s="88">
        <v>46400</v>
      </c>
      <c r="G53" s="84">
        <v>46400</v>
      </c>
      <c r="H53" s="84">
        <f t="shared" si="2"/>
        <v>-5400</v>
      </c>
    </row>
    <row r="54" spans="1:8" x14ac:dyDescent="0.25">
      <c r="A54" s="41"/>
      <c r="B54" s="42" t="s">
        <v>331</v>
      </c>
      <c r="C54" s="88">
        <v>0</v>
      </c>
      <c r="D54" s="84">
        <v>0</v>
      </c>
      <c r="E54" s="114">
        <f t="shared" si="3"/>
        <v>0</v>
      </c>
      <c r="F54" s="88">
        <v>0</v>
      </c>
      <c r="G54" s="84">
        <v>0</v>
      </c>
      <c r="H54" s="84">
        <f t="shared" si="2"/>
        <v>0</v>
      </c>
    </row>
    <row r="55" spans="1:8" x14ac:dyDescent="0.25">
      <c r="A55" s="41"/>
      <c r="B55" s="42" t="s">
        <v>332</v>
      </c>
      <c r="C55" s="88">
        <v>0</v>
      </c>
      <c r="D55" s="84">
        <v>0</v>
      </c>
      <c r="E55" s="114">
        <f t="shared" si="3"/>
        <v>0</v>
      </c>
      <c r="F55" s="88">
        <v>0</v>
      </c>
      <c r="G55" s="84">
        <v>0</v>
      </c>
      <c r="H55" s="84">
        <f t="shared" si="2"/>
        <v>0</v>
      </c>
    </row>
    <row r="56" spans="1:8" x14ac:dyDescent="0.25">
      <c r="A56" s="41"/>
      <c r="B56" s="42" t="s">
        <v>333</v>
      </c>
      <c r="C56" s="88">
        <v>0</v>
      </c>
      <c r="D56" s="84">
        <v>0</v>
      </c>
      <c r="E56" s="114">
        <f t="shared" si="3"/>
        <v>0</v>
      </c>
      <c r="F56" s="88">
        <v>0</v>
      </c>
      <c r="G56" s="84">
        <v>0</v>
      </c>
      <c r="H56" s="84">
        <f t="shared" si="2"/>
        <v>0</v>
      </c>
    </row>
    <row r="57" spans="1:8" x14ac:dyDescent="0.25">
      <c r="A57" s="183" t="s">
        <v>334</v>
      </c>
      <c r="B57" s="193"/>
      <c r="C57" s="88">
        <f>SUM(C58:C60)</f>
        <v>0</v>
      </c>
      <c r="D57" s="88">
        <f>SUM(D58:D60)</f>
        <v>0</v>
      </c>
      <c r="E57" s="114">
        <f t="shared" si="3"/>
        <v>0</v>
      </c>
      <c r="F57" s="88">
        <f t="shared" ref="F57" si="6">SUM(F58:F60)</f>
        <v>0</v>
      </c>
      <c r="G57" s="88">
        <v>0</v>
      </c>
      <c r="H57" s="84">
        <f t="shared" si="2"/>
        <v>0</v>
      </c>
    </row>
    <row r="58" spans="1:8" x14ac:dyDescent="0.25">
      <c r="A58" s="41"/>
      <c r="B58" s="42" t="s">
        <v>335</v>
      </c>
      <c r="C58" s="88">
        <v>0</v>
      </c>
      <c r="D58" s="84">
        <v>0</v>
      </c>
      <c r="E58" s="114">
        <f t="shared" si="3"/>
        <v>0</v>
      </c>
      <c r="F58" s="88">
        <v>0</v>
      </c>
      <c r="G58" s="84">
        <v>0</v>
      </c>
      <c r="H58" s="84">
        <f t="shared" si="2"/>
        <v>0</v>
      </c>
    </row>
    <row r="59" spans="1:8" x14ac:dyDescent="0.25">
      <c r="A59" s="41"/>
      <c r="B59" s="42" t="s">
        <v>336</v>
      </c>
      <c r="C59" s="88">
        <v>0</v>
      </c>
      <c r="D59" s="84">
        <v>0</v>
      </c>
      <c r="E59" s="114">
        <f t="shared" si="3"/>
        <v>0</v>
      </c>
      <c r="F59" s="88">
        <v>0</v>
      </c>
      <c r="G59" s="84">
        <v>0</v>
      </c>
      <c r="H59" s="84">
        <f t="shared" si="2"/>
        <v>0</v>
      </c>
    </row>
    <row r="60" spans="1:8" x14ac:dyDescent="0.25">
      <c r="A60" s="41"/>
      <c r="B60" s="42" t="s">
        <v>337</v>
      </c>
      <c r="C60" s="88">
        <v>0</v>
      </c>
      <c r="D60" s="84">
        <v>0</v>
      </c>
      <c r="E60" s="114">
        <f t="shared" si="3"/>
        <v>0</v>
      </c>
      <c r="F60" s="88">
        <v>0</v>
      </c>
      <c r="G60" s="84">
        <v>0</v>
      </c>
      <c r="H60" s="84">
        <f t="shared" si="2"/>
        <v>0</v>
      </c>
    </row>
    <row r="61" spans="1:8" x14ac:dyDescent="0.25">
      <c r="A61" s="183" t="s">
        <v>338</v>
      </c>
      <c r="B61" s="193"/>
      <c r="C61" s="88">
        <f>SUM(C62:C69)</f>
        <v>0</v>
      </c>
      <c r="D61" s="88">
        <f>SUM(D62:D69)</f>
        <v>0</v>
      </c>
      <c r="E61" s="114">
        <f t="shared" si="3"/>
        <v>0</v>
      </c>
      <c r="F61" s="88">
        <f t="shared" ref="F61" si="7">SUM(F62:F69)</f>
        <v>0</v>
      </c>
      <c r="G61" s="88">
        <v>0</v>
      </c>
      <c r="H61" s="84">
        <f t="shared" si="2"/>
        <v>0</v>
      </c>
    </row>
    <row r="62" spans="1:8" x14ac:dyDescent="0.25">
      <c r="A62" s="41"/>
      <c r="B62" s="42" t="s">
        <v>339</v>
      </c>
      <c r="C62" s="88">
        <v>0</v>
      </c>
      <c r="D62" s="84">
        <v>0</v>
      </c>
      <c r="E62" s="114">
        <f t="shared" si="3"/>
        <v>0</v>
      </c>
      <c r="F62" s="88">
        <v>0</v>
      </c>
      <c r="G62" s="84">
        <v>0</v>
      </c>
      <c r="H62" s="84">
        <f t="shared" si="2"/>
        <v>0</v>
      </c>
    </row>
    <row r="63" spans="1:8" x14ac:dyDescent="0.25">
      <c r="A63" s="41"/>
      <c r="B63" s="42" t="s">
        <v>340</v>
      </c>
      <c r="C63" s="88">
        <v>0</v>
      </c>
      <c r="D63" s="84">
        <v>0</v>
      </c>
      <c r="E63" s="114">
        <f t="shared" si="3"/>
        <v>0</v>
      </c>
      <c r="F63" s="88">
        <v>0</v>
      </c>
      <c r="G63" s="84">
        <v>0</v>
      </c>
      <c r="H63" s="84">
        <f t="shared" si="2"/>
        <v>0</v>
      </c>
    </row>
    <row r="64" spans="1:8" x14ac:dyDescent="0.25">
      <c r="A64" s="41"/>
      <c r="B64" s="42" t="s">
        <v>341</v>
      </c>
      <c r="C64" s="88">
        <v>0</v>
      </c>
      <c r="D64" s="84">
        <v>0</v>
      </c>
      <c r="E64" s="114">
        <f t="shared" si="3"/>
        <v>0</v>
      </c>
      <c r="F64" s="88">
        <v>0</v>
      </c>
      <c r="G64" s="84">
        <v>0</v>
      </c>
      <c r="H64" s="84">
        <f t="shared" si="2"/>
        <v>0</v>
      </c>
    </row>
    <row r="65" spans="1:8" x14ac:dyDescent="0.25">
      <c r="A65" s="41"/>
      <c r="B65" s="42" t="s">
        <v>342</v>
      </c>
      <c r="C65" s="88">
        <v>0</v>
      </c>
      <c r="D65" s="84">
        <v>0</v>
      </c>
      <c r="E65" s="114">
        <f t="shared" si="3"/>
        <v>0</v>
      </c>
      <c r="F65" s="88">
        <v>0</v>
      </c>
      <c r="G65" s="84">
        <v>0</v>
      </c>
      <c r="H65" s="84">
        <f t="shared" si="2"/>
        <v>0</v>
      </c>
    </row>
    <row r="66" spans="1:8" x14ac:dyDescent="0.25">
      <c r="A66" s="41"/>
      <c r="B66" s="42" t="s">
        <v>343</v>
      </c>
      <c r="C66" s="88">
        <v>0</v>
      </c>
      <c r="D66" s="84">
        <v>0</v>
      </c>
      <c r="E66" s="114">
        <f t="shared" si="3"/>
        <v>0</v>
      </c>
      <c r="F66" s="88">
        <v>0</v>
      </c>
      <c r="G66" s="84">
        <v>0</v>
      </c>
      <c r="H66" s="84">
        <f t="shared" si="2"/>
        <v>0</v>
      </c>
    </row>
    <row r="67" spans="1:8" x14ac:dyDescent="0.25">
      <c r="A67" s="41"/>
      <c r="B67" s="42" t="s">
        <v>344</v>
      </c>
      <c r="C67" s="88">
        <v>0</v>
      </c>
      <c r="D67" s="84">
        <v>0</v>
      </c>
      <c r="E67" s="114">
        <f t="shared" si="3"/>
        <v>0</v>
      </c>
      <c r="F67" s="88">
        <v>0</v>
      </c>
      <c r="G67" s="84">
        <v>0</v>
      </c>
      <c r="H67" s="84">
        <f t="shared" si="2"/>
        <v>0</v>
      </c>
    </row>
    <row r="68" spans="1:8" x14ac:dyDescent="0.25">
      <c r="A68" s="41"/>
      <c r="B68" s="42" t="s">
        <v>345</v>
      </c>
      <c r="C68" s="88">
        <v>0</v>
      </c>
      <c r="D68" s="84">
        <v>0</v>
      </c>
      <c r="E68" s="114">
        <f t="shared" si="3"/>
        <v>0</v>
      </c>
      <c r="F68" s="88">
        <v>0</v>
      </c>
      <c r="G68" s="84">
        <v>0</v>
      </c>
      <c r="H68" s="84">
        <f t="shared" si="2"/>
        <v>0</v>
      </c>
    </row>
    <row r="69" spans="1:8" x14ac:dyDescent="0.25">
      <c r="A69" s="41"/>
      <c r="B69" s="42" t="s">
        <v>346</v>
      </c>
      <c r="C69" s="88">
        <v>0</v>
      </c>
      <c r="D69" s="84">
        <v>0</v>
      </c>
      <c r="E69" s="114">
        <f t="shared" si="3"/>
        <v>0</v>
      </c>
      <c r="F69" s="88">
        <v>0</v>
      </c>
      <c r="G69" s="84">
        <v>0</v>
      </c>
      <c r="H69" s="84">
        <f t="shared" si="2"/>
        <v>0</v>
      </c>
    </row>
    <row r="70" spans="1:8" x14ac:dyDescent="0.25">
      <c r="A70" s="183" t="s">
        <v>347</v>
      </c>
      <c r="B70" s="193"/>
      <c r="C70" s="88">
        <f>SUM(C71:C73)</f>
        <v>0</v>
      </c>
      <c r="D70" s="88">
        <f>SUM(D71:D73)</f>
        <v>0</v>
      </c>
      <c r="E70" s="114">
        <f t="shared" si="3"/>
        <v>0</v>
      </c>
      <c r="F70" s="88">
        <f t="shared" ref="F70" si="8">SUM(F71:F73)</f>
        <v>0</v>
      </c>
      <c r="G70" s="88">
        <v>0</v>
      </c>
      <c r="H70" s="84">
        <f t="shared" si="2"/>
        <v>0</v>
      </c>
    </row>
    <row r="71" spans="1:8" x14ac:dyDescent="0.25">
      <c r="A71" s="41"/>
      <c r="B71" s="42" t="s">
        <v>348</v>
      </c>
      <c r="C71" s="88">
        <v>0</v>
      </c>
      <c r="D71" s="84">
        <v>0</v>
      </c>
      <c r="E71" s="114">
        <f t="shared" si="3"/>
        <v>0</v>
      </c>
      <c r="F71" s="88">
        <v>0</v>
      </c>
      <c r="G71" s="84">
        <v>0</v>
      </c>
      <c r="H71" s="84">
        <f t="shared" si="2"/>
        <v>0</v>
      </c>
    </row>
    <row r="72" spans="1:8" x14ac:dyDescent="0.25">
      <c r="A72" s="41"/>
      <c r="B72" s="42" t="s">
        <v>349</v>
      </c>
      <c r="C72" s="88">
        <v>0</v>
      </c>
      <c r="D72" s="84">
        <v>0</v>
      </c>
      <c r="E72" s="114">
        <f t="shared" si="3"/>
        <v>0</v>
      </c>
      <c r="F72" s="88">
        <v>0</v>
      </c>
      <c r="G72" s="84">
        <v>0</v>
      </c>
      <c r="H72" s="84">
        <f t="shared" si="2"/>
        <v>0</v>
      </c>
    </row>
    <row r="73" spans="1:8" x14ac:dyDescent="0.25">
      <c r="A73" s="41"/>
      <c r="B73" s="42" t="s">
        <v>350</v>
      </c>
      <c r="C73" s="88">
        <v>0</v>
      </c>
      <c r="D73" s="84">
        <v>0</v>
      </c>
      <c r="E73" s="114">
        <f t="shared" si="3"/>
        <v>0</v>
      </c>
      <c r="F73" s="88">
        <v>0</v>
      </c>
      <c r="G73" s="84">
        <v>0</v>
      </c>
      <c r="H73" s="84">
        <f t="shared" si="2"/>
        <v>0</v>
      </c>
    </row>
    <row r="74" spans="1:8" x14ac:dyDescent="0.25">
      <c r="A74" s="183" t="s">
        <v>351</v>
      </c>
      <c r="B74" s="193"/>
      <c r="C74" s="88">
        <f>SUM(C75:C81)</f>
        <v>0</v>
      </c>
      <c r="D74" s="88">
        <f>SUM(D75:D81)</f>
        <v>0</v>
      </c>
      <c r="E74" s="114">
        <f t="shared" ref="E74:E81" si="9">+C74</f>
        <v>0</v>
      </c>
      <c r="F74" s="88">
        <f t="shared" ref="F74" si="10">SUM(F75:F81)</f>
        <v>0</v>
      </c>
      <c r="G74" s="88">
        <v>0</v>
      </c>
      <c r="H74" s="84">
        <f t="shared" ref="H74:H81" si="11">E74-F74</f>
        <v>0</v>
      </c>
    </row>
    <row r="75" spans="1:8" x14ac:dyDescent="0.25">
      <c r="A75" s="41"/>
      <c r="B75" s="42" t="s">
        <v>352</v>
      </c>
      <c r="C75" s="88">
        <v>0</v>
      </c>
      <c r="D75" s="84">
        <v>0</v>
      </c>
      <c r="E75" s="114">
        <f t="shared" si="9"/>
        <v>0</v>
      </c>
      <c r="F75" s="88">
        <v>0</v>
      </c>
      <c r="G75" s="84">
        <v>0</v>
      </c>
      <c r="H75" s="84">
        <f t="shared" si="11"/>
        <v>0</v>
      </c>
    </row>
    <row r="76" spans="1:8" x14ac:dyDescent="0.25">
      <c r="A76" s="41"/>
      <c r="B76" s="42" t="s">
        <v>353</v>
      </c>
      <c r="C76" s="88">
        <v>0</v>
      </c>
      <c r="D76" s="84">
        <v>0</v>
      </c>
      <c r="E76" s="114">
        <f t="shared" si="9"/>
        <v>0</v>
      </c>
      <c r="F76" s="88">
        <v>0</v>
      </c>
      <c r="G76" s="84">
        <v>0</v>
      </c>
      <c r="H76" s="84">
        <f t="shared" si="11"/>
        <v>0</v>
      </c>
    </row>
    <row r="77" spans="1:8" x14ac:dyDescent="0.25">
      <c r="A77" s="41"/>
      <c r="B77" s="42" t="s">
        <v>354</v>
      </c>
      <c r="C77" s="88">
        <v>0</v>
      </c>
      <c r="D77" s="84">
        <v>0</v>
      </c>
      <c r="E77" s="114">
        <f t="shared" si="9"/>
        <v>0</v>
      </c>
      <c r="F77" s="88">
        <v>0</v>
      </c>
      <c r="G77" s="84">
        <v>0</v>
      </c>
      <c r="H77" s="84">
        <f t="shared" si="11"/>
        <v>0</v>
      </c>
    </row>
    <row r="78" spans="1:8" x14ac:dyDescent="0.25">
      <c r="A78" s="41"/>
      <c r="B78" s="42" t="s">
        <v>355</v>
      </c>
      <c r="C78" s="88">
        <v>0</v>
      </c>
      <c r="D78" s="84">
        <v>0</v>
      </c>
      <c r="E78" s="114">
        <f t="shared" si="9"/>
        <v>0</v>
      </c>
      <c r="F78" s="88">
        <v>0</v>
      </c>
      <c r="G78" s="84">
        <v>0</v>
      </c>
      <c r="H78" s="84">
        <f t="shared" si="11"/>
        <v>0</v>
      </c>
    </row>
    <row r="79" spans="1:8" x14ac:dyDescent="0.25">
      <c r="A79" s="41"/>
      <c r="B79" s="42" t="s">
        <v>356</v>
      </c>
      <c r="C79" s="88">
        <v>0</v>
      </c>
      <c r="D79" s="84">
        <v>0</v>
      </c>
      <c r="E79" s="114">
        <f t="shared" si="9"/>
        <v>0</v>
      </c>
      <c r="F79" s="88">
        <v>0</v>
      </c>
      <c r="G79" s="84">
        <v>0</v>
      </c>
      <c r="H79" s="84">
        <f t="shared" si="11"/>
        <v>0</v>
      </c>
    </row>
    <row r="80" spans="1:8" x14ac:dyDescent="0.25">
      <c r="A80" s="41"/>
      <c r="B80" s="42" t="s">
        <v>357</v>
      </c>
      <c r="C80" s="88">
        <v>0</v>
      </c>
      <c r="D80" s="84">
        <v>0</v>
      </c>
      <c r="E80" s="114">
        <f t="shared" si="9"/>
        <v>0</v>
      </c>
      <c r="F80" s="88">
        <v>0</v>
      </c>
      <c r="G80" s="84">
        <v>0</v>
      </c>
      <c r="H80" s="84">
        <f t="shared" si="11"/>
        <v>0</v>
      </c>
    </row>
    <row r="81" spans="1:8" x14ac:dyDescent="0.25">
      <c r="A81" s="41"/>
      <c r="B81" s="42" t="s">
        <v>358</v>
      </c>
      <c r="C81" s="88">
        <v>0</v>
      </c>
      <c r="D81" s="84">
        <v>0</v>
      </c>
      <c r="E81" s="114">
        <f t="shared" si="9"/>
        <v>0</v>
      </c>
      <c r="F81" s="88">
        <v>0</v>
      </c>
      <c r="G81" s="84">
        <v>0</v>
      </c>
      <c r="H81" s="84">
        <f t="shared" si="11"/>
        <v>0</v>
      </c>
    </row>
    <row r="82" spans="1:8" ht="15.75" thickBot="1" x14ac:dyDescent="0.3">
      <c r="A82" s="199"/>
      <c r="B82" s="200"/>
      <c r="C82" s="89"/>
      <c r="D82" s="90"/>
      <c r="E82" s="90"/>
      <c r="F82" s="90"/>
      <c r="G82" s="90"/>
      <c r="H82" s="90"/>
    </row>
    <row r="83" spans="1:8" ht="15.75" thickBot="1" x14ac:dyDescent="0.3">
      <c r="A83" s="31"/>
      <c r="B83" s="31"/>
      <c r="C83" s="75"/>
      <c r="D83" s="75"/>
      <c r="E83" s="75"/>
      <c r="F83" s="75"/>
      <c r="G83" s="75"/>
      <c r="H83" s="75"/>
    </row>
    <row r="84" spans="1:8" x14ac:dyDescent="0.25">
      <c r="A84" s="197"/>
      <c r="B84" s="198"/>
      <c r="C84" s="77"/>
      <c r="D84" s="77"/>
      <c r="E84" s="77"/>
      <c r="F84" s="77"/>
      <c r="G84" s="77"/>
      <c r="H84" s="77"/>
    </row>
    <row r="85" spans="1:8" x14ac:dyDescent="0.25">
      <c r="A85" s="180" t="s">
        <v>359</v>
      </c>
      <c r="B85" s="182"/>
      <c r="C85" s="70">
        <v>0</v>
      </c>
      <c r="D85" s="70">
        <v>0</v>
      </c>
      <c r="E85" s="70">
        <v>0</v>
      </c>
      <c r="F85" s="70">
        <v>0</v>
      </c>
      <c r="G85" s="70">
        <v>0</v>
      </c>
      <c r="H85" s="70">
        <v>0</v>
      </c>
    </row>
    <row r="86" spans="1:8" x14ac:dyDescent="0.25">
      <c r="A86" s="183" t="s">
        <v>286</v>
      </c>
      <c r="B86" s="193"/>
      <c r="C86" s="74">
        <v>0</v>
      </c>
      <c r="D86" s="71">
        <v>0</v>
      </c>
      <c r="E86" s="71">
        <v>0</v>
      </c>
      <c r="F86" s="71">
        <v>0</v>
      </c>
      <c r="G86" s="71">
        <v>0</v>
      </c>
      <c r="H86" s="71">
        <v>0</v>
      </c>
    </row>
    <row r="87" spans="1:8" x14ac:dyDescent="0.25">
      <c r="A87" s="41"/>
      <c r="B87" s="42" t="s">
        <v>287</v>
      </c>
      <c r="C87" s="74">
        <v>0</v>
      </c>
      <c r="D87" s="71">
        <v>0</v>
      </c>
      <c r="E87" s="71">
        <v>0</v>
      </c>
      <c r="F87" s="71">
        <v>0</v>
      </c>
      <c r="G87" s="71">
        <v>0</v>
      </c>
      <c r="H87" s="71">
        <v>0</v>
      </c>
    </row>
    <row r="88" spans="1:8" x14ac:dyDescent="0.25">
      <c r="A88" s="41"/>
      <c r="B88" s="42" t="s">
        <v>288</v>
      </c>
      <c r="C88" s="74">
        <v>0</v>
      </c>
      <c r="D88" s="71">
        <v>0</v>
      </c>
      <c r="E88" s="71">
        <v>0</v>
      </c>
      <c r="F88" s="71">
        <v>0</v>
      </c>
      <c r="G88" s="71">
        <v>0</v>
      </c>
      <c r="H88" s="71">
        <v>0</v>
      </c>
    </row>
    <row r="89" spans="1:8" x14ac:dyDescent="0.25">
      <c r="A89" s="41"/>
      <c r="B89" s="42" t="s">
        <v>289</v>
      </c>
      <c r="C89" s="74">
        <v>0</v>
      </c>
      <c r="D89" s="71">
        <v>0</v>
      </c>
      <c r="E89" s="71">
        <v>0</v>
      </c>
      <c r="F89" s="71">
        <v>0</v>
      </c>
      <c r="G89" s="71">
        <v>0</v>
      </c>
      <c r="H89" s="71">
        <v>0</v>
      </c>
    </row>
    <row r="90" spans="1:8" x14ac:dyDescent="0.25">
      <c r="A90" s="41"/>
      <c r="B90" s="42" t="s">
        <v>290</v>
      </c>
      <c r="C90" s="74">
        <v>0</v>
      </c>
      <c r="D90" s="71">
        <v>0</v>
      </c>
      <c r="E90" s="71">
        <v>0</v>
      </c>
      <c r="F90" s="71">
        <v>0</v>
      </c>
      <c r="G90" s="71">
        <v>0</v>
      </c>
      <c r="H90" s="71">
        <v>0</v>
      </c>
    </row>
    <row r="91" spans="1:8" x14ac:dyDescent="0.25">
      <c r="A91" s="41"/>
      <c r="B91" s="42" t="s">
        <v>291</v>
      </c>
      <c r="C91" s="74">
        <v>0</v>
      </c>
      <c r="D91" s="71">
        <v>0</v>
      </c>
      <c r="E91" s="71">
        <v>0</v>
      </c>
      <c r="F91" s="71">
        <v>0</v>
      </c>
      <c r="G91" s="71">
        <v>0</v>
      </c>
      <c r="H91" s="71">
        <v>0</v>
      </c>
    </row>
    <row r="92" spans="1:8" x14ac:dyDescent="0.25">
      <c r="A92" s="41"/>
      <c r="B92" s="42" t="s">
        <v>292</v>
      </c>
      <c r="C92" s="74">
        <v>0</v>
      </c>
      <c r="D92" s="71">
        <v>0</v>
      </c>
      <c r="E92" s="71">
        <v>0</v>
      </c>
      <c r="F92" s="71">
        <v>0</v>
      </c>
      <c r="G92" s="71">
        <v>0</v>
      </c>
      <c r="H92" s="71">
        <v>0</v>
      </c>
    </row>
    <row r="93" spans="1:8" x14ac:dyDescent="0.25">
      <c r="A93" s="41"/>
      <c r="B93" s="42" t="s">
        <v>293</v>
      </c>
      <c r="C93" s="74">
        <v>0</v>
      </c>
      <c r="D93" s="71">
        <v>0</v>
      </c>
      <c r="E93" s="71">
        <v>0</v>
      </c>
      <c r="F93" s="71">
        <v>0</v>
      </c>
      <c r="G93" s="71">
        <v>0</v>
      </c>
      <c r="H93" s="71">
        <v>0</v>
      </c>
    </row>
    <row r="94" spans="1:8" x14ac:dyDescent="0.25">
      <c r="A94" s="183" t="s">
        <v>294</v>
      </c>
      <c r="B94" s="193"/>
      <c r="C94" s="74">
        <v>0</v>
      </c>
      <c r="D94" s="71">
        <v>0</v>
      </c>
      <c r="E94" s="71">
        <v>0</v>
      </c>
      <c r="F94" s="71">
        <v>0</v>
      </c>
      <c r="G94" s="71">
        <v>0</v>
      </c>
      <c r="H94" s="71">
        <v>0</v>
      </c>
    </row>
    <row r="95" spans="1:8" x14ac:dyDescent="0.25">
      <c r="A95" s="41"/>
      <c r="B95" s="42" t="s">
        <v>295</v>
      </c>
      <c r="C95" s="74">
        <v>0</v>
      </c>
      <c r="D95" s="71">
        <v>0</v>
      </c>
      <c r="E95" s="71">
        <v>0</v>
      </c>
      <c r="F95" s="71">
        <v>0</v>
      </c>
      <c r="G95" s="71">
        <v>0</v>
      </c>
      <c r="H95" s="71">
        <v>0</v>
      </c>
    </row>
    <row r="96" spans="1:8" x14ac:dyDescent="0.25">
      <c r="A96" s="41"/>
      <c r="B96" s="42" t="s">
        <v>296</v>
      </c>
      <c r="C96" s="74">
        <v>0</v>
      </c>
      <c r="D96" s="71">
        <v>0</v>
      </c>
      <c r="E96" s="71">
        <v>0</v>
      </c>
      <c r="F96" s="71">
        <v>0</v>
      </c>
      <c r="G96" s="71">
        <v>0</v>
      </c>
      <c r="H96" s="71">
        <v>0</v>
      </c>
    </row>
    <row r="97" spans="1:8" x14ac:dyDescent="0.25">
      <c r="A97" s="41"/>
      <c r="B97" s="42" t="s">
        <v>297</v>
      </c>
      <c r="C97" s="74">
        <v>0</v>
      </c>
      <c r="D97" s="71">
        <v>0</v>
      </c>
      <c r="E97" s="71">
        <v>0</v>
      </c>
      <c r="F97" s="71">
        <v>0</v>
      </c>
      <c r="G97" s="71">
        <v>0</v>
      </c>
      <c r="H97" s="71">
        <v>0</v>
      </c>
    </row>
    <row r="98" spans="1:8" x14ac:dyDescent="0.25">
      <c r="A98" s="41"/>
      <c r="B98" s="42" t="s">
        <v>298</v>
      </c>
      <c r="C98" s="74">
        <v>0</v>
      </c>
      <c r="D98" s="71">
        <v>0</v>
      </c>
      <c r="E98" s="71">
        <v>0</v>
      </c>
      <c r="F98" s="71">
        <v>0</v>
      </c>
      <c r="G98" s="71">
        <v>0</v>
      </c>
      <c r="H98" s="71">
        <v>0</v>
      </c>
    </row>
    <row r="99" spans="1:8" x14ac:dyDescent="0.25">
      <c r="A99" s="41"/>
      <c r="B99" s="42" t="s">
        <v>299</v>
      </c>
      <c r="C99" s="74">
        <v>0</v>
      </c>
      <c r="D99" s="71">
        <v>0</v>
      </c>
      <c r="E99" s="71">
        <v>0</v>
      </c>
      <c r="F99" s="71">
        <v>0</v>
      </c>
      <c r="G99" s="71">
        <v>0</v>
      </c>
      <c r="H99" s="71">
        <v>0</v>
      </c>
    </row>
    <row r="100" spans="1:8" x14ac:dyDescent="0.25">
      <c r="A100" s="41"/>
      <c r="B100" s="42" t="s">
        <v>300</v>
      </c>
      <c r="C100" s="74">
        <v>0</v>
      </c>
      <c r="D100" s="71">
        <v>0</v>
      </c>
      <c r="E100" s="71">
        <v>0</v>
      </c>
      <c r="F100" s="71">
        <v>0</v>
      </c>
      <c r="G100" s="71">
        <v>0</v>
      </c>
      <c r="H100" s="71">
        <v>0</v>
      </c>
    </row>
    <row r="101" spans="1:8" x14ac:dyDescent="0.25">
      <c r="A101" s="41"/>
      <c r="B101" s="42" t="s">
        <v>301</v>
      </c>
      <c r="C101" s="74">
        <v>0</v>
      </c>
      <c r="D101" s="71">
        <v>0</v>
      </c>
      <c r="E101" s="71">
        <v>0</v>
      </c>
      <c r="F101" s="71">
        <v>0</v>
      </c>
      <c r="G101" s="71">
        <v>0</v>
      </c>
      <c r="H101" s="71">
        <v>0</v>
      </c>
    </row>
    <row r="102" spans="1:8" x14ac:dyDescent="0.25">
      <c r="A102" s="41"/>
      <c r="B102" s="42" t="s">
        <v>302</v>
      </c>
      <c r="C102" s="74">
        <v>0</v>
      </c>
      <c r="D102" s="71">
        <v>0</v>
      </c>
      <c r="E102" s="71">
        <v>0</v>
      </c>
      <c r="F102" s="71">
        <v>0</v>
      </c>
      <c r="G102" s="71">
        <v>0</v>
      </c>
      <c r="H102" s="71">
        <v>0</v>
      </c>
    </row>
    <row r="103" spans="1:8" x14ac:dyDescent="0.25">
      <c r="A103" s="41"/>
      <c r="B103" s="42" t="s">
        <v>303</v>
      </c>
      <c r="C103" s="74">
        <v>0</v>
      </c>
      <c r="D103" s="71">
        <v>0</v>
      </c>
      <c r="E103" s="71">
        <v>0</v>
      </c>
      <c r="F103" s="71">
        <v>0</v>
      </c>
      <c r="G103" s="71">
        <v>0</v>
      </c>
      <c r="H103" s="71">
        <v>0</v>
      </c>
    </row>
    <row r="104" spans="1:8" x14ac:dyDescent="0.25">
      <c r="A104" s="183" t="s">
        <v>304</v>
      </c>
      <c r="B104" s="193"/>
      <c r="C104" s="74">
        <v>0</v>
      </c>
      <c r="D104" s="71">
        <v>0</v>
      </c>
      <c r="E104" s="71">
        <v>0</v>
      </c>
      <c r="F104" s="71">
        <v>0</v>
      </c>
      <c r="G104" s="71">
        <v>0</v>
      </c>
      <c r="H104" s="71">
        <v>0</v>
      </c>
    </row>
    <row r="105" spans="1:8" x14ac:dyDescent="0.25">
      <c r="A105" s="41"/>
      <c r="B105" s="42" t="s">
        <v>305</v>
      </c>
      <c r="C105" s="74">
        <v>0</v>
      </c>
      <c r="D105" s="71">
        <v>0</v>
      </c>
      <c r="E105" s="71">
        <v>0</v>
      </c>
      <c r="F105" s="71">
        <v>0</v>
      </c>
      <c r="G105" s="71">
        <v>0</v>
      </c>
      <c r="H105" s="71">
        <v>0</v>
      </c>
    </row>
    <row r="106" spans="1:8" x14ac:dyDescent="0.25">
      <c r="A106" s="41"/>
      <c r="B106" s="42" t="s">
        <v>306</v>
      </c>
      <c r="C106" s="74">
        <v>0</v>
      </c>
      <c r="D106" s="71">
        <v>0</v>
      </c>
      <c r="E106" s="71">
        <v>0</v>
      </c>
      <c r="F106" s="71">
        <v>0</v>
      </c>
      <c r="G106" s="71">
        <v>0</v>
      </c>
      <c r="H106" s="71">
        <v>0</v>
      </c>
    </row>
    <row r="107" spans="1:8" x14ac:dyDescent="0.25">
      <c r="A107" s="41"/>
      <c r="B107" s="42" t="s">
        <v>307</v>
      </c>
      <c r="C107" s="74">
        <v>0</v>
      </c>
      <c r="D107" s="71">
        <v>0</v>
      </c>
      <c r="E107" s="71">
        <v>0</v>
      </c>
      <c r="F107" s="71">
        <v>0</v>
      </c>
      <c r="G107" s="71">
        <v>0</v>
      </c>
      <c r="H107" s="71">
        <v>0</v>
      </c>
    </row>
    <row r="108" spans="1:8" x14ac:dyDescent="0.25">
      <c r="A108" s="41"/>
      <c r="B108" s="42" t="s">
        <v>308</v>
      </c>
      <c r="C108" s="74">
        <v>0</v>
      </c>
      <c r="D108" s="71">
        <v>0</v>
      </c>
      <c r="E108" s="71">
        <v>0</v>
      </c>
      <c r="F108" s="71">
        <v>0</v>
      </c>
      <c r="G108" s="71">
        <v>0</v>
      </c>
      <c r="H108" s="71">
        <v>0</v>
      </c>
    </row>
    <row r="109" spans="1:8" x14ac:dyDescent="0.25">
      <c r="A109" s="41"/>
      <c r="B109" s="42" t="s">
        <v>309</v>
      </c>
      <c r="C109" s="74">
        <v>0</v>
      </c>
      <c r="D109" s="71">
        <v>0</v>
      </c>
      <c r="E109" s="71">
        <v>0</v>
      </c>
      <c r="F109" s="71">
        <v>0</v>
      </c>
      <c r="G109" s="71">
        <v>0</v>
      </c>
      <c r="H109" s="71">
        <v>0</v>
      </c>
    </row>
    <row r="110" spans="1:8" x14ac:dyDescent="0.25">
      <c r="A110" s="41"/>
      <c r="B110" s="42" t="s">
        <v>310</v>
      </c>
      <c r="C110" s="74">
        <v>0</v>
      </c>
      <c r="D110" s="71">
        <v>0</v>
      </c>
      <c r="E110" s="71">
        <v>0</v>
      </c>
      <c r="F110" s="71">
        <v>0</v>
      </c>
      <c r="G110" s="71">
        <v>0</v>
      </c>
      <c r="H110" s="71">
        <v>0</v>
      </c>
    </row>
    <row r="111" spans="1:8" x14ac:dyDescent="0.25">
      <c r="A111" s="41"/>
      <c r="B111" s="42" t="s">
        <v>311</v>
      </c>
      <c r="C111" s="74">
        <v>0</v>
      </c>
      <c r="D111" s="71">
        <v>0</v>
      </c>
      <c r="E111" s="71">
        <v>0</v>
      </c>
      <c r="F111" s="71">
        <v>0</v>
      </c>
      <c r="G111" s="71">
        <v>0</v>
      </c>
      <c r="H111" s="71">
        <v>0</v>
      </c>
    </row>
    <row r="112" spans="1:8" x14ac:dyDescent="0.25">
      <c r="A112" s="41"/>
      <c r="B112" s="42" t="s">
        <v>312</v>
      </c>
      <c r="C112" s="74">
        <v>0</v>
      </c>
      <c r="D112" s="71">
        <v>0</v>
      </c>
      <c r="E112" s="71">
        <v>0</v>
      </c>
      <c r="F112" s="71">
        <v>0</v>
      </c>
      <c r="G112" s="71">
        <v>0</v>
      </c>
      <c r="H112" s="71">
        <v>0</v>
      </c>
    </row>
    <row r="113" spans="1:8" x14ac:dyDescent="0.25">
      <c r="A113" s="41"/>
      <c r="B113" s="42" t="s">
        <v>313</v>
      </c>
      <c r="C113" s="74">
        <v>0</v>
      </c>
      <c r="D113" s="71">
        <v>0</v>
      </c>
      <c r="E113" s="71">
        <v>0</v>
      </c>
      <c r="F113" s="71">
        <v>0</v>
      </c>
      <c r="G113" s="71">
        <v>0</v>
      </c>
      <c r="H113" s="71">
        <v>0</v>
      </c>
    </row>
    <row r="114" spans="1:8" x14ac:dyDescent="0.25">
      <c r="A114" s="183" t="s">
        <v>314</v>
      </c>
      <c r="B114" s="193"/>
      <c r="C114" s="74">
        <v>0</v>
      </c>
      <c r="D114" s="71">
        <v>0</v>
      </c>
      <c r="E114" s="71">
        <v>0</v>
      </c>
      <c r="F114" s="71">
        <v>0</v>
      </c>
      <c r="G114" s="71">
        <v>0</v>
      </c>
      <c r="H114" s="71">
        <v>0</v>
      </c>
    </row>
    <row r="115" spans="1:8" x14ac:dyDescent="0.25">
      <c r="A115" s="41"/>
      <c r="B115" s="42" t="s">
        <v>315</v>
      </c>
      <c r="C115" s="74">
        <v>0</v>
      </c>
      <c r="D115" s="71">
        <v>0</v>
      </c>
      <c r="E115" s="71">
        <v>0</v>
      </c>
      <c r="F115" s="71">
        <v>0</v>
      </c>
      <c r="G115" s="71">
        <v>0</v>
      </c>
      <c r="H115" s="71">
        <v>0</v>
      </c>
    </row>
    <row r="116" spans="1:8" x14ac:dyDescent="0.25">
      <c r="A116" s="41"/>
      <c r="B116" s="42" t="s">
        <v>316</v>
      </c>
      <c r="C116" s="74">
        <v>0</v>
      </c>
      <c r="D116" s="71">
        <v>0</v>
      </c>
      <c r="E116" s="71">
        <v>0</v>
      </c>
      <c r="F116" s="71">
        <v>0</v>
      </c>
      <c r="G116" s="71">
        <v>0</v>
      </c>
      <c r="H116" s="71">
        <v>0</v>
      </c>
    </row>
    <row r="117" spans="1:8" x14ac:dyDescent="0.25">
      <c r="A117" s="41"/>
      <c r="B117" s="42" t="s">
        <v>317</v>
      </c>
      <c r="C117" s="74">
        <v>0</v>
      </c>
      <c r="D117" s="71">
        <v>0</v>
      </c>
      <c r="E117" s="71">
        <v>0</v>
      </c>
      <c r="F117" s="71">
        <v>0</v>
      </c>
      <c r="G117" s="71">
        <v>0</v>
      </c>
      <c r="H117" s="71">
        <v>0</v>
      </c>
    </row>
    <row r="118" spans="1:8" x14ac:dyDescent="0.25">
      <c r="A118" s="41"/>
      <c r="B118" s="42" t="s">
        <v>318</v>
      </c>
      <c r="C118" s="74">
        <v>0</v>
      </c>
      <c r="D118" s="71">
        <v>0</v>
      </c>
      <c r="E118" s="71">
        <v>0</v>
      </c>
      <c r="F118" s="71">
        <v>0</v>
      </c>
      <c r="G118" s="71">
        <v>0</v>
      </c>
      <c r="H118" s="71">
        <v>0</v>
      </c>
    </row>
    <row r="119" spans="1:8" x14ac:dyDescent="0.25">
      <c r="A119" s="41"/>
      <c r="B119" s="42" t="s">
        <v>319</v>
      </c>
      <c r="C119" s="74">
        <v>0</v>
      </c>
      <c r="D119" s="71">
        <v>0</v>
      </c>
      <c r="E119" s="71">
        <v>0</v>
      </c>
      <c r="F119" s="71">
        <v>0</v>
      </c>
      <c r="G119" s="71">
        <v>0</v>
      </c>
      <c r="H119" s="71">
        <v>0</v>
      </c>
    </row>
    <row r="120" spans="1:8" x14ac:dyDescent="0.25">
      <c r="A120" s="41"/>
      <c r="B120" s="42" t="s">
        <v>320</v>
      </c>
      <c r="C120" s="74">
        <v>0</v>
      </c>
      <c r="D120" s="71">
        <v>0</v>
      </c>
      <c r="E120" s="71">
        <v>0</v>
      </c>
      <c r="F120" s="71">
        <v>0</v>
      </c>
      <c r="G120" s="71">
        <v>0</v>
      </c>
      <c r="H120" s="71">
        <v>0</v>
      </c>
    </row>
    <row r="121" spans="1:8" x14ac:dyDescent="0.25">
      <c r="A121" s="41"/>
      <c r="B121" s="42" t="s">
        <v>321</v>
      </c>
      <c r="C121" s="74">
        <v>0</v>
      </c>
      <c r="D121" s="71">
        <v>0</v>
      </c>
      <c r="E121" s="71">
        <v>0</v>
      </c>
      <c r="F121" s="71">
        <v>0</v>
      </c>
      <c r="G121" s="71">
        <v>0</v>
      </c>
      <c r="H121" s="71">
        <v>0</v>
      </c>
    </row>
    <row r="122" spans="1:8" x14ac:dyDescent="0.25">
      <c r="A122" s="41"/>
      <c r="B122" s="42" t="s">
        <v>322</v>
      </c>
      <c r="C122" s="74">
        <v>0</v>
      </c>
      <c r="D122" s="71">
        <v>0</v>
      </c>
      <c r="E122" s="71">
        <v>0</v>
      </c>
      <c r="F122" s="71">
        <v>0</v>
      </c>
      <c r="G122" s="71">
        <v>0</v>
      </c>
      <c r="H122" s="71">
        <v>0</v>
      </c>
    </row>
    <row r="123" spans="1:8" x14ac:dyDescent="0.25">
      <c r="A123" s="41"/>
      <c r="B123" s="42" t="s">
        <v>323</v>
      </c>
      <c r="C123" s="74">
        <v>0</v>
      </c>
      <c r="D123" s="71">
        <v>0</v>
      </c>
      <c r="E123" s="71">
        <v>0</v>
      </c>
      <c r="F123" s="71">
        <v>0</v>
      </c>
      <c r="G123" s="71">
        <v>0</v>
      </c>
      <c r="H123" s="71">
        <v>0</v>
      </c>
    </row>
    <row r="124" spans="1:8" x14ac:dyDescent="0.25">
      <c r="A124" s="183" t="s">
        <v>324</v>
      </c>
      <c r="B124" s="193"/>
      <c r="C124" s="74">
        <v>0</v>
      </c>
      <c r="D124" s="71">
        <v>0</v>
      </c>
      <c r="E124" s="71">
        <v>0</v>
      </c>
      <c r="F124" s="71">
        <v>0</v>
      </c>
      <c r="G124" s="71">
        <v>0</v>
      </c>
      <c r="H124" s="71">
        <v>0</v>
      </c>
    </row>
    <row r="125" spans="1:8" x14ac:dyDescent="0.25">
      <c r="A125" s="41"/>
      <c r="B125" s="42" t="s">
        <v>325</v>
      </c>
      <c r="C125" s="74">
        <v>0</v>
      </c>
      <c r="D125" s="71">
        <v>0</v>
      </c>
      <c r="E125" s="71">
        <v>0</v>
      </c>
      <c r="F125" s="71">
        <v>0</v>
      </c>
      <c r="G125" s="71">
        <v>0</v>
      </c>
      <c r="H125" s="71">
        <v>0</v>
      </c>
    </row>
    <row r="126" spans="1:8" x14ac:dyDescent="0.25">
      <c r="A126" s="41"/>
      <c r="B126" s="42" t="s">
        <v>326</v>
      </c>
      <c r="C126" s="74">
        <v>0</v>
      </c>
      <c r="D126" s="71">
        <v>0</v>
      </c>
      <c r="E126" s="71">
        <v>0</v>
      </c>
      <c r="F126" s="71">
        <v>0</v>
      </c>
      <c r="G126" s="71">
        <v>0</v>
      </c>
      <c r="H126" s="71">
        <v>0</v>
      </c>
    </row>
    <row r="127" spans="1:8" x14ac:dyDescent="0.25">
      <c r="A127" s="41"/>
      <c r="B127" s="42" t="s">
        <v>327</v>
      </c>
      <c r="C127" s="74">
        <v>0</v>
      </c>
      <c r="D127" s="71">
        <v>0</v>
      </c>
      <c r="E127" s="71">
        <v>0</v>
      </c>
      <c r="F127" s="71">
        <v>0</v>
      </c>
      <c r="G127" s="71">
        <v>0</v>
      </c>
      <c r="H127" s="71">
        <v>0</v>
      </c>
    </row>
    <row r="128" spans="1:8" x14ac:dyDescent="0.25">
      <c r="A128" s="41"/>
      <c r="B128" s="42" t="s">
        <v>328</v>
      </c>
      <c r="C128" s="74">
        <v>0</v>
      </c>
      <c r="D128" s="71">
        <v>0</v>
      </c>
      <c r="E128" s="71">
        <v>0</v>
      </c>
      <c r="F128" s="71">
        <v>0</v>
      </c>
      <c r="G128" s="71">
        <v>0</v>
      </c>
      <c r="H128" s="71">
        <v>0</v>
      </c>
    </row>
    <row r="129" spans="1:8" x14ac:dyDescent="0.25">
      <c r="A129" s="41"/>
      <c r="B129" s="42" t="s">
        <v>329</v>
      </c>
      <c r="C129" s="74">
        <v>0</v>
      </c>
      <c r="D129" s="71">
        <v>0</v>
      </c>
      <c r="E129" s="71">
        <v>0</v>
      </c>
      <c r="F129" s="71">
        <v>0</v>
      </c>
      <c r="G129" s="71">
        <v>0</v>
      </c>
      <c r="H129" s="71">
        <v>0</v>
      </c>
    </row>
    <row r="130" spans="1:8" x14ac:dyDescent="0.25">
      <c r="A130" s="41"/>
      <c r="B130" s="42" t="s">
        <v>330</v>
      </c>
      <c r="C130" s="74">
        <v>0</v>
      </c>
      <c r="D130" s="71">
        <v>0</v>
      </c>
      <c r="E130" s="71">
        <v>0</v>
      </c>
      <c r="F130" s="71">
        <v>0</v>
      </c>
      <c r="G130" s="71">
        <v>0</v>
      </c>
      <c r="H130" s="71">
        <v>0</v>
      </c>
    </row>
    <row r="131" spans="1:8" x14ac:dyDescent="0.25">
      <c r="A131" s="41"/>
      <c r="B131" s="42" t="s">
        <v>331</v>
      </c>
      <c r="C131" s="74">
        <v>0</v>
      </c>
      <c r="D131" s="71">
        <v>0</v>
      </c>
      <c r="E131" s="71">
        <v>0</v>
      </c>
      <c r="F131" s="71">
        <v>0</v>
      </c>
      <c r="G131" s="71">
        <v>0</v>
      </c>
      <c r="H131" s="71">
        <v>0</v>
      </c>
    </row>
    <row r="132" spans="1:8" x14ac:dyDescent="0.25">
      <c r="A132" s="41"/>
      <c r="B132" s="42" t="s">
        <v>332</v>
      </c>
      <c r="C132" s="74">
        <v>0</v>
      </c>
      <c r="D132" s="71">
        <v>0</v>
      </c>
      <c r="E132" s="71">
        <v>0</v>
      </c>
      <c r="F132" s="71">
        <v>0</v>
      </c>
      <c r="G132" s="71">
        <v>0</v>
      </c>
      <c r="H132" s="71">
        <v>0</v>
      </c>
    </row>
    <row r="133" spans="1:8" x14ac:dyDescent="0.25">
      <c r="A133" s="41"/>
      <c r="B133" s="42" t="s">
        <v>333</v>
      </c>
      <c r="C133" s="74">
        <v>0</v>
      </c>
      <c r="D133" s="71">
        <v>0</v>
      </c>
      <c r="E133" s="71">
        <v>0</v>
      </c>
      <c r="F133" s="71">
        <v>0</v>
      </c>
      <c r="G133" s="71">
        <v>0</v>
      </c>
      <c r="H133" s="71">
        <v>0</v>
      </c>
    </row>
    <row r="134" spans="1:8" x14ac:dyDescent="0.25">
      <c r="A134" s="183" t="s">
        <v>334</v>
      </c>
      <c r="B134" s="193"/>
      <c r="C134" s="74">
        <v>0</v>
      </c>
      <c r="D134" s="71">
        <v>0</v>
      </c>
      <c r="E134" s="71">
        <v>0</v>
      </c>
      <c r="F134" s="71">
        <v>0</v>
      </c>
      <c r="G134" s="71">
        <v>0</v>
      </c>
      <c r="H134" s="71">
        <v>0</v>
      </c>
    </row>
    <row r="135" spans="1:8" x14ac:dyDescent="0.25">
      <c r="A135" s="41"/>
      <c r="B135" s="42" t="s">
        <v>335</v>
      </c>
      <c r="C135" s="74">
        <v>0</v>
      </c>
      <c r="D135" s="71">
        <v>0</v>
      </c>
      <c r="E135" s="71">
        <v>0</v>
      </c>
      <c r="F135" s="71">
        <v>0</v>
      </c>
      <c r="G135" s="71">
        <v>0</v>
      </c>
      <c r="H135" s="71">
        <v>0</v>
      </c>
    </row>
    <row r="136" spans="1:8" x14ac:dyDescent="0.25">
      <c r="A136" s="41"/>
      <c r="B136" s="42" t="s">
        <v>336</v>
      </c>
      <c r="C136" s="74">
        <v>0</v>
      </c>
      <c r="D136" s="71">
        <v>0</v>
      </c>
      <c r="E136" s="71">
        <v>0</v>
      </c>
      <c r="F136" s="71">
        <v>0</v>
      </c>
      <c r="G136" s="71">
        <v>0</v>
      </c>
      <c r="H136" s="71">
        <v>0</v>
      </c>
    </row>
    <row r="137" spans="1:8" x14ac:dyDescent="0.25">
      <c r="A137" s="41"/>
      <c r="B137" s="42" t="s">
        <v>337</v>
      </c>
      <c r="C137" s="74">
        <v>0</v>
      </c>
      <c r="D137" s="71">
        <v>0</v>
      </c>
      <c r="E137" s="71">
        <v>0</v>
      </c>
      <c r="F137" s="71">
        <v>0</v>
      </c>
      <c r="G137" s="71">
        <v>0</v>
      </c>
      <c r="H137" s="71">
        <v>0</v>
      </c>
    </row>
    <row r="138" spans="1:8" x14ac:dyDescent="0.25">
      <c r="A138" s="183" t="s">
        <v>338</v>
      </c>
      <c r="B138" s="193"/>
      <c r="C138" s="74">
        <v>0</v>
      </c>
      <c r="D138" s="71">
        <v>0</v>
      </c>
      <c r="E138" s="71">
        <v>0</v>
      </c>
      <c r="F138" s="71">
        <v>0</v>
      </c>
      <c r="G138" s="71">
        <v>0</v>
      </c>
      <c r="H138" s="71">
        <v>0</v>
      </c>
    </row>
    <row r="139" spans="1:8" x14ac:dyDescent="0.25">
      <c r="A139" s="41"/>
      <c r="B139" s="42" t="s">
        <v>339</v>
      </c>
      <c r="C139" s="74">
        <v>0</v>
      </c>
      <c r="D139" s="71">
        <v>0</v>
      </c>
      <c r="E139" s="71">
        <v>0</v>
      </c>
      <c r="F139" s="71">
        <v>0</v>
      </c>
      <c r="G139" s="71">
        <v>0</v>
      </c>
      <c r="H139" s="71">
        <v>0</v>
      </c>
    </row>
    <row r="140" spans="1:8" x14ac:dyDescent="0.25">
      <c r="A140" s="41"/>
      <c r="B140" s="42" t="s">
        <v>340</v>
      </c>
      <c r="C140" s="74">
        <v>0</v>
      </c>
      <c r="D140" s="71">
        <v>0</v>
      </c>
      <c r="E140" s="71">
        <v>0</v>
      </c>
      <c r="F140" s="71">
        <v>0</v>
      </c>
      <c r="G140" s="71">
        <v>0</v>
      </c>
      <c r="H140" s="71">
        <v>0</v>
      </c>
    </row>
    <row r="141" spans="1:8" x14ac:dyDescent="0.25">
      <c r="A141" s="41"/>
      <c r="B141" s="42" t="s">
        <v>341</v>
      </c>
      <c r="C141" s="74">
        <v>0</v>
      </c>
      <c r="D141" s="71">
        <v>0</v>
      </c>
      <c r="E141" s="71">
        <v>0</v>
      </c>
      <c r="F141" s="71">
        <v>0</v>
      </c>
      <c r="G141" s="71">
        <v>0</v>
      </c>
      <c r="H141" s="71">
        <v>0</v>
      </c>
    </row>
    <row r="142" spans="1:8" x14ac:dyDescent="0.25">
      <c r="A142" s="41"/>
      <c r="B142" s="42" t="s">
        <v>342</v>
      </c>
      <c r="C142" s="74">
        <v>0</v>
      </c>
      <c r="D142" s="71">
        <v>0</v>
      </c>
      <c r="E142" s="71">
        <v>0</v>
      </c>
      <c r="F142" s="71">
        <v>0</v>
      </c>
      <c r="G142" s="71">
        <v>0</v>
      </c>
      <c r="H142" s="71">
        <v>0</v>
      </c>
    </row>
    <row r="143" spans="1:8" x14ac:dyDescent="0.25">
      <c r="A143" s="41"/>
      <c r="B143" s="42" t="s">
        <v>343</v>
      </c>
      <c r="C143" s="74">
        <v>0</v>
      </c>
      <c r="D143" s="71">
        <v>0</v>
      </c>
      <c r="E143" s="71">
        <v>0</v>
      </c>
      <c r="F143" s="71">
        <v>0</v>
      </c>
      <c r="G143" s="71">
        <v>0</v>
      </c>
      <c r="H143" s="71">
        <v>0</v>
      </c>
    </row>
    <row r="144" spans="1:8" x14ac:dyDescent="0.25">
      <c r="A144" s="41"/>
      <c r="B144" s="42" t="s">
        <v>344</v>
      </c>
      <c r="C144" s="74">
        <v>0</v>
      </c>
      <c r="D144" s="71">
        <v>0</v>
      </c>
      <c r="E144" s="71">
        <v>0</v>
      </c>
      <c r="F144" s="71">
        <v>0</v>
      </c>
      <c r="G144" s="71">
        <v>0</v>
      </c>
      <c r="H144" s="71">
        <v>0</v>
      </c>
    </row>
    <row r="145" spans="1:8" x14ac:dyDescent="0.25">
      <c r="A145" s="41"/>
      <c r="B145" s="42" t="s">
        <v>345</v>
      </c>
      <c r="C145" s="74">
        <v>0</v>
      </c>
      <c r="D145" s="71">
        <v>0</v>
      </c>
      <c r="E145" s="71">
        <v>0</v>
      </c>
      <c r="F145" s="71">
        <v>0</v>
      </c>
      <c r="G145" s="71">
        <v>0</v>
      </c>
      <c r="H145" s="71">
        <v>0</v>
      </c>
    </row>
    <row r="146" spans="1:8" x14ac:dyDescent="0.25">
      <c r="A146" s="41"/>
      <c r="B146" s="42" t="s">
        <v>346</v>
      </c>
      <c r="C146" s="74">
        <v>0</v>
      </c>
      <c r="D146" s="71">
        <v>0</v>
      </c>
      <c r="E146" s="71">
        <v>0</v>
      </c>
      <c r="F146" s="71">
        <v>0</v>
      </c>
      <c r="G146" s="71">
        <v>0</v>
      </c>
      <c r="H146" s="71">
        <v>0</v>
      </c>
    </row>
    <row r="147" spans="1:8" x14ac:dyDescent="0.25">
      <c r="A147" s="183" t="s">
        <v>347</v>
      </c>
      <c r="B147" s="193"/>
      <c r="C147" s="74">
        <v>0</v>
      </c>
      <c r="D147" s="71">
        <v>0</v>
      </c>
      <c r="E147" s="71">
        <v>0</v>
      </c>
      <c r="F147" s="71">
        <v>0</v>
      </c>
      <c r="G147" s="71">
        <v>0</v>
      </c>
      <c r="H147" s="71">
        <v>0</v>
      </c>
    </row>
    <row r="148" spans="1:8" x14ac:dyDescent="0.25">
      <c r="A148" s="41"/>
      <c r="B148" s="42" t="s">
        <v>348</v>
      </c>
      <c r="C148" s="74">
        <v>0</v>
      </c>
      <c r="D148" s="71">
        <v>0</v>
      </c>
      <c r="E148" s="71">
        <v>0</v>
      </c>
      <c r="F148" s="71">
        <v>0</v>
      </c>
      <c r="G148" s="71">
        <v>0</v>
      </c>
      <c r="H148" s="71">
        <v>0</v>
      </c>
    </row>
    <row r="149" spans="1:8" x14ac:dyDescent="0.25">
      <c r="A149" s="41"/>
      <c r="B149" s="42" t="s">
        <v>349</v>
      </c>
      <c r="C149" s="74">
        <v>0</v>
      </c>
      <c r="D149" s="71">
        <v>0</v>
      </c>
      <c r="E149" s="71">
        <v>0</v>
      </c>
      <c r="F149" s="71">
        <v>0</v>
      </c>
      <c r="G149" s="71">
        <v>0</v>
      </c>
      <c r="H149" s="71">
        <v>0</v>
      </c>
    </row>
    <row r="150" spans="1:8" x14ac:dyDescent="0.25">
      <c r="A150" s="41"/>
      <c r="B150" s="42" t="s">
        <v>350</v>
      </c>
      <c r="C150" s="74">
        <v>0</v>
      </c>
      <c r="D150" s="71">
        <v>0</v>
      </c>
      <c r="E150" s="71">
        <v>0</v>
      </c>
      <c r="F150" s="71">
        <v>0</v>
      </c>
      <c r="G150" s="71">
        <v>0</v>
      </c>
      <c r="H150" s="71">
        <v>0</v>
      </c>
    </row>
    <row r="151" spans="1:8" x14ac:dyDescent="0.25">
      <c r="A151" s="183" t="s">
        <v>351</v>
      </c>
      <c r="B151" s="193"/>
      <c r="C151" s="74">
        <v>0</v>
      </c>
      <c r="D151" s="71">
        <v>0</v>
      </c>
      <c r="E151" s="71">
        <v>0</v>
      </c>
      <c r="F151" s="71">
        <v>0</v>
      </c>
      <c r="G151" s="71">
        <v>0</v>
      </c>
      <c r="H151" s="71">
        <v>0</v>
      </c>
    </row>
    <row r="152" spans="1:8" x14ac:dyDescent="0.25">
      <c r="A152" s="41"/>
      <c r="B152" s="42" t="s">
        <v>352</v>
      </c>
      <c r="C152" s="74">
        <v>0</v>
      </c>
      <c r="D152" s="71">
        <v>0</v>
      </c>
      <c r="E152" s="71">
        <v>0</v>
      </c>
      <c r="F152" s="71">
        <v>0</v>
      </c>
      <c r="G152" s="71">
        <v>0</v>
      </c>
      <c r="H152" s="71">
        <v>0</v>
      </c>
    </row>
    <row r="153" spans="1:8" x14ac:dyDescent="0.25">
      <c r="A153" s="41"/>
      <c r="B153" s="42" t="s">
        <v>353</v>
      </c>
      <c r="C153" s="74">
        <v>0</v>
      </c>
      <c r="D153" s="71">
        <v>0</v>
      </c>
      <c r="E153" s="71">
        <v>0</v>
      </c>
      <c r="F153" s="71">
        <v>0</v>
      </c>
      <c r="G153" s="71">
        <v>0</v>
      </c>
      <c r="H153" s="71">
        <v>0</v>
      </c>
    </row>
    <row r="154" spans="1:8" x14ac:dyDescent="0.25">
      <c r="A154" s="41"/>
      <c r="B154" s="42" t="s">
        <v>354</v>
      </c>
      <c r="C154" s="74">
        <v>0</v>
      </c>
      <c r="D154" s="71">
        <v>0</v>
      </c>
      <c r="E154" s="71">
        <v>0</v>
      </c>
      <c r="F154" s="71">
        <v>0</v>
      </c>
      <c r="G154" s="71">
        <v>0</v>
      </c>
      <c r="H154" s="71">
        <v>0</v>
      </c>
    </row>
    <row r="155" spans="1:8" x14ac:dyDescent="0.25">
      <c r="A155" s="41"/>
      <c r="B155" s="42" t="s">
        <v>355</v>
      </c>
      <c r="C155" s="74">
        <v>0</v>
      </c>
      <c r="D155" s="71">
        <v>0</v>
      </c>
      <c r="E155" s="71">
        <v>0</v>
      </c>
      <c r="F155" s="71">
        <v>0</v>
      </c>
      <c r="G155" s="71">
        <v>0</v>
      </c>
      <c r="H155" s="71">
        <v>0</v>
      </c>
    </row>
    <row r="156" spans="1:8" x14ac:dyDescent="0.25">
      <c r="A156" s="41"/>
      <c r="B156" s="42" t="s">
        <v>356</v>
      </c>
      <c r="C156" s="74">
        <v>0</v>
      </c>
      <c r="D156" s="71">
        <v>0</v>
      </c>
      <c r="E156" s="71">
        <v>0</v>
      </c>
      <c r="F156" s="71">
        <v>0</v>
      </c>
      <c r="G156" s="71">
        <v>0</v>
      </c>
      <c r="H156" s="71">
        <v>0</v>
      </c>
    </row>
    <row r="157" spans="1:8" x14ac:dyDescent="0.25">
      <c r="A157" s="41"/>
      <c r="B157" s="42" t="s">
        <v>357</v>
      </c>
      <c r="C157" s="74">
        <v>0</v>
      </c>
      <c r="D157" s="71">
        <v>0</v>
      </c>
      <c r="E157" s="71">
        <v>0</v>
      </c>
      <c r="F157" s="71">
        <v>0</v>
      </c>
      <c r="G157" s="71">
        <v>0</v>
      </c>
      <c r="H157" s="71">
        <v>0</v>
      </c>
    </row>
    <row r="158" spans="1:8" x14ac:dyDescent="0.25">
      <c r="A158" s="41"/>
      <c r="B158" s="42" t="s">
        <v>358</v>
      </c>
      <c r="C158" s="74">
        <v>0</v>
      </c>
      <c r="D158" s="71">
        <v>0</v>
      </c>
      <c r="E158" s="71">
        <v>0</v>
      </c>
      <c r="F158" s="71">
        <v>0</v>
      </c>
      <c r="G158" s="71">
        <v>0</v>
      </c>
      <c r="H158" s="71">
        <v>0</v>
      </c>
    </row>
    <row r="159" spans="1:8" x14ac:dyDescent="0.25">
      <c r="A159" s="41"/>
      <c r="B159" s="42"/>
      <c r="C159" s="74"/>
      <c r="D159" s="71"/>
      <c r="E159" s="71"/>
      <c r="F159" s="71"/>
      <c r="G159" s="71"/>
      <c r="H159" s="71"/>
    </row>
    <row r="160" spans="1:8" x14ac:dyDescent="0.25">
      <c r="A160" s="180" t="s">
        <v>360</v>
      </c>
      <c r="B160" s="182"/>
      <c r="C160" s="87">
        <f>C8+C85</f>
        <v>18134542</v>
      </c>
      <c r="D160" s="87">
        <f t="shared" ref="D160:H160" si="12">D8+D85</f>
        <v>0</v>
      </c>
      <c r="E160" s="87">
        <f>E8+E85</f>
        <v>18134542</v>
      </c>
      <c r="F160" s="87">
        <f>F8+F85</f>
        <v>7054460.46</v>
      </c>
      <c r="G160" s="87">
        <f t="shared" si="12"/>
        <v>7023702</v>
      </c>
      <c r="H160" s="87">
        <f t="shared" si="12"/>
        <v>11080081.539999999</v>
      </c>
    </row>
    <row r="161" spans="1:8" ht="15.75" thickBot="1" x14ac:dyDescent="0.3">
      <c r="A161" s="51"/>
      <c r="B161" s="52"/>
      <c r="C161" s="76"/>
      <c r="D161" s="73"/>
      <c r="E161" s="73"/>
      <c r="F161" s="73"/>
      <c r="G161" s="73"/>
      <c r="H161" s="73"/>
    </row>
  </sheetData>
  <mergeCells count="31">
    <mergeCell ref="A134:B134"/>
    <mergeCell ref="A138:B138"/>
    <mergeCell ref="A147:B147"/>
    <mergeCell ref="A151:B151"/>
    <mergeCell ref="A160:B160"/>
    <mergeCell ref="A124:B124"/>
    <mergeCell ref="A85:B85"/>
    <mergeCell ref="A84:B84"/>
    <mergeCell ref="A86:B86"/>
    <mergeCell ref="A94:B94"/>
    <mergeCell ref="A104:B104"/>
    <mergeCell ref="A114:B114"/>
    <mergeCell ref="A57:B57"/>
    <mergeCell ref="A61:B61"/>
    <mergeCell ref="A70:B70"/>
    <mergeCell ref="A74:B74"/>
    <mergeCell ref="A82:B82"/>
    <mergeCell ref="A47:B47"/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9:B9"/>
    <mergeCell ref="A17:B17"/>
    <mergeCell ref="A27:B27"/>
    <mergeCell ref="A37:B37"/>
  </mergeCells>
  <printOptions horizontalCentered="1"/>
  <pageMargins left="0.70866141732283472" right="0.70866141732283472" top="0.74803149606299213" bottom="0.74803149606299213" header="0.31496062992125984" footer="0.31496062992125984"/>
  <pageSetup scale="70" fitToHeight="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0.14999847407452621"/>
  </sheetPr>
  <dimension ref="A1:J39"/>
  <sheetViews>
    <sheetView zoomScale="145" zoomScaleNormal="145" workbookViewId="0">
      <selection activeCell="B25" sqref="B25"/>
    </sheetView>
  </sheetViews>
  <sheetFormatPr baseColWidth="10" defaultRowHeight="15" x14ac:dyDescent="0.25"/>
  <cols>
    <col min="1" max="1" width="44.85546875" customWidth="1"/>
  </cols>
  <sheetData>
    <row r="1" spans="1:10" x14ac:dyDescent="0.25">
      <c r="A1" s="136" t="s">
        <v>415</v>
      </c>
      <c r="B1" s="203"/>
      <c r="C1" s="203"/>
      <c r="D1" s="203"/>
      <c r="E1" s="203"/>
      <c r="F1" s="203"/>
      <c r="G1" s="137"/>
    </row>
    <row r="2" spans="1:10" x14ac:dyDescent="0.25">
      <c r="A2" s="124" t="s">
        <v>279</v>
      </c>
      <c r="B2" s="125"/>
      <c r="C2" s="125"/>
      <c r="D2" s="125"/>
      <c r="E2" s="125"/>
      <c r="F2" s="125"/>
      <c r="G2" s="126"/>
    </row>
    <row r="3" spans="1:10" x14ac:dyDescent="0.25">
      <c r="A3" s="124" t="s">
        <v>361</v>
      </c>
      <c r="B3" s="125"/>
      <c r="C3" s="125"/>
      <c r="D3" s="125"/>
      <c r="E3" s="125"/>
      <c r="F3" s="125"/>
      <c r="G3" s="126"/>
    </row>
    <row r="4" spans="1:10" x14ac:dyDescent="0.25">
      <c r="A4" s="124" t="s">
        <v>439</v>
      </c>
      <c r="B4" s="125"/>
      <c r="C4" s="125"/>
      <c r="D4" s="125"/>
      <c r="E4" s="125"/>
      <c r="F4" s="125"/>
      <c r="G4" s="126"/>
    </row>
    <row r="5" spans="1:10" ht="15.75" thickBot="1" x14ac:dyDescent="0.3">
      <c r="A5" s="127" t="s">
        <v>1</v>
      </c>
      <c r="B5" s="128"/>
      <c r="C5" s="128"/>
      <c r="D5" s="128"/>
      <c r="E5" s="128"/>
      <c r="F5" s="128"/>
      <c r="G5" s="129"/>
    </row>
    <row r="6" spans="1:10" ht="15.75" thickBot="1" x14ac:dyDescent="0.3">
      <c r="A6" s="138" t="s">
        <v>2</v>
      </c>
      <c r="B6" s="133" t="s">
        <v>281</v>
      </c>
      <c r="C6" s="134"/>
      <c r="D6" s="134"/>
      <c r="E6" s="134"/>
      <c r="F6" s="135"/>
      <c r="G6" s="138" t="s">
        <v>282</v>
      </c>
    </row>
    <row r="7" spans="1:10" ht="24" customHeight="1" thickBot="1" x14ac:dyDescent="0.3">
      <c r="A7" s="139"/>
      <c r="B7" s="104" t="s">
        <v>168</v>
      </c>
      <c r="C7" s="104" t="s">
        <v>212</v>
      </c>
      <c r="D7" s="104" t="s">
        <v>213</v>
      </c>
      <c r="E7" s="104" t="s">
        <v>169</v>
      </c>
      <c r="F7" s="104" t="s">
        <v>186</v>
      </c>
      <c r="G7" s="139"/>
    </row>
    <row r="8" spans="1:10" x14ac:dyDescent="0.25">
      <c r="A8" s="16" t="s">
        <v>362</v>
      </c>
      <c r="B8" s="201">
        <f>+B10+B11+B12+B13+B14+B15+B16+B17+B18</f>
        <v>18134542</v>
      </c>
      <c r="C8" s="201">
        <f t="shared" ref="C8:G8" si="0">+C10+C11+C12+C13+C14+C15+C16+C17+C18</f>
        <v>0</v>
      </c>
      <c r="D8" s="201">
        <f t="shared" si="0"/>
        <v>18134542</v>
      </c>
      <c r="E8" s="201">
        <f t="shared" si="0"/>
        <v>7054460</v>
      </c>
      <c r="F8" s="201">
        <f t="shared" si="0"/>
        <v>7023702</v>
      </c>
      <c r="G8" s="201">
        <f t="shared" si="0"/>
        <v>11080082</v>
      </c>
    </row>
    <row r="9" spans="1:10" ht="12" customHeight="1" x14ac:dyDescent="0.25">
      <c r="A9" s="16" t="s">
        <v>427</v>
      </c>
      <c r="B9" s="202"/>
      <c r="C9" s="202"/>
      <c r="D9" s="202"/>
      <c r="E9" s="202"/>
      <c r="F9" s="202"/>
      <c r="G9" s="202"/>
    </row>
    <row r="10" spans="1:10" x14ac:dyDescent="0.25">
      <c r="A10" s="20" t="s">
        <v>418</v>
      </c>
      <c r="B10" s="117">
        <v>5632785.9800000004</v>
      </c>
      <c r="C10" s="80">
        <v>0</v>
      </c>
      <c r="D10" s="80">
        <v>5632785.9800000004</v>
      </c>
      <c r="E10" s="80">
        <v>1882930</v>
      </c>
      <c r="F10" s="117">
        <v>1868676</v>
      </c>
      <c r="G10" s="80">
        <f>D10-E10</f>
        <v>3749855.9800000004</v>
      </c>
      <c r="H10" s="112"/>
      <c r="I10" s="112"/>
      <c r="J10" s="112"/>
    </row>
    <row r="11" spans="1:10" x14ac:dyDescent="0.25">
      <c r="A11" s="20" t="s">
        <v>419</v>
      </c>
      <c r="B11" s="117">
        <v>956556.09</v>
      </c>
      <c r="C11" s="80">
        <v>0</v>
      </c>
      <c r="D11" s="80">
        <v>956556.09</v>
      </c>
      <c r="E11" s="80">
        <v>356910</v>
      </c>
      <c r="F11" s="117">
        <v>355598</v>
      </c>
      <c r="G11" s="80">
        <f>D11-E11</f>
        <v>599646.09</v>
      </c>
    </row>
    <row r="12" spans="1:10" x14ac:dyDescent="0.25">
      <c r="A12" s="20" t="s">
        <v>420</v>
      </c>
      <c r="B12" s="117">
        <v>967325.36</v>
      </c>
      <c r="C12" s="80">
        <v>0</v>
      </c>
      <c r="D12" s="80">
        <v>967325.36</v>
      </c>
      <c r="E12" s="80">
        <v>362499</v>
      </c>
      <c r="F12" s="117">
        <v>361187</v>
      </c>
      <c r="G12" s="80">
        <f t="shared" ref="G12:G17" si="1">D12-E12</f>
        <v>604826.36</v>
      </c>
    </row>
    <row r="13" spans="1:10" x14ac:dyDescent="0.25">
      <c r="A13" s="20" t="s">
        <v>421</v>
      </c>
      <c r="B13" s="117">
        <v>3039835.66</v>
      </c>
      <c r="C13" s="80">
        <v>0</v>
      </c>
      <c r="D13" s="80">
        <v>3039835.66</v>
      </c>
      <c r="E13" s="80">
        <v>1332551</v>
      </c>
      <c r="F13" s="117">
        <v>1329337</v>
      </c>
      <c r="G13" s="80">
        <f t="shared" si="1"/>
        <v>1707284.6600000001</v>
      </c>
    </row>
    <row r="14" spans="1:10" x14ac:dyDescent="0.25">
      <c r="A14" s="20" t="s">
        <v>422</v>
      </c>
      <c r="B14" s="117">
        <v>2657028.21</v>
      </c>
      <c r="C14" s="80">
        <v>0</v>
      </c>
      <c r="D14" s="80">
        <v>2657028.21</v>
      </c>
      <c r="E14" s="80">
        <v>971862</v>
      </c>
      <c r="F14" s="117">
        <v>968989</v>
      </c>
      <c r="G14" s="80">
        <f t="shared" si="1"/>
        <v>1685166.21</v>
      </c>
    </row>
    <row r="15" spans="1:10" x14ac:dyDescent="0.25">
      <c r="A15" s="20" t="s">
        <v>423</v>
      </c>
      <c r="B15" s="117">
        <v>1294491.74</v>
      </c>
      <c r="C15" s="80">
        <v>0</v>
      </c>
      <c r="D15" s="80">
        <v>1294491.74</v>
      </c>
      <c r="E15" s="80">
        <v>587309</v>
      </c>
      <c r="F15" s="117">
        <v>585269</v>
      </c>
      <c r="G15" s="80">
        <f t="shared" si="1"/>
        <v>707182.74</v>
      </c>
    </row>
    <row r="16" spans="1:10" x14ac:dyDescent="0.25">
      <c r="A16" s="20" t="s">
        <v>424</v>
      </c>
      <c r="B16" s="117">
        <v>2139072.92</v>
      </c>
      <c r="C16" s="80">
        <v>0</v>
      </c>
      <c r="D16" s="80">
        <v>2139072.92</v>
      </c>
      <c r="E16" s="80">
        <v>918823</v>
      </c>
      <c r="F16" s="117">
        <v>914709</v>
      </c>
      <c r="G16" s="80">
        <f t="shared" si="1"/>
        <v>1220249.92</v>
      </c>
    </row>
    <row r="17" spans="1:7" x14ac:dyDescent="0.25">
      <c r="A17" s="20" t="s">
        <v>425</v>
      </c>
      <c r="B17" s="117">
        <v>572034.82999999996</v>
      </c>
      <c r="C17" s="80">
        <v>0</v>
      </c>
      <c r="D17" s="80">
        <v>572034.82999999996</v>
      </c>
      <c r="E17" s="80">
        <v>218796</v>
      </c>
      <c r="F17" s="117">
        <v>218283</v>
      </c>
      <c r="G17" s="80">
        <f t="shared" si="1"/>
        <v>353238.82999999996</v>
      </c>
    </row>
    <row r="18" spans="1:7" x14ac:dyDescent="0.25">
      <c r="A18" s="20" t="s">
        <v>426</v>
      </c>
      <c r="B18" s="117">
        <v>875411.21</v>
      </c>
      <c r="C18" s="80">
        <v>0</v>
      </c>
      <c r="D18" s="80">
        <v>875411.21</v>
      </c>
      <c r="E18" s="80">
        <v>422780</v>
      </c>
      <c r="F18" s="117">
        <v>421654</v>
      </c>
      <c r="G18" s="80">
        <f t="shared" ref="G18:G19" si="2">D18-E18</f>
        <v>452631.20999999996</v>
      </c>
    </row>
    <row r="19" spans="1:7" x14ac:dyDescent="0.25">
      <c r="A19" s="20" t="s">
        <v>428</v>
      </c>
      <c r="B19" s="117">
        <v>394457.84</v>
      </c>
      <c r="C19" s="80">
        <v>0</v>
      </c>
      <c r="D19" s="80">
        <v>394457.84</v>
      </c>
      <c r="E19" s="80">
        <v>137703</v>
      </c>
      <c r="F19" s="117">
        <v>137212</v>
      </c>
      <c r="G19" s="80">
        <f t="shared" si="2"/>
        <v>256754.84000000003</v>
      </c>
    </row>
    <row r="20" spans="1:7" x14ac:dyDescent="0.25">
      <c r="A20" s="20" t="s">
        <v>429</v>
      </c>
      <c r="B20" s="117">
        <v>498629.35</v>
      </c>
      <c r="C20" s="80">
        <v>0</v>
      </c>
      <c r="D20" s="80">
        <v>498629.35</v>
      </c>
      <c r="E20" s="80">
        <v>639676</v>
      </c>
      <c r="F20" s="117">
        <v>368941</v>
      </c>
      <c r="G20" s="80">
        <v>128953</v>
      </c>
    </row>
    <row r="21" spans="1:7" x14ac:dyDescent="0.25">
      <c r="A21" s="20" t="s">
        <v>437</v>
      </c>
      <c r="B21" s="117">
        <v>440004.13</v>
      </c>
      <c r="C21" s="80">
        <v>0</v>
      </c>
      <c r="D21" s="80">
        <v>440004.13</v>
      </c>
      <c r="E21" s="80">
        <v>206445</v>
      </c>
      <c r="F21" s="117">
        <v>205800</v>
      </c>
      <c r="G21" s="80">
        <f t="shared" ref="G21" si="3">D21-E21</f>
        <v>233559.13</v>
      </c>
    </row>
    <row r="22" spans="1:7" ht="3" customHeight="1" x14ac:dyDescent="0.25">
      <c r="A22" s="20"/>
      <c r="B22" s="80"/>
      <c r="C22" s="80"/>
      <c r="D22" s="80"/>
      <c r="E22" s="80"/>
      <c r="F22" s="80"/>
      <c r="G22" s="80"/>
    </row>
    <row r="23" spans="1:7" x14ac:dyDescent="0.25">
      <c r="A23" s="6" t="s">
        <v>363</v>
      </c>
      <c r="B23" s="202">
        <v>0</v>
      </c>
      <c r="C23" s="202">
        <v>0</v>
      </c>
      <c r="D23" s="202">
        <v>0</v>
      </c>
      <c r="E23" s="202">
        <v>0</v>
      </c>
      <c r="F23" s="202">
        <v>0</v>
      </c>
      <c r="G23" s="202">
        <v>0</v>
      </c>
    </row>
    <row r="24" spans="1:7" x14ac:dyDescent="0.25">
      <c r="A24" s="6" t="s">
        <v>364</v>
      </c>
      <c r="B24" s="202"/>
      <c r="C24" s="202"/>
      <c r="D24" s="202"/>
      <c r="E24" s="202"/>
      <c r="F24" s="202"/>
      <c r="G24" s="202"/>
    </row>
    <row r="25" spans="1:7" x14ac:dyDescent="0.25">
      <c r="A25" s="20" t="s">
        <v>418</v>
      </c>
      <c r="B25" s="80">
        <v>0</v>
      </c>
      <c r="C25" s="80">
        <v>0</v>
      </c>
      <c r="D25" s="80">
        <v>0</v>
      </c>
      <c r="E25" s="80">
        <v>0</v>
      </c>
      <c r="F25" s="80">
        <v>0</v>
      </c>
      <c r="G25" s="80">
        <v>0</v>
      </c>
    </row>
    <row r="26" spans="1:7" x14ac:dyDescent="0.25">
      <c r="A26" s="20" t="s">
        <v>419</v>
      </c>
      <c r="B26" s="80">
        <v>0</v>
      </c>
      <c r="C26" s="80">
        <v>0</v>
      </c>
      <c r="D26" s="80">
        <v>0</v>
      </c>
      <c r="E26" s="80">
        <v>0</v>
      </c>
      <c r="F26" s="80">
        <v>0</v>
      </c>
      <c r="G26" s="80">
        <v>0</v>
      </c>
    </row>
    <row r="27" spans="1:7" x14ac:dyDescent="0.25">
      <c r="A27" s="20" t="s">
        <v>420</v>
      </c>
      <c r="B27" s="80">
        <v>0</v>
      </c>
      <c r="C27" s="80">
        <v>0</v>
      </c>
      <c r="D27" s="80">
        <v>0</v>
      </c>
      <c r="E27" s="80">
        <v>0</v>
      </c>
      <c r="F27" s="80">
        <v>0</v>
      </c>
      <c r="G27" s="80">
        <v>0</v>
      </c>
    </row>
    <row r="28" spans="1:7" x14ac:dyDescent="0.25">
      <c r="A28" s="20" t="s">
        <v>421</v>
      </c>
      <c r="B28" s="80">
        <v>0</v>
      </c>
      <c r="C28" s="80">
        <v>0</v>
      </c>
      <c r="D28" s="80">
        <v>0</v>
      </c>
      <c r="E28" s="80">
        <v>0</v>
      </c>
      <c r="F28" s="80">
        <v>0</v>
      </c>
      <c r="G28" s="80">
        <v>0</v>
      </c>
    </row>
    <row r="29" spans="1:7" x14ac:dyDescent="0.25">
      <c r="A29" s="20" t="s">
        <v>422</v>
      </c>
      <c r="B29" s="80">
        <v>0</v>
      </c>
      <c r="C29" s="80">
        <v>0</v>
      </c>
      <c r="D29" s="80">
        <v>0</v>
      </c>
      <c r="E29" s="80">
        <v>0</v>
      </c>
      <c r="F29" s="80">
        <v>0</v>
      </c>
      <c r="G29" s="80">
        <v>0</v>
      </c>
    </row>
    <row r="30" spans="1:7" x14ac:dyDescent="0.25">
      <c r="A30" s="20" t="s">
        <v>423</v>
      </c>
      <c r="B30" s="80">
        <v>0</v>
      </c>
      <c r="C30" s="80">
        <v>0</v>
      </c>
      <c r="D30" s="80">
        <v>0</v>
      </c>
      <c r="E30" s="80">
        <v>0</v>
      </c>
      <c r="F30" s="80">
        <v>0</v>
      </c>
      <c r="G30" s="80">
        <v>0</v>
      </c>
    </row>
    <row r="31" spans="1:7" x14ac:dyDescent="0.25">
      <c r="A31" s="20" t="s">
        <v>424</v>
      </c>
      <c r="B31" s="80">
        <v>0</v>
      </c>
      <c r="C31" s="80">
        <v>0</v>
      </c>
      <c r="D31" s="80">
        <v>0</v>
      </c>
      <c r="E31" s="80">
        <v>0</v>
      </c>
      <c r="F31" s="80">
        <v>0</v>
      </c>
      <c r="G31" s="80">
        <v>0</v>
      </c>
    </row>
    <row r="32" spans="1:7" ht="12" customHeight="1" x14ac:dyDescent="0.25">
      <c r="A32" s="20" t="s">
        <v>425</v>
      </c>
      <c r="B32" s="80">
        <v>0</v>
      </c>
      <c r="C32" s="80">
        <v>0</v>
      </c>
      <c r="D32" s="80">
        <v>0</v>
      </c>
      <c r="E32" s="80">
        <v>0</v>
      </c>
      <c r="F32" s="80">
        <v>0</v>
      </c>
      <c r="G32" s="80">
        <v>0</v>
      </c>
    </row>
    <row r="33" spans="1:7" x14ac:dyDescent="0.25">
      <c r="A33" s="20" t="s">
        <v>426</v>
      </c>
      <c r="B33" s="80">
        <v>0</v>
      </c>
      <c r="C33" s="80">
        <v>0</v>
      </c>
      <c r="D33" s="80">
        <v>0</v>
      </c>
      <c r="E33" s="80">
        <v>0</v>
      </c>
      <c r="F33" s="80">
        <v>0</v>
      </c>
      <c r="G33" s="80">
        <v>0</v>
      </c>
    </row>
    <row r="34" spans="1:7" ht="3" customHeight="1" x14ac:dyDescent="0.25">
      <c r="A34" s="20"/>
      <c r="B34" s="80"/>
      <c r="C34" s="80"/>
      <c r="D34" s="80"/>
      <c r="E34" s="80"/>
      <c r="F34" s="80"/>
      <c r="G34" s="80"/>
    </row>
    <row r="35" spans="1:7" x14ac:dyDescent="0.25">
      <c r="A35" s="16" t="s">
        <v>360</v>
      </c>
      <c r="B35" s="80">
        <f t="shared" ref="B35:G35" si="4">B8+B23</f>
        <v>18134542</v>
      </c>
      <c r="C35" s="80">
        <f t="shared" si="4"/>
        <v>0</v>
      </c>
      <c r="D35" s="80">
        <f t="shared" si="4"/>
        <v>18134542</v>
      </c>
      <c r="E35" s="80">
        <f t="shared" si="4"/>
        <v>7054460</v>
      </c>
      <c r="F35" s="80">
        <f t="shared" si="4"/>
        <v>7023702</v>
      </c>
      <c r="G35" s="80">
        <f t="shared" si="4"/>
        <v>11080082</v>
      </c>
    </row>
    <row r="36" spans="1:7" ht="6" customHeight="1" thickBot="1" x14ac:dyDescent="0.3">
      <c r="A36" s="9"/>
      <c r="B36" s="86"/>
      <c r="C36" s="86"/>
      <c r="D36" s="86"/>
      <c r="E36" s="86"/>
      <c r="F36" s="86"/>
      <c r="G36" s="86"/>
    </row>
    <row r="38" spans="1:7" x14ac:dyDescent="0.25">
      <c r="B38" s="118"/>
      <c r="C38" s="119"/>
    </row>
    <row r="39" spans="1:7" x14ac:dyDescent="0.25">
      <c r="B39" s="118"/>
      <c r="C39" s="119"/>
    </row>
  </sheetData>
  <mergeCells count="20">
    <mergeCell ref="G23:G24"/>
    <mergeCell ref="B23:B24"/>
    <mergeCell ref="C23:C24"/>
    <mergeCell ref="D23:D24"/>
    <mergeCell ref="E23:E24"/>
    <mergeCell ref="F23:F24"/>
    <mergeCell ref="B8:B9"/>
    <mergeCell ref="A6:A7"/>
    <mergeCell ref="B6:F6"/>
    <mergeCell ref="G6:G7"/>
    <mergeCell ref="A1:G1"/>
    <mergeCell ref="A2:G2"/>
    <mergeCell ref="A3:G3"/>
    <mergeCell ref="A4:G4"/>
    <mergeCell ref="A5:G5"/>
    <mergeCell ref="G8:G9"/>
    <mergeCell ref="F8:F9"/>
    <mergeCell ref="E8:E9"/>
    <mergeCell ref="D8:D9"/>
    <mergeCell ref="C8:C9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 tint="-0.14999847407452621"/>
  </sheetPr>
  <dimension ref="A1:H83"/>
  <sheetViews>
    <sheetView zoomScale="145" zoomScaleNormal="145" workbookViewId="0">
      <selection activeCell="B25" sqref="B25"/>
    </sheetView>
  </sheetViews>
  <sheetFormatPr baseColWidth="10" defaultRowHeight="15" x14ac:dyDescent="0.25"/>
  <cols>
    <col min="1" max="1" width="4.85546875" customWidth="1"/>
    <col min="2" max="2" width="45.42578125" customWidth="1"/>
  </cols>
  <sheetData>
    <row r="1" spans="1:8" x14ac:dyDescent="0.25">
      <c r="A1" s="121" t="s">
        <v>415</v>
      </c>
      <c r="B1" s="122"/>
      <c r="C1" s="122"/>
      <c r="D1" s="122"/>
      <c r="E1" s="122"/>
      <c r="F1" s="122"/>
      <c r="G1" s="122"/>
      <c r="H1" s="194"/>
    </row>
    <row r="2" spans="1:8" x14ac:dyDescent="0.25">
      <c r="A2" s="162" t="s">
        <v>279</v>
      </c>
      <c r="B2" s="163"/>
      <c r="C2" s="163"/>
      <c r="D2" s="163"/>
      <c r="E2" s="163"/>
      <c r="F2" s="163"/>
      <c r="G2" s="163"/>
      <c r="H2" s="195"/>
    </row>
    <row r="3" spans="1:8" x14ac:dyDescent="0.25">
      <c r="A3" s="162" t="s">
        <v>365</v>
      </c>
      <c r="B3" s="163"/>
      <c r="C3" s="163"/>
      <c r="D3" s="163"/>
      <c r="E3" s="163"/>
      <c r="F3" s="163"/>
      <c r="G3" s="163"/>
      <c r="H3" s="195"/>
    </row>
    <row r="4" spans="1:8" x14ac:dyDescent="0.25">
      <c r="A4" s="162" t="s">
        <v>439</v>
      </c>
      <c r="B4" s="163"/>
      <c r="C4" s="163"/>
      <c r="D4" s="163"/>
      <c r="E4" s="163"/>
      <c r="F4" s="163"/>
      <c r="G4" s="163"/>
      <c r="H4" s="195"/>
    </row>
    <row r="5" spans="1:8" ht="15.75" thickBot="1" x14ac:dyDescent="0.3">
      <c r="A5" s="171" t="s">
        <v>1</v>
      </c>
      <c r="B5" s="172"/>
      <c r="C5" s="172"/>
      <c r="D5" s="172"/>
      <c r="E5" s="172"/>
      <c r="F5" s="172"/>
      <c r="G5" s="172"/>
      <c r="H5" s="196"/>
    </row>
    <row r="6" spans="1:8" ht="12.75" customHeight="1" thickBot="1" x14ac:dyDescent="0.3">
      <c r="A6" s="121" t="s">
        <v>2</v>
      </c>
      <c r="B6" s="123"/>
      <c r="C6" s="133" t="s">
        <v>281</v>
      </c>
      <c r="D6" s="134"/>
      <c r="E6" s="134"/>
      <c r="F6" s="134"/>
      <c r="G6" s="135"/>
      <c r="H6" s="138" t="s">
        <v>282</v>
      </c>
    </row>
    <row r="7" spans="1:8" ht="26.25" customHeight="1" thickBot="1" x14ac:dyDescent="0.3">
      <c r="A7" s="171"/>
      <c r="B7" s="173"/>
      <c r="C7" s="104" t="s">
        <v>168</v>
      </c>
      <c r="D7" s="104" t="s">
        <v>283</v>
      </c>
      <c r="E7" s="104" t="s">
        <v>284</v>
      </c>
      <c r="F7" s="104" t="s">
        <v>169</v>
      </c>
      <c r="G7" s="104" t="s">
        <v>186</v>
      </c>
      <c r="H7" s="139"/>
    </row>
    <row r="8" spans="1:8" ht="16.5" customHeight="1" x14ac:dyDescent="0.25">
      <c r="A8" s="204" t="s">
        <v>366</v>
      </c>
      <c r="B8" s="205"/>
      <c r="C8" s="80">
        <f>C9+C19+C28+C39</f>
        <v>18134542</v>
      </c>
      <c r="D8" s="80">
        <f t="shared" ref="D8:H8" si="0">D9+D19+D28+D39</f>
        <v>0</v>
      </c>
      <c r="E8" s="80">
        <f t="shared" si="0"/>
        <v>18134542</v>
      </c>
      <c r="F8" s="80">
        <f t="shared" si="0"/>
        <v>7054460</v>
      </c>
      <c r="G8" s="80">
        <f t="shared" si="0"/>
        <v>7023702</v>
      </c>
      <c r="H8" s="80">
        <f t="shared" si="0"/>
        <v>11080082</v>
      </c>
    </row>
    <row r="9" spans="1:8" x14ac:dyDescent="0.25">
      <c r="A9" s="180" t="s">
        <v>367</v>
      </c>
      <c r="B9" s="182"/>
      <c r="C9" s="84">
        <f>SUM(C10:C17)</f>
        <v>18134542</v>
      </c>
      <c r="D9" s="84">
        <f t="shared" ref="D9:H9" si="1">SUM(D10:D17)</f>
        <v>0</v>
      </c>
      <c r="E9" s="84">
        <f t="shared" si="1"/>
        <v>18134542</v>
      </c>
      <c r="F9" s="84">
        <f t="shared" si="1"/>
        <v>7054460</v>
      </c>
      <c r="G9" s="84">
        <f t="shared" si="1"/>
        <v>7023702</v>
      </c>
      <c r="H9" s="84">
        <f t="shared" si="1"/>
        <v>11080082</v>
      </c>
    </row>
    <row r="10" spans="1:8" x14ac:dyDescent="0.25">
      <c r="A10" s="41"/>
      <c r="B10" s="48" t="s">
        <v>368</v>
      </c>
      <c r="C10" s="84">
        <v>0</v>
      </c>
      <c r="D10" s="84">
        <v>0</v>
      </c>
      <c r="E10" s="84">
        <f>C10+D10</f>
        <v>0</v>
      </c>
      <c r="F10" s="84">
        <v>0</v>
      </c>
      <c r="G10" s="84">
        <v>0</v>
      </c>
      <c r="H10" s="84">
        <f>E10-F10</f>
        <v>0</v>
      </c>
    </row>
    <row r="11" spans="1:8" x14ac:dyDescent="0.25">
      <c r="A11" s="41"/>
      <c r="B11" s="48" t="s">
        <v>369</v>
      </c>
      <c r="C11" s="84">
        <v>18134542</v>
      </c>
      <c r="D11" s="84">
        <v>0</v>
      </c>
      <c r="E11" s="84">
        <f t="shared" ref="E11:E17" si="2">C11+D11</f>
        <v>18134542</v>
      </c>
      <c r="F11" s="84">
        <v>7054460</v>
      </c>
      <c r="G11" s="84">
        <v>7023702</v>
      </c>
      <c r="H11" s="84">
        <f t="shared" ref="H11:H17" si="3">E11-F11</f>
        <v>11080082</v>
      </c>
    </row>
    <row r="12" spans="1:8" x14ac:dyDescent="0.25">
      <c r="A12" s="41"/>
      <c r="B12" s="48" t="s">
        <v>370</v>
      </c>
      <c r="C12" s="84">
        <v>0</v>
      </c>
      <c r="D12" s="84">
        <v>0</v>
      </c>
      <c r="E12" s="84">
        <f t="shared" si="2"/>
        <v>0</v>
      </c>
      <c r="F12" s="84">
        <v>0</v>
      </c>
      <c r="G12" s="84">
        <v>0</v>
      </c>
      <c r="H12" s="84">
        <f t="shared" si="3"/>
        <v>0</v>
      </c>
    </row>
    <row r="13" spans="1:8" x14ac:dyDescent="0.25">
      <c r="A13" s="41"/>
      <c r="B13" s="48" t="s">
        <v>371</v>
      </c>
      <c r="C13" s="84">
        <v>0</v>
      </c>
      <c r="D13" s="84">
        <v>0</v>
      </c>
      <c r="E13" s="84">
        <f t="shared" si="2"/>
        <v>0</v>
      </c>
      <c r="F13" s="84">
        <v>0</v>
      </c>
      <c r="G13" s="84">
        <v>0</v>
      </c>
      <c r="H13" s="84">
        <f t="shared" si="3"/>
        <v>0</v>
      </c>
    </row>
    <row r="14" spans="1:8" x14ac:dyDescent="0.25">
      <c r="A14" s="41"/>
      <c r="B14" s="48" t="s">
        <v>372</v>
      </c>
      <c r="C14" s="84">
        <v>0</v>
      </c>
      <c r="D14" s="84">
        <v>0</v>
      </c>
      <c r="E14" s="84">
        <f t="shared" si="2"/>
        <v>0</v>
      </c>
      <c r="F14" s="84">
        <v>0</v>
      </c>
      <c r="G14" s="84">
        <v>0</v>
      </c>
      <c r="H14" s="84">
        <f t="shared" si="3"/>
        <v>0</v>
      </c>
    </row>
    <row r="15" spans="1:8" x14ac:dyDescent="0.25">
      <c r="A15" s="41"/>
      <c r="B15" s="48" t="s">
        <v>373</v>
      </c>
      <c r="C15" s="84">
        <v>0</v>
      </c>
      <c r="D15" s="84">
        <v>0</v>
      </c>
      <c r="E15" s="84">
        <f t="shared" si="2"/>
        <v>0</v>
      </c>
      <c r="F15" s="84">
        <v>0</v>
      </c>
      <c r="G15" s="84">
        <v>0</v>
      </c>
      <c r="H15" s="84">
        <f t="shared" si="3"/>
        <v>0</v>
      </c>
    </row>
    <row r="16" spans="1:8" x14ac:dyDescent="0.25">
      <c r="A16" s="41"/>
      <c r="B16" s="48" t="s">
        <v>374</v>
      </c>
      <c r="C16" s="84">
        <v>0</v>
      </c>
      <c r="D16" s="84">
        <v>0</v>
      </c>
      <c r="E16" s="84">
        <f t="shared" si="2"/>
        <v>0</v>
      </c>
      <c r="F16" s="84">
        <v>0</v>
      </c>
      <c r="G16" s="84">
        <v>0</v>
      </c>
      <c r="H16" s="84">
        <f t="shared" si="3"/>
        <v>0</v>
      </c>
    </row>
    <row r="17" spans="1:8" x14ac:dyDescent="0.25">
      <c r="A17" s="41"/>
      <c r="B17" s="48" t="s">
        <v>375</v>
      </c>
      <c r="C17" s="84">
        <v>0</v>
      </c>
      <c r="D17" s="84">
        <v>0</v>
      </c>
      <c r="E17" s="84">
        <f t="shared" si="2"/>
        <v>0</v>
      </c>
      <c r="F17" s="84">
        <v>0</v>
      </c>
      <c r="G17" s="84">
        <v>0</v>
      </c>
      <c r="H17" s="84">
        <f t="shared" si="3"/>
        <v>0</v>
      </c>
    </row>
    <row r="18" spans="1:8" ht="7.5" customHeight="1" x14ac:dyDescent="0.25">
      <c r="A18" s="53"/>
      <c r="B18" s="54"/>
      <c r="C18" s="85"/>
      <c r="D18" s="85"/>
      <c r="E18" s="85"/>
      <c r="F18" s="85"/>
      <c r="G18" s="85"/>
      <c r="H18" s="85"/>
    </row>
    <row r="19" spans="1:8" x14ac:dyDescent="0.25">
      <c r="A19" s="180" t="s">
        <v>376</v>
      </c>
      <c r="B19" s="182"/>
      <c r="C19" s="84">
        <f>SUM(C20:C26)</f>
        <v>0</v>
      </c>
      <c r="D19" s="84">
        <f t="shared" ref="D19:H19" si="4">SUM(D20:D26)</f>
        <v>0</v>
      </c>
      <c r="E19" s="84">
        <f t="shared" si="4"/>
        <v>0</v>
      </c>
      <c r="F19" s="84">
        <f t="shared" si="4"/>
        <v>0</v>
      </c>
      <c r="G19" s="84">
        <f t="shared" si="4"/>
        <v>0</v>
      </c>
      <c r="H19" s="84">
        <f t="shared" si="4"/>
        <v>0</v>
      </c>
    </row>
    <row r="20" spans="1:8" x14ac:dyDescent="0.25">
      <c r="A20" s="41"/>
      <c r="B20" s="48" t="s">
        <v>377</v>
      </c>
      <c r="C20" s="84">
        <v>0</v>
      </c>
      <c r="D20" s="84">
        <v>0</v>
      </c>
      <c r="E20" s="84">
        <f t="shared" ref="E20:E26" si="5">C20+D20</f>
        <v>0</v>
      </c>
      <c r="F20" s="84">
        <v>0</v>
      </c>
      <c r="G20" s="84">
        <v>0</v>
      </c>
      <c r="H20" s="84">
        <f t="shared" ref="H20:H26" si="6">E20-F20</f>
        <v>0</v>
      </c>
    </row>
    <row r="21" spans="1:8" x14ac:dyDescent="0.25">
      <c r="A21" s="41"/>
      <c r="B21" s="48" t="s">
        <v>378</v>
      </c>
      <c r="C21" s="84">
        <v>0</v>
      </c>
      <c r="D21" s="84">
        <v>0</v>
      </c>
      <c r="E21" s="84">
        <f t="shared" si="5"/>
        <v>0</v>
      </c>
      <c r="F21" s="84">
        <v>0</v>
      </c>
      <c r="G21" s="84">
        <v>0</v>
      </c>
      <c r="H21" s="84">
        <f t="shared" si="6"/>
        <v>0</v>
      </c>
    </row>
    <row r="22" spans="1:8" x14ac:dyDescent="0.25">
      <c r="A22" s="41"/>
      <c r="B22" s="48" t="s">
        <v>379</v>
      </c>
      <c r="C22" s="84">
        <v>0</v>
      </c>
      <c r="D22" s="84">
        <v>0</v>
      </c>
      <c r="E22" s="84">
        <f t="shared" si="5"/>
        <v>0</v>
      </c>
      <c r="F22" s="84">
        <v>0</v>
      </c>
      <c r="G22" s="84">
        <v>0</v>
      </c>
      <c r="H22" s="84">
        <f t="shared" si="6"/>
        <v>0</v>
      </c>
    </row>
    <row r="23" spans="1:8" x14ac:dyDescent="0.25">
      <c r="A23" s="41"/>
      <c r="B23" s="48" t="s">
        <v>380</v>
      </c>
      <c r="C23" s="84">
        <v>0</v>
      </c>
      <c r="D23" s="84">
        <v>0</v>
      </c>
      <c r="E23" s="84">
        <f t="shared" si="5"/>
        <v>0</v>
      </c>
      <c r="F23" s="84">
        <v>0</v>
      </c>
      <c r="G23" s="84">
        <v>0</v>
      </c>
      <c r="H23" s="84">
        <f t="shared" si="6"/>
        <v>0</v>
      </c>
    </row>
    <row r="24" spans="1:8" x14ac:dyDescent="0.25">
      <c r="A24" s="41"/>
      <c r="B24" s="48" t="s">
        <v>381</v>
      </c>
      <c r="C24" s="84">
        <v>0</v>
      </c>
      <c r="D24" s="84">
        <v>0</v>
      </c>
      <c r="E24" s="84">
        <f t="shared" si="5"/>
        <v>0</v>
      </c>
      <c r="F24" s="84">
        <v>0</v>
      </c>
      <c r="G24" s="84">
        <v>0</v>
      </c>
      <c r="H24" s="84">
        <f t="shared" si="6"/>
        <v>0</v>
      </c>
    </row>
    <row r="25" spans="1:8" x14ac:dyDescent="0.25">
      <c r="A25" s="41"/>
      <c r="B25" s="48" t="s">
        <v>382</v>
      </c>
      <c r="C25" s="84">
        <v>0</v>
      </c>
      <c r="D25" s="84">
        <v>0</v>
      </c>
      <c r="E25" s="84">
        <f t="shared" si="5"/>
        <v>0</v>
      </c>
      <c r="F25" s="84">
        <v>0</v>
      </c>
      <c r="G25" s="84">
        <v>0</v>
      </c>
      <c r="H25" s="84">
        <f t="shared" si="6"/>
        <v>0</v>
      </c>
    </row>
    <row r="26" spans="1:8" x14ac:dyDescent="0.25">
      <c r="A26" s="41"/>
      <c r="B26" s="48" t="s">
        <v>383</v>
      </c>
      <c r="C26" s="84">
        <v>0</v>
      </c>
      <c r="D26" s="84">
        <v>0</v>
      </c>
      <c r="E26" s="84">
        <f t="shared" si="5"/>
        <v>0</v>
      </c>
      <c r="F26" s="84">
        <v>0</v>
      </c>
      <c r="G26" s="84">
        <v>0</v>
      </c>
      <c r="H26" s="84">
        <f t="shared" si="6"/>
        <v>0</v>
      </c>
    </row>
    <row r="27" spans="1:8" ht="6.75" customHeight="1" x14ac:dyDescent="0.25">
      <c r="A27" s="53"/>
      <c r="B27" s="54"/>
      <c r="C27" s="85"/>
      <c r="D27" s="85"/>
      <c r="E27" s="85"/>
      <c r="F27" s="85"/>
      <c r="G27" s="85"/>
      <c r="H27" s="85"/>
    </row>
    <row r="28" spans="1:8" x14ac:dyDescent="0.25">
      <c r="A28" s="180" t="s">
        <v>384</v>
      </c>
      <c r="B28" s="182"/>
      <c r="C28" s="84">
        <f>SUM(C29:C37)</f>
        <v>0</v>
      </c>
      <c r="D28" s="84">
        <f t="shared" ref="D28:H28" si="7">SUM(D29:D37)</f>
        <v>0</v>
      </c>
      <c r="E28" s="84">
        <f t="shared" si="7"/>
        <v>0</v>
      </c>
      <c r="F28" s="84">
        <f t="shared" si="7"/>
        <v>0</v>
      </c>
      <c r="G28" s="84">
        <f t="shared" si="7"/>
        <v>0</v>
      </c>
      <c r="H28" s="84">
        <f t="shared" si="7"/>
        <v>0</v>
      </c>
    </row>
    <row r="29" spans="1:8" x14ac:dyDescent="0.25">
      <c r="A29" s="41"/>
      <c r="B29" s="48" t="s">
        <v>385</v>
      </c>
      <c r="C29" s="84">
        <v>0</v>
      </c>
      <c r="D29" s="84">
        <v>0</v>
      </c>
      <c r="E29" s="84">
        <f t="shared" ref="E29:E37" si="8">C29+D29</f>
        <v>0</v>
      </c>
      <c r="F29" s="84">
        <v>0</v>
      </c>
      <c r="G29" s="84">
        <v>0</v>
      </c>
      <c r="H29" s="84">
        <f t="shared" ref="H29:H37" si="9">E29-F29</f>
        <v>0</v>
      </c>
    </row>
    <row r="30" spans="1:8" x14ac:dyDescent="0.25">
      <c r="A30" s="41"/>
      <c r="B30" s="48" t="s">
        <v>386</v>
      </c>
      <c r="C30" s="84">
        <v>0</v>
      </c>
      <c r="D30" s="84">
        <v>0</v>
      </c>
      <c r="E30" s="84">
        <f t="shared" si="8"/>
        <v>0</v>
      </c>
      <c r="F30" s="84">
        <v>0</v>
      </c>
      <c r="G30" s="84">
        <v>0</v>
      </c>
      <c r="H30" s="84">
        <f t="shared" si="9"/>
        <v>0</v>
      </c>
    </row>
    <row r="31" spans="1:8" x14ac:dyDescent="0.25">
      <c r="A31" s="41"/>
      <c r="B31" s="48" t="s">
        <v>387</v>
      </c>
      <c r="C31" s="84">
        <v>0</v>
      </c>
      <c r="D31" s="84">
        <v>0</v>
      </c>
      <c r="E31" s="84">
        <f t="shared" si="8"/>
        <v>0</v>
      </c>
      <c r="F31" s="84">
        <v>0</v>
      </c>
      <c r="G31" s="84">
        <v>0</v>
      </c>
      <c r="H31" s="84">
        <f t="shared" si="9"/>
        <v>0</v>
      </c>
    </row>
    <row r="32" spans="1:8" x14ac:dyDescent="0.25">
      <c r="A32" s="41"/>
      <c r="B32" s="48" t="s">
        <v>388</v>
      </c>
      <c r="C32" s="84">
        <v>0</v>
      </c>
      <c r="D32" s="84">
        <v>0</v>
      </c>
      <c r="E32" s="84">
        <f t="shared" si="8"/>
        <v>0</v>
      </c>
      <c r="F32" s="84">
        <v>0</v>
      </c>
      <c r="G32" s="84">
        <v>0</v>
      </c>
      <c r="H32" s="84">
        <f t="shared" si="9"/>
        <v>0</v>
      </c>
    </row>
    <row r="33" spans="1:8" x14ac:dyDescent="0.25">
      <c r="A33" s="41"/>
      <c r="B33" s="48" t="s">
        <v>389</v>
      </c>
      <c r="C33" s="84">
        <v>0</v>
      </c>
      <c r="D33" s="84">
        <v>0</v>
      </c>
      <c r="E33" s="84">
        <f t="shared" si="8"/>
        <v>0</v>
      </c>
      <c r="F33" s="84">
        <v>0</v>
      </c>
      <c r="G33" s="84">
        <v>0</v>
      </c>
      <c r="H33" s="84">
        <f t="shared" si="9"/>
        <v>0</v>
      </c>
    </row>
    <row r="34" spans="1:8" x14ac:dyDescent="0.25">
      <c r="A34" s="41"/>
      <c r="B34" s="48" t="s">
        <v>390</v>
      </c>
      <c r="C34" s="84">
        <v>0</v>
      </c>
      <c r="D34" s="84">
        <v>0</v>
      </c>
      <c r="E34" s="84">
        <f t="shared" si="8"/>
        <v>0</v>
      </c>
      <c r="F34" s="84">
        <v>0</v>
      </c>
      <c r="G34" s="84">
        <v>0</v>
      </c>
      <c r="H34" s="84">
        <f t="shared" si="9"/>
        <v>0</v>
      </c>
    </row>
    <row r="35" spans="1:8" x14ac:dyDescent="0.25">
      <c r="A35" s="41"/>
      <c r="B35" s="48" t="s">
        <v>391</v>
      </c>
      <c r="C35" s="84">
        <v>0</v>
      </c>
      <c r="D35" s="84">
        <v>0</v>
      </c>
      <c r="E35" s="84">
        <f t="shared" si="8"/>
        <v>0</v>
      </c>
      <c r="F35" s="84">
        <v>0</v>
      </c>
      <c r="G35" s="84">
        <v>0</v>
      </c>
      <c r="H35" s="84">
        <f t="shared" si="9"/>
        <v>0</v>
      </c>
    </row>
    <row r="36" spans="1:8" x14ac:dyDescent="0.25">
      <c r="A36" s="41"/>
      <c r="B36" s="48" t="s">
        <v>392</v>
      </c>
      <c r="C36" s="84">
        <v>0</v>
      </c>
      <c r="D36" s="84">
        <v>0</v>
      </c>
      <c r="E36" s="84">
        <f t="shared" si="8"/>
        <v>0</v>
      </c>
      <c r="F36" s="84">
        <v>0</v>
      </c>
      <c r="G36" s="84">
        <v>0</v>
      </c>
      <c r="H36" s="84">
        <f t="shared" si="9"/>
        <v>0</v>
      </c>
    </row>
    <row r="37" spans="1:8" x14ac:dyDescent="0.25">
      <c r="A37" s="41"/>
      <c r="B37" s="48" t="s">
        <v>393</v>
      </c>
      <c r="C37" s="84">
        <v>0</v>
      </c>
      <c r="D37" s="84">
        <v>0</v>
      </c>
      <c r="E37" s="84">
        <f t="shared" si="8"/>
        <v>0</v>
      </c>
      <c r="F37" s="84">
        <v>0</v>
      </c>
      <c r="G37" s="84">
        <v>0</v>
      </c>
      <c r="H37" s="84">
        <f t="shared" si="9"/>
        <v>0</v>
      </c>
    </row>
    <row r="38" spans="1:8" ht="6" customHeight="1" x14ac:dyDescent="0.25">
      <c r="A38" s="53"/>
      <c r="B38" s="54"/>
      <c r="C38" s="85"/>
      <c r="D38" s="85"/>
      <c r="E38" s="85"/>
      <c r="F38" s="85"/>
      <c r="G38" s="85"/>
      <c r="H38" s="85"/>
    </row>
    <row r="39" spans="1:8" x14ac:dyDescent="0.25">
      <c r="A39" s="180" t="s">
        <v>394</v>
      </c>
      <c r="B39" s="182"/>
      <c r="C39" s="84">
        <f>C40+C41+C42+C43</f>
        <v>0</v>
      </c>
      <c r="D39" s="84">
        <f t="shared" ref="D39:H39" si="10">D40+D41+D42+D43</f>
        <v>0</v>
      </c>
      <c r="E39" s="84">
        <f t="shared" si="10"/>
        <v>0</v>
      </c>
      <c r="F39" s="84">
        <f t="shared" si="10"/>
        <v>0</v>
      </c>
      <c r="G39" s="84">
        <f t="shared" si="10"/>
        <v>0</v>
      </c>
      <c r="H39" s="84">
        <f t="shared" si="10"/>
        <v>0</v>
      </c>
    </row>
    <row r="40" spans="1:8" x14ac:dyDescent="0.25">
      <c r="A40" s="41"/>
      <c r="B40" s="48" t="s">
        <v>395</v>
      </c>
      <c r="C40" s="84">
        <v>0</v>
      </c>
      <c r="D40" s="84">
        <v>0</v>
      </c>
      <c r="E40" s="84">
        <f t="shared" ref="E40:E43" si="11">C40+D40</f>
        <v>0</v>
      </c>
      <c r="F40" s="84">
        <v>0</v>
      </c>
      <c r="G40" s="84">
        <v>0</v>
      </c>
      <c r="H40" s="84">
        <f t="shared" ref="H40:H43" si="12">E40-F40</f>
        <v>0</v>
      </c>
    </row>
    <row r="41" spans="1:8" ht="32.25" customHeight="1" x14ac:dyDescent="0.25">
      <c r="A41" s="41"/>
      <c r="B41" s="57" t="s">
        <v>396</v>
      </c>
      <c r="C41" s="84">
        <v>0</v>
      </c>
      <c r="D41" s="84">
        <v>0</v>
      </c>
      <c r="E41" s="84">
        <f t="shared" si="11"/>
        <v>0</v>
      </c>
      <c r="F41" s="84">
        <v>0</v>
      </c>
      <c r="G41" s="84">
        <v>0</v>
      </c>
      <c r="H41" s="84">
        <f t="shared" si="12"/>
        <v>0</v>
      </c>
    </row>
    <row r="42" spans="1:8" x14ac:dyDescent="0.25">
      <c r="A42" s="41"/>
      <c r="B42" s="48" t="s">
        <v>397</v>
      </c>
      <c r="C42" s="84">
        <v>0</v>
      </c>
      <c r="D42" s="84">
        <v>0</v>
      </c>
      <c r="E42" s="84">
        <f t="shared" si="11"/>
        <v>0</v>
      </c>
      <c r="F42" s="84">
        <v>0</v>
      </c>
      <c r="G42" s="84">
        <v>0</v>
      </c>
      <c r="H42" s="84">
        <f t="shared" si="12"/>
        <v>0</v>
      </c>
    </row>
    <row r="43" spans="1:8" x14ac:dyDescent="0.25">
      <c r="A43" s="41"/>
      <c r="B43" s="48" t="s">
        <v>398</v>
      </c>
      <c r="C43" s="84">
        <v>0</v>
      </c>
      <c r="D43" s="84">
        <v>0</v>
      </c>
      <c r="E43" s="84">
        <f t="shared" si="11"/>
        <v>0</v>
      </c>
      <c r="F43" s="84">
        <v>0</v>
      </c>
      <c r="G43" s="84">
        <v>0</v>
      </c>
      <c r="H43" s="84">
        <f t="shared" si="12"/>
        <v>0</v>
      </c>
    </row>
    <row r="44" spans="1:8" x14ac:dyDescent="0.25">
      <c r="A44" s="53"/>
      <c r="B44" s="54"/>
      <c r="C44" s="85"/>
      <c r="D44" s="85"/>
      <c r="E44" s="85"/>
      <c r="F44" s="85"/>
      <c r="G44" s="85"/>
      <c r="H44" s="85"/>
    </row>
    <row r="45" spans="1:8" x14ac:dyDescent="0.25">
      <c r="A45" s="180" t="s">
        <v>399</v>
      </c>
      <c r="B45" s="182"/>
      <c r="C45" s="84">
        <f>C46+C56+C65+C76</f>
        <v>0</v>
      </c>
      <c r="D45" s="84">
        <f t="shared" ref="D45:H45" si="13">D46+D56+D65+D76</f>
        <v>0</v>
      </c>
      <c r="E45" s="84">
        <f t="shared" si="13"/>
        <v>0</v>
      </c>
      <c r="F45" s="84">
        <f t="shared" si="13"/>
        <v>0</v>
      </c>
      <c r="G45" s="84">
        <f t="shared" si="13"/>
        <v>0</v>
      </c>
      <c r="H45" s="84">
        <f t="shared" si="13"/>
        <v>0</v>
      </c>
    </row>
    <row r="46" spans="1:8" x14ac:dyDescent="0.25">
      <c r="A46" s="180" t="s">
        <v>367</v>
      </c>
      <c r="B46" s="182"/>
      <c r="C46" s="84">
        <v>0</v>
      </c>
      <c r="D46" s="84">
        <v>0</v>
      </c>
      <c r="E46" s="84">
        <v>0</v>
      </c>
      <c r="F46" s="84">
        <v>0</v>
      </c>
      <c r="G46" s="84">
        <v>0</v>
      </c>
      <c r="H46" s="84">
        <v>0</v>
      </c>
    </row>
    <row r="47" spans="1:8" x14ac:dyDescent="0.25">
      <c r="A47" s="41"/>
      <c r="B47" s="48" t="s">
        <v>368</v>
      </c>
      <c r="C47" s="84">
        <v>0</v>
      </c>
      <c r="D47" s="84">
        <v>0</v>
      </c>
      <c r="E47" s="84">
        <v>0</v>
      </c>
      <c r="F47" s="84">
        <v>0</v>
      </c>
      <c r="G47" s="84">
        <v>0</v>
      </c>
      <c r="H47" s="84">
        <v>0</v>
      </c>
    </row>
    <row r="48" spans="1:8" x14ac:dyDescent="0.25">
      <c r="A48" s="41"/>
      <c r="B48" s="48" t="s">
        <v>369</v>
      </c>
      <c r="C48" s="84">
        <v>0</v>
      </c>
      <c r="D48" s="84">
        <v>0</v>
      </c>
      <c r="E48" s="84">
        <v>0</v>
      </c>
      <c r="F48" s="84">
        <v>0</v>
      </c>
      <c r="G48" s="84">
        <v>0</v>
      </c>
      <c r="H48" s="84">
        <v>0</v>
      </c>
    </row>
    <row r="49" spans="1:8" x14ac:dyDescent="0.25">
      <c r="A49" s="41"/>
      <c r="B49" s="48" t="s">
        <v>370</v>
      </c>
      <c r="C49" s="84">
        <v>0</v>
      </c>
      <c r="D49" s="84">
        <v>0</v>
      </c>
      <c r="E49" s="84">
        <v>0</v>
      </c>
      <c r="F49" s="84">
        <v>0</v>
      </c>
      <c r="G49" s="84">
        <v>0</v>
      </c>
      <c r="H49" s="84">
        <v>0</v>
      </c>
    </row>
    <row r="50" spans="1:8" x14ac:dyDescent="0.25">
      <c r="A50" s="41"/>
      <c r="B50" s="48" t="s">
        <v>371</v>
      </c>
      <c r="C50" s="84">
        <v>0</v>
      </c>
      <c r="D50" s="84">
        <v>0</v>
      </c>
      <c r="E50" s="84">
        <v>0</v>
      </c>
      <c r="F50" s="84">
        <v>0</v>
      </c>
      <c r="G50" s="84">
        <v>0</v>
      </c>
      <c r="H50" s="84">
        <v>0</v>
      </c>
    </row>
    <row r="51" spans="1:8" x14ac:dyDescent="0.25">
      <c r="A51" s="41"/>
      <c r="B51" s="48" t="s">
        <v>372</v>
      </c>
      <c r="C51" s="84">
        <v>0</v>
      </c>
      <c r="D51" s="84">
        <v>0</v>
      </c>
      <c r="E51" s="84">
        <v>0</v>
      </c>
      <c r="F51" s="84">
        <v>0</v>
      </c>
      <c r="G51" s="84">
        <v>0</v>
      </c>
      <c r="H51" s="84">
        <v>0</v>
      </c>
    </row>
    <row r="52" spans="1:8" x14ac:dyDescent="0.25">
      <c r="A52" s="41"/>
      <c r="B52" s="48" t="s">
        <v>373</v>
      </c>
      <c r="C52" s="84">
        <v>0</v>
      </c>
      <c r="D52" s="84">
        <v>0</v>
      </c>
      <c r="E52" s="84">
        <v>0</v>
      </c>
      <c r="F52" s="84">
        <v>0</v>
      </c>
      <c r="G52" s="84">
        <v>0</v>
      </c>
      <c r="H52" s="84">
        <v>0</v>
      </c>
    </row>
    <row r="53" spans="1:8" x14ac:dyDescent="0.25">
      <c r="A53" s="41"/>
      <c r="B53" s="48" t="s">
        <v>374</v>
      </c>
      <c r="C53" s="84">
        <v>0</v>
      </c>
      <c r="D53" s="84">
        <v>0</v>
      </c>
      <c r="E53" s="84">
        <v>0</v>
      </c>
      <c r="F53" s="84">
        <v>0</v>
      </c>
      <c r="G53" s="84">
        <v>0</v>
      </c>
      <c r="H53" s="84">
        <v>0</v>
      </c>
    </row>
    <row r="54" spans="1:8" x14ac:dyDescent="0.25">
      <c r="A54" s="41"/>
      <c r="B54" s="48" t="s">
        <v>375</v>
      </c>
      <c r="C54" s="84">
        <v>0</v>
      </c>
      <c r="D54" s="84">
        <v>0</v>
      </c>
      <c r="E54" s="84">
        <v>0</v>
      </c>
      <c r="F54" s="84">
        <v>0</v>
      </c>
      <c r="G54" s="84">
        <v>0</v>
      </c>
      <c r="H54" s="84">
        <v>0</v>
      </c>
    </row>
    <row r="55" spans="1:8" x14ac:dyDescent="0.25">
      <c r="A55" s="53"/>
      <c r="B55" s="54"/>
      <c r="C55" s="85"/>
      <c r="D55" s="85"/>
      <c r="E55" s="85"/>
      <c r="F55" s="85"/>
      <c r="G55" s="85"/>
      <c r="H55" s="85"/>
    </row>
    <row r="56" spans="1:8" x14ac:dyDescent="0.25">
      <c r="A56" s="180" t="s">
        <v>376</v>
      </c>
      <c r="B56" s="182"/>
      <c r="C56" s="84">
        <v>0</v>
      </c>
      <c r="D56" s="84">
        <v>0</v>
      </c>
      <c r="E56" s="84">
        <v>0</v>
      </c>
      <c r="F56" s="84">
        <v>0</v>
      </c>
      <c r="G56" s="84">
        <v>0</v>
      </c>
      <c r="H56" s="84">
        <v>0</v>
      </c>
    </row>
    <row r="57" spans="1:8" x14ac:dyDescent="0.25">
      <c r="A57" s="41"/>
      <c r="B57" s="48" t="s">
        <v>377</v>
      </c>
      <c r="C57" s="84">
        <v>0</v>
      </c>
      <c r="D57" s="84">
        <v>0</v>
      </c>
      <c r="E57" s="84">
        <v>0</v>
      </c>
      <c r="F57" s="84">
        <v>0</v>
      </c>
      <c r="G57" s="84">
        <v>0</v>
      </c>
      <c r="H57" s="84">
        <v>0</v>
      </c>
    </row>
    <row r="58" spans="1:8" x14ac:dyDescent="0.25">
      <c r="A58" s="41"/>
      <c r="B58" s="48" t="s">
        <v>378</v>
      </c>
      <c r="C58" s="84">
        <v>0</v>
      </c>
      <c r="D58" s="84">
        <v>0</v>
      </c>
      <c r="E58" s="84">
        <v>0</v>
      </c>
      <c r="F58" s="84">
        <v>0</v>
      </c>
      <c r="G58" s="84">
        <v>0</v>
      </c>
      <c r="H58" s="84">
        <v>0</v>
      </c>
    </row>
    <row r="59" spans="1:8" x14ac:dyDescent="0.25">
      <c r="A59" s="41"/>
      <c r="B59" s="48" t="s">
        <v>379</v>
      </c>
      <c r="C59" s="84">
        <v>0</v>
      </c>
      <c r="D59" s="84">
        <v>0</v>
      </c>
      <c r="E59" s="84">
        <v>0</v>
      </c>
      <c r="F59" s="84">
        <v>0</v>
      </c>
      <c r="G59" s="84">
        <v>0</v>
      </c>
      <c r="H59" s="84">
        <v>0</v>
      </c>
    </row>
    <row r="60" spans="1:8" x14ac:dyDescent="0.25">
      <c r="A60" s="41"/>
      <c r="B60" s="48" t="s">
        <v>380</v>
      </c>
      <c r="C60" s="84">
        <v>0</v>
      </c>
      <c r="D60" s="84">
        <v>0</v>
      </c>
      <c r="E60" s="84">
        <v>0</v>
      </c>
      <c r="F60" s="84">
        <v>0</v>
      </c>
      <c r="G60" s="84">
        <v>0</v>
      </c>
      <c r="H60" s="84">
        <v>0</v>
      </c>
    </row>
    <row r="61" spans="1:8" x14ac:dyDescent="0.25">
      <c r="A61" s="41"/>
      <c r="B61" s="48" t="s">
        <v>381</v>
      </c>
      <c r="C61" s="84">
        <v>0</v>
      </c>
      <c r="D61" s="84">
        <v>0</v>
      </c>
      <c r="E61" s="84">
        <v>0</v>
      </c>
      <c r="F61" s="84">
        <v>0</v>
      </c>
      <c r="G61" s="84">
        <v>0</v>
      </c>
      <c r="H61" s="84">
        <v>0</v>
      </c>
    </row>
    <row r="62" spans="1:8" x14ac:dyDescent="0.25">
      <c r="A62" s="41"/>
      <c r="B62" s="48" t="s">
        <v>382</v>
      </c>
      <c r="C62" s="84">
        <v>0</v>
      </c>
      <c r="D62" s="84">
        <v>0</v>
      </c>
      <c r="E62" s="84">
        <v>0</v>
      </c>
      <c r="F62" s="84">
        <v>0</v>
      </c>
      <c r="G62" s="84">
        <v>0</v>
      </c>
      <c r="H62" s="84">
        <v>0</v>
      </c>
    </row>
    <row r="63" spans="1:8" x14ac:dyDescent="0.25">
      <c r="A63" s="41"/>
      <c r="B63" s="48" t="s">
        <v>383</v>
      </c>
      <c r="C63" s="84">
        <v>0</v>
      </c>
      <c r="D63" s="84">
        <v>0</v>
      </c>
      <c r="E63" s="84">
        <v>0</v>
      </c>
      <c r="F63" s="84">
        <v>0</v>
      </c>
      <c r="G63" s="84">
        <v>0</v>
      </c>
      <c r="H63" s="84">
        <v>0</v>
      </c>
    </row>
    <row r="64" spans="1:8" x14ac:dyDescent="0.25">
      <c r="A64" s="53"/>
      <c r="B64" s="54"/>
      <c r="C64" s="85"/>
      <c r="D64" s="85"/>
      <c r="E64" s="85"/>
      <c r="F64" s="85"/>
      <c r="G64" s="85"/>
      <c r="H64" s="85"/>
    </row>
    <row r="65" spans="1:8" x14ac:dyDescent="0.25">
      <c r="A65" s="180" t="s">
        <v>384</v>
      </c>
      <c r="B65" s="182"/>
      <c r="C65" s="84">
        <v>0</v>
      </c>
      <c r="D65" s="84">
        <v>0</v>
      </c>
      <c r="E65" s="84">
        <v>0</v>
      </c>
      <c r="F65" s="84">
        <v>0</v>
      </c>
      <c r="G65" s="84">
        <v>0</v>
      </c>
      <c r="H65" s="84">
        <v>0</v>
      </c>
    </row>
    <row r="66" spans="1:8" x14ac:dyDescent="0.25">
      <c r="A66" s="41"/>
      <c r="B66" s="48" t="s">
        <v>385</v>
      </c>
      <c r="C66" s="84">
        <v>0</v>
      </c>
      <c r="D66" s="84">
        <v>0</v>
      </c>
      <c r="E66" s="84">
        <v>0</v>
      </c>
      <c r="F66" s="84">
        <v>0</v>
      </c>
      <c r="G66" s="84">
        <v>0</v>
      </c>
      <c r="H66" s="84">
        <v>0</v>
      </c>
    </row>
    <row r="67" spans="1:8" x14ac:dyDescent="0.25">
      <c r="A67" s="41"/>
      <c r="B67" s="48" t="s">
        <v>386</v>
      </c>
      <c r="C67" s="84">
        <v>0</v>
      </c>
      <c r="D67" s="84">
        <v>0</v>
      </c>
      <c r="E67" s="84">
        <v>0</v>
      </c>
      <c r="F67" s="84">
        <v>0</v>
      </c>
      <c r="G67" s="84">
        <v>0</v>
      </c>
      <c r="H67" s="84">
        <v>0</v>
      </c>
    </row>
    <row r="68" spans="1:8" x14ac:dyDescent="0.25">
      <c r="A68" s="41"/>
      <c r="B68" s="48" t="s">
        <v>387</v>
      </c>
      <c r="C68" s="84">
        <v>0</v>
      </c>
      <c r="D68" s="84">
        <v>0</v>
      </c>
      <c r="E68" s="84">
        <v>0</v>
      </c>
      <c r="F68" s="84">
        <v>0</v>
      </c>
      <c r="G68" s="84">
        <v>0</v>
      </c>
      <c r="H68" s="84">
        <v>0</v>
      </c>
    </row>
    <row r="69" spans="1:8" x14ac:dyDescent="0.25">
      <c r="A69" s="41"/>
      <c r="B69" s="48" t="s">
        <v>388</v>
      </c>
      <c r="C69" s="84">
        <v>0</v>
      </c>
      <c r="D69" s="84">
        <v>0</v>
      </c>
      <c r="E69" s="84">
        <v>0</v>
      </c>
      <c r="F69" s="84">
        <v>0</v>
      </c>
      <c r="G69" s="84">
        <v>0</v>
      </c>
      <c r="H69" s="84">
        <v>0</v>
      </c>
    </row>
    <row r="70" spans="1:8" x14ac:dyDescent="0.25">
      <c r="A70" s="41"/>
      <c r="B70" s="48" t="s">
        <v>389</v>
      </c>
      <c r="C70" s="84">
        <v>0</v>
      </c>
      <c r="D70" s="84">
        <v>0</v>
      </c>
      <c r="E70" s="84">
        <v>0</v>
      </c>
      <c r="F70" s="84">
        <v>0</v>
      </c>
      <c r="G70" s="84">
        <v>0</v>
      </c>
      <c r="H70" s="84">
        <v>0</v>
      </c>
    </row>
    <row r="71" spans="1:8" x14ac:dyDescent="0.25">
      <c r="A71" s="41"/>
      <c r="B71" s="48" t="s">
        <v>390</v>
      </c>
      <c r="C71" s="84">
        <v>0</v>
      </c>
      <c r="D71" s="84">
        <v>0</v>
      </c>
      <c r="E71" s="84">
        <v>0</v>
      </c>
      <c r="F71" s="84">
        <v>0</v>
      </c>
      <c r="G71" s="84">
        <v>0</v>
      </c>
      <c r="H71" s="84">
        <v>0</v>
      </c>
    </row>
    <row r="72" spans="1:8" x14ac:dyDescent="0.25">
      <c r="A72" s="41"/>
      <c r="B72" s="48" t="s">
        <v>391</v>
      </c>
      <c r="C72" s="84">
        <v>0</v>
      </c>
      <c r="D72" s="84">
        <v>0</v>
      </c>
      <c r="E72" s="84">
        <v>0</v>
      </c>
      <c r="F72" s="84">
        <v>0</v>
      </c>
      <c r="G72" s="84">
        <v>0</v>
      </c>
      <c r="H72" s="84">
        <v>0</v>
      </c>
    </row>
    <row r="73" spans="1:8" x14ac:dyDescent="0.25">
      <c r="A73" s="41"/>
      <c r="B73" s="48" t="s">
        <v>392</v>
      </c>
      <c r="C73" s="84">
        <v>0</v>
      </c>
      <c r="D73" s="84">
        <v>0</v>
      </c>
      <c r="E73" s="84">
        <v>0</v>
      </c>
      <c r="F73" s="84">
        <v>0</v>
      </c>
      <c r="G73" s="84">
        <v>0</v>
      </c>
      <c r="H73" s="84">
        <v>0</v>
      </c>
    </row>
    <row r="74" spans="1:8" x14ac:dyDescent="0.25">
      <c r="A74" s="41"/>
      <c r="B74" s="48" t="s">
        <v>393</v>
      </c>
      <c r="C74" s="84">
        <v>0</v>
      </c>
      <c r="D74" s="84">
        <v>0</v>
      </c>
      <c r="E74" s="84">
        <v>0</v>
      </c>
      <c r="F74" s="84">
        <v>0</v>
      </c>
      <c r="G74" s="84">
        <v>0</v>
      </c>
      <c r="H74" s="84">
        <v>0</v>
      </c>
    </row>
    <row r="75" spans="1:8" x14ac:dyDescent="0.25">
      <c r="A75" s="53"/>
      <c r="B75" s="54"/>
      <c r="C75" s="85"/>
      <c r="D75" s="85"/>
      <c r="E75" s="85"/>
      <c r="F75" s="85"/>
      <c r="G75" s="85"/>
      <c r="H75" s="85"/>
    </row>
    <row r="76" spans="1:8" x14ac:dyDescent="0.25">
      <c r="A76" s="180" t="s">
        <v>394</v>
      </c>
      <c r="B76" s="182"/>
      <c r="C76" s="84">
        <v>0</v>
      </c>
      <c r="D76" s="84">
        <v>0</v>
      </c>
      <c r="E76" s="84">
        <v>0</v>
      </c>
      <c r="F76" s="84">
        <v>0</v>
      </c>
      <c r="G76" s="84">
        <v>0</v>
      </c>
      <c r="H76" s="84">
        <v>0</v>
      </c>
    </row>
    <row r="77" spans="1:8" x14ac:dyDescent="0.25">
      <c r="A77" s="41"/>
      <c r="B77" s="48" t="s">
        <v>395</v>
      </c>
      <c r="C77" s="84">
        <v>0</v>
      </c>
      <c r="D77" s="84">
        <v>0</v>
      </c>
      <c r="E77" s="84">
        <v>0</v>
      </c>
      <c r="F77" s="84">
        <v>0</v>
      </c>
      <c r="G77" s="84">
        <v>0</v>
      </c>
      <c r="H77" s="84">
        <v>0</v>
      </c>
    </row>
    <row r="78" spans="1:8" ht="33.75" customHeight="1" x14ac:dyDescent="0.25">
      <c r="A78" s="41"/>
      <c r="B78" s="57" t="s">
        <v>396</v>
      </c>
      <c r="C78" s="84">
        <v>0</v>
      </c>
      <c r="D78" s="84">
        <v>0</v>
      </c>
      <c r="E78" s="84">
        <v>0</v>
      </c>
      <c r="F78" s="84">
        <v>0</v>
      </c>
      <c r="G78" s="84">
        <v>0</v>
      </c>
      <c r="H78" s="84">
        <v>0</v>
      </c>
    </row>
    <row r="79" spans="1:8" x14ac:dyDescent="0.25">
      <c r="A79" s="41"/>
      <c r="B79" s="48" t="s">
        <v>397</v>
      </c>
      <c r="C79" s="84">
        <v>0</v>
      </c>
      <c r="D79" s="84">
        <v>0</v>
      </c>
      <c r="E79" s="84">
        <v>0</v>
      </c>
      <c r="F79" s="84">
        <v>0</v>
      </c>
      <c r="G79" s="84">
        <v>0</v>
      </c>
      <c r="H79" s="84">
        <v>0</v>
      </c>
    </row>
    <row r="80" spans="1:8" x14ac:dyDescent="0.25">
      <c r="A80" s="41"/>
      <c r="B80" s="48" t="s">
        <v>398</v>
      </c>
      <c r="C80" s="84">
        <v>0</v>
      </c>
      <c r="D80" s="84">
        <v>0</v>
      </c>
      <c r="E80" s="84">
        <v>0</v>
      </c>
      <c r="F80" s="84">
        <v>0</v>
      </c>
      <c r="G80" s="84">
        <v>0</v>
      </c>
      <c r="H80" s="84">
        <v>0</v>
      </c>
    </row>
    <row r="81" spans="1:8" x14ac:dyDescent="0.25">
      <c r="A81" s="53"/>
      <c r="B81" s="54"/>
      <c r="C81" s="85"/>
      <c r="D81" s="85"/>
      <c r="E81" s="85"/>
      <c r="F81" s="85"/>
      <c r="G81" s="85"/>
      <c r="H81" s="85"/>
    </row>
    <row r="82" spans="1:8" x14ac:dyDescent="0.25">
      <c r="A82" s="180" t="s">
        <v>360</v>
      </c>
      <c r="B82" s="182"/>
      <c r="C82" s="84">
        <f>C8+C45</f>
        <v>18134542</v>
      </c>
      <c r="D82" s="84">
        <f t="shared" ref="D82:H82" si="14">D8+D45</f>
        <v>0</v>
      </c>
      <c r="E82" s="84">
        <f t="shared" si="14"/>
        <v>18134542</v>
      </c>
      <c r="F82" s="84">
        <f t="shared" si="14"/>
        <v>7054460</v>
      </c>
      <c r="G82" s="84">
        <f t="shared" si="14"/>
        <v>7023702</v>
      </c>
      <c r="H82" s="84">
        <f t="shared" si="14"/>
        <v>11080082</v>
      </c>
    </row>
    <row r="83" spans="1:8" ht="15.75" thickBot="1" x14ac:dyDescent="0.3">
      <c r="A83" s="55"/>
      <c r="B83" s="56"/>
      <c r="C83" s="50"/>
      <c r="D83" s="50"/>
      <c r="E83" s="50"/>
      <c r="F83" s="50"/>
      <c r="G83" s="50"/>
      <c r="H83" s="50"/>
    </row>
  </sheetData>
  <mergeCells count="19">
    <mergeCell ref="A82:B82"/>
    <mergeCell ref="A8:B8"/>
    <mergeCell ref="A9:B9"/>
    <mergeCell ref="A19:B19"/>
    <mergeCell ref="A28:B28"/>
    <mergeCell ref="A39:B39"/>
    <mergeCell ref="A45:B45"/>
    <mergeCell ref="A46:B46"/>
    <mergeCell ref="A56:B56"/>
    <mergeCell ref="A65:B65"/>
    <mergeCell ref="A76:B76"/>
    <mergeCell ref="A6:B7"/>
    <mergeCell ref="C6:G6"/>
    <mergeCell ref="H6:H7"/>
    <mergeCell ref="A1:H1"/>
    <mergeCell ref="A2:H2"/>
    <mergeCell ref="A3:H3"/>
    <mergeCell ref="A4:H4"/>
    <mergeCell ref="A5:H5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 tint="-0.14999847407452621"/>
  </sheetPr>
  <dimension ref="A1:G32"/>
  <sheetViews>
    <sheetView tabSelected="1" zoomScale="130" zoomScaleNormal="130" workbookViewId="0">
      <selection activeCell="C23" sqref="C23"/>
    </sheetView>
  </sheetViews>
  <sheetFormatPr baseColWidth="10" defaultRowHeight="15" x14ac:dyDescent="0.25"/>
  <cols>
    <col min="1" max="1" width="43.5703125" customWidth="1"/>
    <col min="2" max="2" width="11.85546875" bestFit="1" customWidth="1"/>
    <col min="4" max="4" width="11.85546875" bestFit="1" customWidth="1"/>
    <col min="5" max="5" width="12.7109375" customWidth="1"/>
    <col min="6" max="6" width="13.28515625" customWidth="1"/>
  </cols>
  <sheetData>
    <row r="1" spans="1:7" x14ac:dyDescent="0.25">
      <c r="A1" s="121" t="s">
        <v>415</v>
      </c>
      <c r="B1" s="122"/>
      <c r="C1" s="122"/>
      <c r="D1" s="122"/>
      <c r="E1" s="122"/>
      <c r="F1" s="122"/>
      <c r="G1" s="194"/>
    </row>
    <row r="2" spans="1:7" x14ac:dyDescent="0.25">
      <c r="A2" s="162" t="s">
        <v>279</v>
      </c>
      <c r="B2" s="163"/>
      <c r="C2" s="163"/>
      <c r="D2" s="163"/>
      <c r="E2" s="163"/>
      <c r="F2" s="163"/>
      <c r="G2" s="195"/>
    </row>
    <row r="3" spans="1:7" x14ac:dyDescent="0.25">
      <c r="A3" s="162" t="s">
        <v>400</v>
      </c>
      <c r="B3" s="163"/>
      <c r="C3" s="163"/>
      <c r="D3" s="163"/>
      <c r="E3" s="163"/>
      <c r="F3" s="163"/>
      <c r="G3" s="195"/>
    </row>
    <row r="4" spans="1:7" x14ac:dyDescent="0.25">
      <c r="A4" s="162" t="s">
        <v>439</v>
      </c>
      <c r="B4" s="163"/>
      <c r="C4" s="163"/>
      <c r="D4" s="163"/>
      <c r="E4" s="163"/>
      <c r="F4" s="163"/>
      <c r="G4" s="195"/>
    </row>
    <row r="5" spans="1:7" ht="15.75" thickBot="1" x14ac:dyDescent="0.3">
      <c r="A5" s="171" t="s">
        <v>1</v>
      </c>
      <c r="B5" s="172"/>
      <c r="C5" s="172"/>
      <c r="D5" s="172"/>
      <c r="E5" s="172"/>
      <c r="F5" s="172"/>
      <c r="G5" s="196"/>
    </row>
    <row r="6" spans="1:7" ht="15.75" thickBot="1" x14ac:dyDescent="0.3">
      <c r="A6" s="156" t="s">
        <v>2</v>
      </c>
      <c r="B6" s="133" t="s">
        <v>281</v>
      </c>
      <c r="C6" s="134"/>
      <c r="D6" s="134"/>
      <c r="E6" s="134"/>
      <c r="F6" s="135"/>
      <c r="G6" s="138" t="s">
        <v>282</v>
      </c>
    </row>
    <row r="7" spans="1:7" ht="36.75" thickBot="1" x14ac:dyDescent="0.3">
      <c r="A7" s="157"/>
      <c r="B7" s="104" t="s">
        <v>168</v>
      </c>
      <c r="C7" s="104" t="s">
        <v>283</v>
      </c>
      <c r="D7" s="104" t="s">
        <v>284</v>
      </c>
      <c r="E7" s="104" t="s">
        <v>401</v>
      </c>
      <c r="F7" s="104" t="s">
        <v>186</v>
      </c>
      <c r="G7" s="139"/>
    </row>
    <row r="8" spans="1:7" x14ac:dyDescent="0.25">
      <c r="A8" s="58" t="s">
        <v>402</v>
      </c>
      <c r="B8" s="78">
        <f>B9+B10+B11+B14+B15+B18</f>
        <v>0</v>
      </c>
      <c r="C8" s="78">
        <f t="shared" ref="C8:G8" si="0">C9+C10+C11+C14+C15+C18</f>
        <v>0</v>
      </c>
      <c r="D8" s="78">
        <f t="shared" si="0"/>
        <v>0</v>
      </c>
      <c r="E8" s="78">
        <f t="shared" si="0"/>
        <v>0</v>
      </c>
      <c r="F8" s="78">
        <f t="shared" si="0"/>
        <v>0</v>
      </c>
      <c r="G8" s="78">
        <f t="shared" si="0"/>
        <v>0</v>
      </c>
    </row>
    <row r="9" spans="1:7" x14ac:dyDescent="0.25">
      <c r="A9" s="59" t="s">
        <v>403</v>
      </c>
      <c r="B9" s="79">
        <v>0</v>
      </c>
      <c r="C9" s="80">
        <v>0</v>
      </c>
      <c r="D9" s="80">
        <f>B9+C9</f>
        <v>0</v>
      </c>
      <c r="E9" s="80">
        <v>0</v>
      </c>
      <c r="F9" s="80">
        <v>0</v>
      </c>
      <c r="G9" s="80">
        <f>D9-E9</f>
        <v>0</v>
      </c>
    </row>
    <row r="10" spans="1:7" x14ac:dyDescent="0.25">
      <c r="A10" s="59" t="s">
        <v>404</v>
      </c>
      <c r="B10" s="79">
        <v>0</v>
      </c>
      <c r="C10" s="80">
        <v>0</v>
      </c>
      <c r="D10" s="80">
        <f t="shared" ref="D10:D18" si="1">B10+C10</f>
        <v>0</v>
      </c>
      <c r="E10" s="79">
        <v>0</v>
      </c>
      <c r="F10" s="80">
        <v>0</v>
      </c>
      <c r="G10" s="80">
        <f t="shared" ref="G10:G18" si="2">D10-E10</f>
        <v>0</v>
      </c>
    </row>
    <row r="11" spans="1:7" x14ac:dyDescent="0.25">
      <c r="A11" s="59" t="s">
        <v>405</v>
      </c>
      <c r="B11" s="79">
        <v>0</v>
      </c>
      <c r="C11" s="80">
        <v>0</v>
      </c>
      <c r="D11" s="80">
        <f t="shared" si="1"/>
        <v>0</v>
      </c>
      <c r="E11" s="79">
        <v>0</v>
      </c>
      <c r="F11" s="80">
        <v>0</v>
      </c>
      <c r="G11" s="80">
        <f t="shared" si="2"/>
        <v>0</v>
      </c>
    </row>
    <row r="12" spans="1:7" x14ac:dyDescent="0.25">
      <c r="A12" s="59" t="s">
        <v>406</v>
      </c>
      <c r="B12" s="79">
        <v>0</v>
      </c>
      <c r="C12" s="80">
        <v>0</v>
      </c>
      <c r="D12" s="80">
        <f t="shared" si="1"/>
        <v>0</v>
      </c>
      <c r="E12" s="79">
        <v>0</v>
      </c>
      <c r="F12" s="80">
        <v>0</v>
      </c>
      <c r="G12" s="80">
        <f t="shared" si="2"/>
        <v>0</v>
      </c>
    </row>
    <row r="13" spans="1:7" x14ac:dyDescent="0.25">
      <c r="A13" s="59" t="s">
        <v>407</v>
      </c>
      <c r="B13" s="79">
        <v>0</v>
      </c>
      <c r="C13" s="80">
        <v>0</v>
      </c>
      <c r="D13" s="80">
        <f t="shared" si="1"/>
        <v>0</v>
      </c>
      <c r="E13" s="79">
        <v>0</v>
      </c>
      <c r="F13" s="80">
        <v>0</v>
      </c>
      <c r="G13" s="80">
        <f t="shared" si="2"/>
        <v>0</v>
      </c>
    </row>
    <row r="14" spans="1:7" x14ac:dyDescent="0.25">
      <c r="A14" s="59" t="s">
        <v>408</v>
      </c>
      <c r="B14" s="79">
        <v>0</v>
      </c>
      <c r="C14" s="80">
        <v>0</v>
      </c>
      <c r="D14" s="80">
        <f t="shared" si="1"/>
        <v>0</v>
      </c>
      <c r="E14" s="79">
        <v>0</v>
      </c>
      <c r="F14" s="80">
        <v>0</v>
      </c>
      <c r="G14" s="80">
        <f t="shared" si="2"/>
        <v>0</v>
      </c>
    </row>
    <row r="15" spans="1:7" ht="18" x14ac:dyDescent="0.25">
      <c r="A15" s="59" t="s">
        <v>409</v>
      </c>
      <c r="B15" s="79">
        <v>0</v>
      </c>
      <c r="C15" s="80">
        <v>0</v>
      </c>
      <c r="D15" s="80">
        <f t="shared" si="1"/>
        <v>0</v>
      </c>
      <c r="E15" s="79">
        <v>0</v>
      </c>
      <c r="F15" s="80">
        <v>0</v>
      </c>
      <c r="G15" s="80">
        <f t="shared" si="2"/>
        <v>0</v>
      </c>
    </row>
    <row r="16" spans="1:7" x14ac:dyDescent="0.25">
      <c r="A16" s="60" t="s">
        <v>410</v>
      </c>
      <c r="B16" s="79">
        <v>0</v>
      </c>
      <c r="C16" s="80">
        <v>0</v>
      </c>
      <c r="D16" s="80">
        <f t="shared" si="1"/>
        <v>0</v>
      </c>
      <c r="E16" s="79">
        <v>0</v>
      </c>
      <c r="F16" s="80">
        <v>0</v>
      </c>
      <c r="G16" s="80">
        <f t="shared" si="2"/>
        <v>0</v>
      </c>
    </row>
    <row r="17" spans="1:7" x14ac:dyDescent="0.25">
      <c r="A17" s="60" t="s">
        <v>411</v>
      </c>
      <c r="B17" s="79">
        <v>0</v>
      </c>
      <c r="C17" s="80">
        <v>0</v>
      </c>
      <c r="D17" s="80">
        <f t="shared" si="1"/>
        <v>0</v>
      </c>
      <c r="E17" s="79">
        <v>0</v>
      </c>
      <c r="F17" s="80">
        <v>0</v>
      </c>
      <c r="G17" s="80">
        <f t="shared" si="2"/>
        <v>0</v>
      </c>
    </row>
    <row r="18" spans="1:7" x14ac:dyDescent="0.25">
      <c r="A18" s="59" t="s">
        <v>412</v>
      </c>
      <c r="B18" s="79">
        <v>0</v>
      </c>
      <c r="C18" s="80">
        <v>0</v>
      </c>
      <c r="D18" s="80">
        <f t="shared" si="1"/>
        <v>0</v>
      </c>
      <c r="E18" s="79">
        <v>0</v>
      </c>
      <c r="F18" s="80">
        <v>0</v>
      </c>
      <c r="G18" s="80">
        <f t="shared" si="2"/>
        <v>0</v>
      </c>
    </row>
    <row r="19" spans="1:7" x14ac:dyDescent="0.25">
      <c r="A19" s="59"/>
      <c r="B19" s="78"/>
      <c r="C19" s="81"/>
      <c r="D19" s="81"/>
      <c r="E19" s="81"/>
      <c r="F19" s="81"/>
      <c r="G19" s="81"/>
    </row>
    <row r="20" spans="1:7" x14ac:dyDescent="0.25">
      <c r="A20" s="58" t="s">
        <v>413</v>
      </c>
      <c r="B20" s="78">
        <f>B30+B27+B26+B23+B22</f>
        <v>0</v>
      </c>
      <c r="C20" s="78">
        <f t="shared" ref="C20:G20" si="3">C30+C27+C26+C23+C22</f>
        <v>0</v>
      </c>
      <c r="D20" s="78">
        <f t="shared" si="3"/>
        <v>0</v>
      </c>
      <c r="E20" s="78">
        <f t="shared" si="3"/>
        <v>0</v>
      </c>
      <c r="F20" s="78">
        <f t="shared" si="3"/>
        <v>0</v>
      </c>
      <c r="G20" s="78">
        <f t="shared" si="3"/>
        <v>0</v>
      </c>
    </row>
    <row r="21" spans="1:7" x14ac:dyDescent="0.25">
      <c r="A21" s="59" t="s">
        <v>403</v>
      </c>
      <c r="B21" s="79">
        <v>0</v>
      </c>
      <c r="C21" s="79">
        <v>0</v>
      </c>
      <c r="D21" s="79">
        <v>0</v>
      </c>
      <c r="E21" s="79">
        <v>0</v>
      </c>
      <c r="F21" s="79">
        <v>0</v>
      </c>
      <c r="G21" s="79">
        <v>0</v>
      </c>
    </row>
    <row r="22" spans="1:7" x14ac:dyDescent="0.25">
      <c r="A22" s="59" t="s">
        <v>404</v>
      </c>
      <c r="B22" s="79">
        <v>0</v>
      </c>
      <c r="C22" s="79">
        <v>0</v>
      </c>
      <c r="D22" s="79">
        <v>0</v>
      </c>
      <c r="E22" s="79">
        <v>0</v>
      </c>
      <c r="F22" s="79">
        <v>0</v>
      </c>
      <c r="G22" s="79">
        <v>0</v>
      </c>
    </row>
    <row r="23" spans="1:7" x14ac:dyDescent="0.25">
      <c r="A23" s="59" t="s">
        <v>405</v>
      </c>
      <c r="B23" s="79">
        <v>0</v>
      </c>
      <c r="C23" s="79">
        <v>0</v>
      </c>
      <c r="D23" s="79">
        <v>0</v>
      </c>
      <c r="E23" s="79">
        <v>0</v>
      </c>
      <c r="F23" s="79">
        <v>0</v>
      </c>
      <c r="G23" s="79">
        <v>0</v>
      </c>
    </row>
    <row r="24" spans="1:7" x14ac:dyDescent="0.25">
      <c r="A24" s="59" t="s">
        <v>406</v>
      </c>
      <c r="B24" s="79">
        <v>0</v>
      </c>
      <c r="C24" s="79">
        <v>0</v>
      </c>
      <c r="D24" s="79">
        <v>0</v>
      </c>
      <c r="E24" s="79">
        <v>0</v>
      </c>
      <c r="F24" s="79">
        <v>0</v>
      </c>
      <c r="G24" s="79">
        <v>0</v>
      </c>
    </row>
    <row r="25" spans="1:7" x14ac:dyDescent="0.25">
      <c r="A25" s="59" t="s">
        <v>407</v>
      </c>
      <c r="B25" s="79">
        <v>0</v>
      </c>
      <c r="C25" s="79">
        <v>0</v>
      </c>
      <c r="D25" s="79">
        <v>0</v>
      </c>
      <c r="E25" s="79">
        <v>0</v>
      </c>
      <c r="F25" s="79">
        <v>0</v>
      </c>
      <c r="G25" s="79">
        <v>0</v>
      </c>
    </row>
    <row r="26" spans="1:7" x14ac:dyDescent="0.25">
      <c r="A26" s="59" t="s">
        <v>408</v>
      </c>
      <c r="B26" s="79">
        <v>0</v>
      </c>
      <c r="C26" s="79">
        <v>0</v>
      </c>
      <c r="D26" s="79">
        <v>0</v>
      </c>
      <c r="E26" s="79">
        <v>0</v>
      </c>
      <c r="F26" s="79">
        <v>0</v>
      </c>
      <c r="G26" s="79">
        <v>0</v>
      </c>
    </row>
    <row r="27" spans="1:7" ht="18" x14ac:dyDescent="0.25">
      <c r="A27" s="59" t="s">
        <v>409</v>
      </c>
      <c r="B27" s="79">
        <v>0</v>
      </c>
      <c r="C27" s="79">
        <v>0</v>
      </c>
      <c r="D27" s="79">
        <v>0</v>
      </c>
      <c r="E27" s="79">
        <v>0</v>
      </c>
      <c r="F27" s="79">
        <v>0</v>
      </c>
      <c r="G27" s="79">
        <v>0</v>
      </c>
    </row>
    <row r="28" spans="1:7" x14ac:dyDescent="0.25">
      <c r="A28" s="60" t="s">
        <v>410</v>
      </c>
      <c r="B28" s="79">
        <v>0</v>
      </c>
      <c r="C28" s="79">
        <v>0</v>
      </c>
      <c r="D28" s="79">
        <v>0</v>
      </c>
      <c r="E28" s="79">
        <v>0</v>
      </c>
      <c r="F28" s="79">
        <v>0</v>
      </c>
      <c r="G28" s="79">
        <v>0</v>
      </c>
    </row>
    <row r="29" spans="1:7" x14ac:dyDescent="0.25">
      <c r="A29" s="60" t="s">
        <v>411</v>
      </c>
      <c r="B29" s="79">
        <v>0</v>
      </c>
      <c r="C29" s="79">
        <v>0</v>
      </c>
      <c r="D29" s="79">
        <v>0</v>
      </c>
      <c r="E29" s="79">
        <v>0</v>
      </c>
      <c r="F29" s="79">
        <v>0</v>
      </c>
      <c r="G29" s="79">
        <v>0</v>
      </c>
    </row>
    <row r="30" spans="1:7" x14ac:dyDescent="0.25">
      <c r="A30" s="59" t="s">
        <v>412</v>
      </c>
      <c r="B30" s="79">
        <v>0</v>
      </c>
      <c r="C30" s="79">
        <v>0</v>
      </c>
      <c r="D30" s="79">
        <v>0</v>
      </c>
      <c r="E30" s="79">
        <v>0</v>
      </c>
      <c r="F30" s="79">
        <v>0</v>
      </c>
      <c r="G30" s="79">
        <v>0</v>
      </c>
    </row>
    <row r="31" spans="1:7" x14ac:dyDescent="0.25">
      <c r="A31" s="58" t="s">
        <v>414</v>
      </c>
      <c r="B31" s="78">
        <f>B20+B8</f>
        <v>0</v>
      </c>
      <c r="C31" s="78">
        <f t="shared" ref="C31:G31" si="4">C20+C8</f>
        <v>0</v>
      </c>
      <c r="D31" s="78">
        <f t="shared" si="4"/>
        <v>0</v>
      </c>
      <c r="E31" s="78">
        <f t="shared" si="4"/>
        <v>0</v>
      </c>
      <c r="F31" s="78">
        <f t="shared" si="4"/>
        <v>0</v>
      </c>
      <c r="G31" s="78">
        <f t="shared" si="4"/>
        <v>0</v>
      </c>
    </row>
    <row r="32" spans="1:7" ht="15.75" thickBot="1" x14ac:dyDescent="0.3">
      <c r="A32" s="61"/>
      <c r="B32" s="82"/>
      <c r="C32" s="83"/>
      <c r="D32" s="83"/>
      <c r="E32" s="83"/>
      <c r="F32" s="83"/>
      <c r="G32" s="83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13</vt:i4>
      </vt:variant>
    </vt:vector>
  </HeadingPairs>
  <TitlesOfParts>
    <vt:vector size="22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1'!Área_de_impresión</vt:lpstr>
      <vt:lpstr>'FORMATO 2'!Área_de_impresión</vt:lpstr>
      <vt:lpstr>'FORMATO 3'!Área_de_impresión</vt:lpstr>
      <vt:lpstr>'FORMATO 4'!Área_de_impresión</vt:lpstr>
      <vt:lpstr>'FORMATO 5'!Área_de_impresión</vt:lpstr>
      <vt:lpstr>'FORMATO 6A'!Área_de_impresión</vt:lpstr>
      <vt:lpstr>'FORMATO 6B'!Área_de_impresión</vt:lpstr>
      <vt:lpstr>'FORMATO 6C'!Área_de_impresión</vt:lpstr>
      <vt:lpstr>'FORMATO 6D'!Área_de_impresión</vt:lpstr>
      <vt:lpstr>'FORMATO 1'!Títulos_a_imprimir</vt:lpstr>
      <vt:lpstr>'FORMATO 5'!Títulos_a_imprimir</vt:lpstr>
      <vt:lpstr>'FORMATO 6A'!Títulos_a_imprimir</vt:lpstr>
      <vt:lpstr>'FORMATO 6C'!Títulos_a_imprimir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Marlen</cp:lastModifiedBy>
  <cp:lastPrinted>2021-04-14T20:42:04Z</cp:lastPrinted>
  <dcterms:created xsi:type="dcterms:W3CDTF">2016-12-23T19:11:27Z</dcterms:created>
  <dcterms:modified xsi:type="dcterms:W3CDTF">2021-07-21T15:48:35Z</dcterms:modified>
</cp:coreProperties>
</file>