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ITJ\"/>
    </mc:Choice>
  </mc:AlternateContent>
  <xr:revisionPtr revIDLastSave="0" documentId="10_ncr:8100000_{620D2446-493B-438B-A272-CAA3A63938B4}" xr6:coauthVersionLast="32" xr6:coauthVersionMax="47" xr10:uidLastSave="{00000000-0000-0000-0000-000000000000}"/>
  <bookViews>
    <workbookView xWindow="-120" yWindow="-120" windowWidth="29040" windowHeight="15840" tabRatio="668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91029"/>
</workbook>
</file>

<file path=xl/calcChain.xml><?xml version="1.0" encoding="utf-8"?>
<calcChain xmlns="http://schemas.openxmlformats.org/spreadsheetml/2006/main">
  <c r="A59" i="2" l="1"/>
  <c r="G19" i="6" l="1"/>
  <c r="G20" i="6"/>
  <c r="G21" i="6"/>
  <c r="G22" i="6"/>
  <c r="G24" i="6"/>
  <c r="G25" i="6"/>
  <c r="G26" i="6"/>
  <c r="H35" i="5" l="1"/>
  <c r="F35" i="5"/>
  <c r="A4" i="9" l="1"/>
  <c r="A4" i="8"/>
  <c r="A4" i="7"/>
  <c r="A4" i="6"/>
  <c r="A3" i="5"/>
  <c r="A3" i="4"/>
  <c r="A3" i="3"/>
  <c r="I35" i="5" l="1"/>
  <c r="F18" i="5"/>
  <c r="G60" i="5" l="1"/>
  <c r="I16" i="5" l="1"/>
  <c r="H16" i="5"/>
  <c r="F16" i="5"/>
  <c r="E10" i="6" l="1"/>
  <c r="D27" i="6" l="1"/>
  <c r="F39" i="5" l="1"/>
  <c r="I39" i="5"/>
  <c r="I38" i="5" s="1"/>
  <c r="H39" i="5"/>
  <c r="D53" i="9" l="1"/>
  <c r="D52" i="9"/>
  <c r="A53" i="9"/>
  <c r="A52" i="9"/>
  <c r="D90" i="8"/>
  <c r="D89" i="8"/>
  <c r="A90" i="8"/>
  <c r="A89" i="8"/>
  <c r="D47" i="7"/>
  <c r="D46" i="7"/>
  <c r="A47" i="7"/>
  <c r="A46" i="7"/>
  <c r="C166" i="6"/>
  <c r="C165" i="6"/>
  <c r="A166" i="6"/>
  <c r="A165" i="6"/>
  <c r="E84" i="5"/>
  <c r="E83" i="5"/>
  <c r="A84" i="5"/>
  <c r="A83" i="5"/>
  <c r="C86" i="4"/>
  <c r="C85" i="4"/>
  <c r="B86" i="4"/>
  <c r="B85" i="4"/>
  <c r="F40" i="3"/>
  <c r="F39" i="3"/>
  <c r="A40" i="3"/>
  <c r="A39" i="3"/>
  <c r="F60" i="2"/>
  <c r="F59" i="2"/>
  <c r="A60" i="2"/>
  <c r="G51" i="6" l="1"/>
  <c r="I59" i="5" l="1"/>
  <c r="I18" i="5"/>
  <c r="I17" i="5" s="1"/>
  <c r="I14" i="5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H10" i="6"/>
  <c r="D9" i="6"/>
  <c r="C9" i="6"/>
  <c r="B9" i="9" s="1"/>
  <c r="I57" i="5"/>
  <c r="I56" i="5"/>
  <c r="I46" i="5"/>
  <c r="I29" i="5"/>
  <c r="H29" i="5"/>
  <c r="H18" i="6" l="1"/>
  <c r="E17" i="6"/>
  <c r="H28" i="6"/>
  <c r="E27" i="6"/>
  <c r="G27" i="6"/>
  <c r="C9" i="9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5" i="2"/>
  <c r="H25" i="2"/>
  <c r="D25" i="2"/>
  <c r="I20" i="2"/>
  <c r="H20" i="2"/>
  <c r="C20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C27" i="6"/>
  <c r="H17" i="6"/>
  <c r="G17" i="6"/>
  <c r="F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E42" i="5" l="1"/>
  <c r="C8" i="9"/>
  <c r="H27" i="6"/>
  <c r="D8" i="6"/>
  <c r="C10" i="7" s="1"/>
  <c r="I55" i="5"/>
  <c r="H37" i="6"/>
  <c r="C20" i="9"/>
  <c r="D85" i="6"/>
  <c r="C21" i="7" s="1"/>
  <c r="C19" i="7" s="1"/>
  <c r="F8" i="9"/>
  <c r="E8" i="6"/>
  <c r="H42" i="5"/>
  <c r="E10" i="4" s="1"/>
  <c r="F42" i="5"/>
  <c r="G42" i="5"/>
  <c r="D10" i="4" s="1"/>
  <c r="D42" i="5"/>
  <c r="F20" i="9"/>
  <c r="E20" i="9"/>
  <c r="D20" i="9"/>
  <c r="B20" i="9"/>
  <c r="E8" i="9"/>
  <c r="D8" i="9"/>
  <c r="B8" i="9"/>
  <c r="F85" i="6"/>
  <c r="E21" i="7" s="1"/>
  <c r="D16" i="4" s="1"/>
  <c r="C85" i="6"/>
  <c r="B21" i="7" s="1"/>
  <c r="G85" i="6"/>
  <c r="F21" i="7" s="1"/>
  <c r="E16" i="4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11" i="4" s="1"/>
  <c r="E66" i="5"/>
  <c r="F66" i="5"/>
  <c r="D66" i="5"/>
  <c r="A1" i="5"/>
  <c r="A1" i="4"/>
  <c r="E69" i="4"/>
  <c r="D69" i="4"/>
  <c r="C31" i="9" l="1"/>
  <c r="C10" i="4"/>
  <c r="C52" i="4" s="1"/>
  <c r="D52" i="4"/>
  <c r="E52" i="4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5" i="2"/>
  <c r="E25" i="2"/>
  <c r="C25" i="2"/>
  <c r="F20" i="2"/>
  <c r="E20" i="2"/>
  <c r="D20" i="2"/>
  <c r="F12" i="2"/>
  <c r="E12" i="2"/>
  <c r="D12" i="2"/>
  <c r="F8" i="2"/>
  <c r="E8" i="2"/>
  <c r="D8" i="2"/>
  <c r="C12" i="2"/>
  <c r="C8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G16" i="2" s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C77" i="4" l="1"/>
  <c r="C78" i="4" s="1"/>
  <c r="C9" i="4"/>
  <c r="F7" i="2"/>
  <c r="F18" i="2" s="1"/>
  <c r="D9" i="4"/>
  <c r="E9" i="4"/>
  <c r="D15" i="4"/>
  <c r="D57" i="4" s="1"/>
  <c r="D61" i="4" s="1"/>
  <c r="D62" i="4" s="1"/>
  <c r="I71" i="5"/>
  <c r="G8" i="2"/>
  <c r="G12" i="2"/>
  <c r="H12" i="2" s="1"/>
  <c r="I12" i="2" s="1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5" i="2"/>
  <c r="G20" i="2"/>
  <c r="F78" i="1"/>
  <c r="G78" i="1"/>
  <c r="F46" i="1"/>
  <c r="K7" i="3"/>
  <c r="G46" i="1"/>
  <c r="C16" i="2" s="1"/>
  <c r="B46" i="1"/>
  <c r="B61" i="1" s="1"/>
  <c r="C46" i="1"/>
  <c r="C61" i="1" s="1"/>
  <c r="K13" i="3"/>
  <c r="E7" i="2"/>
  <c r="D7" i="2"/>
  <c r="C7" i="2"/>
  <c r="G7" i="2" l="1"/>
  <c r="H7" i="2" s="1"/>
  <c r="D14" i="4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C57" i="4" s="1"/>
  <c r="B30" i="7"/>
  <c r="F58" i="1"/>
  <c r="F80" i="1" s="1"/>
  <c r="F95" i="1" s="1"/>
  <c r="G8" i="7"/>
  <c r="G30" i="7" s="1"/>
  <c r="D30" i="7"/>
  <c r="H8" i="2"/>
  <c r="I8" i="2" s="1"/>
  <c r="D18" i="2"/>
  <c r="E18" i="2"/>
  <c r="K19" i="3"/>
  <c r="G58" i="1"/>
  <c r="G80" i="1" s="1"/>
  <c r="G95" i="1" s="1"/>
  <c r="C18" i="2"/>
  <c r="D22" i="4" l="1"/>
  <c r="D23" i="4" s="1"/>
  <c r="D24" i="4" s="1"/>
  <c r="D33" i="4" s="1"/>
  <c r="H83" i="8"/>
  <c r="E20" i="8"/>
  <c r="E9" i="8" s="1"/>
  <c r="E83" i="8" s="1"/>
  <c r="G18" i="2"/>
  <c r="C61" i="4"/>
  <c r="C62" i="4" s="1"/>
  <c r="C14" i="4"/>
  <c r="C22" i="4" s="1"/>
  <c r="C23" i="4" s="1"/>
  <c r="C24" i="4" s="1"/>
  <c r="C33" i="4" s="1"/>
  <c r="H18" i="2"/>
  <c r="I7" i="2"/>
  <c r="I18" i="2" s="1"/>
</calcChain>
</file>

<file path=xl/sharedStrings.xml><?xml version="1.0" encoding="utf-8"?>
<sst xmlns="http://schemas.openxmlformats.org/spreadsheetml/2006/main" count="643" uniqueCount="452">
  <si>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</si>
  <si>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</si>
  <si>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</si>
  <si>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</si>
  <si>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</si>
  <si>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</si>
  <si>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</si>
  <si>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</si>
  <si>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</si>
  <si>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</si>
  <si>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</si>
  <si>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</si>
  <si>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</si>
  <si>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</si>
  <si>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</si>
  <si>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</si>
  <si>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</si>
  <si>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</si>
  <si>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</si>
  <si>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</si>
  <si>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</si>
  <si>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</si>
  <si>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</si>
  <si>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</si>
  <si>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</si>
  <si>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</si>
  <si>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</si>
  <si>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</si>
  <si>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</si>
  <si>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</si>
  <si>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</si>
  <si>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</si>
  <si>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</si>
  <si>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</si>
  <si>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</si>
  <si>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</si>
  <si>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</si>
  <si>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</si>
  <si>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</si>
  <si>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</si>
  <si>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</si>
  <si>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</si>
  <si>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</si>
  <si>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</si>
  <si>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</si>
  <si>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</si>
  <si>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</si>
  <si>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</si>
  <si>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</si>
  <si>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</si>
  <si>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</si>
  <si>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</si>
  <si>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</si>
  <si>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</si>
  <si>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</si>
  <si>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</si>
  <si>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</si>
  <si>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</si>
  <si>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</si>
  <si>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</si>
  <si>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</si>
  <si>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</si>
  <si>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</si>
  <si>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</si>
  <si>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</si>
  <si>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</si>
  <si>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</si>
  <si>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</si>
  <si>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</si>
  <si>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</si>
  <si>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</si>
  <si>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</si>
  <si>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</si>
  <si>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</si>
  <si>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</si>
  <si>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</si>
  <si>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</si>
  <si>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</si>
  <si>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</si>
  <si>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</si>
  <si>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</si>
  <si>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</si>
  <si>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</si>
  <si>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</si>
  <si>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</si>
  <si>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</si>
  <si>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</si>
  <si>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</si>
  <si>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</si>
  <si>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</si>
  <si>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</si>
  <si>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</si>
  <si>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</si>
  <si>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</si>
  <si>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</si>
  <si>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</si>
  <si>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</si>
  <si>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</si>
  <si>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</si>
  <si>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</si>
  <si>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</si>
  <si>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</si>
  <si>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</si>
  <si>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</si>
  <si>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</si>
  <si>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</si>
  <si>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</si>
  <si>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</si>
  <si>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</si>
  <si>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</si>
  <si>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</si>
  <si>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</si>
  <si>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</si>
  <si>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</si>
  <si>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</si>
  <si>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</si>
  <si>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</si>
  <si>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</si>
  <si>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</si>
  <si>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</si>
  <si>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</si>
  <si>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</si>
  <si>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</si>
  <si>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</si>
  <si>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</si>
  <si>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</si>
  <si>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</si>
  <si>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</si>
  <si>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</si>
  <si>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</si>
  <si>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</si>
  <si>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</si>
  <si>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</si>
  <si>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</si>
  <si>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</si>
  <si>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</si>
  <si>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</si>
  <si>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</si>
  <si>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</si>
  <si>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</si>
  <si>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</si>
  <si>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</si>
  <si>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</si>
  <si>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</si>
  <si>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</si>
  <si>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</si>
  <si>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</si>
  <si>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</si>
  <si>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</si>
  <si>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</si>
  <si>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</si>
  <si>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</si>
  <si>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</si>
  <si>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</si>
  <si>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</si>
  <si>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</si>
  <si>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</si>
  <si>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</si>
  <si>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</si>
  <si>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</si>
  <si>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</si>
  <si>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</si>
  <si>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</si>
  <si>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</si>
  <si>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</si>
  <si>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</si>
  <si>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</si>
  <si>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</si>
  <si>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</si>
  <si>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</si>
  <si>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</si>
  <si>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</si>
  <si>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</si>
  <si>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</si>
  <si>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</si>
  <si>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</si>
  <si>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</si>
  <si>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</si>
  <si>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</si>
  <si>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</si>
  <si>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</si>
  <si>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</si>
  <si>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</si>
  <si>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</si>
  <si>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</si>
  <si>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</si>
  <si>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</si>
  <si>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</si>
  <si>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</si>
  <si>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</si>
  <si>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</si>
  <si>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</si>
  <si>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</si>
  <si>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</si>
  <si>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</si>
  <si>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</si>
  <si>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</si>
  <si>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</si>
  <si>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</si>
  <si>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</si>
  <si>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</si>
  <si>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</si>
  <si>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</si>
  <si>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</si>
  <si>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</si>
  <si>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</si>
  <si>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</si>
  <si>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</si>
  <si>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</si>
  <si>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</si>
  <si>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</si>
  <si>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</si>
  <si>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</si>
  <si>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</si>
  <si>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</si>
  <si>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</si>
  <si>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</si>
  <si>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</si>
  <si>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</si>
  <si>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</si>
  <si>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</si>
  <si>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</si>
  <si>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</si>
  <si>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</si>
  <si>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</si>
  <si>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</si>
  <si>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</si>
  <si>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</si>
  <si>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</si>
  <si>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</si>
  <si>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</si>
  <si>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</si>
  <si>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</si>
  <si>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</si>
  <si>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</si>
  <si>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</si>
  <si>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</si>
  <si>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</si>
  <si>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</si>
  <si>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</si>
  <si>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</si>
  <si>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</si>
  <si>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</si>
  <si>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</si>
  <si>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</si>
  <si>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</si>
  <si>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</si>
  <si>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</si>
  <si>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</si>
  <si>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</si>
  <si>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</si>
  <si>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</si>
  <si>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</si>
  <si>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</si>
  <si>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</si>
  <si>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</si>
  <si>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</si>
  <si>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</si>
  <si>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</si>
  <si>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</si>
  <si>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</si>
  <si>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</si>
  <si>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</si>
  <si>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</si>
  <si>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</si>
  <si>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</si>
  <si>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</si>
  <si>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</si>
  <si>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</si>
  <si>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</si>
  <si>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</si>
  <si>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</si>
  <si>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</si>
  <si>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</si>
  <si>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</si>
  <si>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</si>
  <si>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</si>
  <si>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</si>
  <si>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</si>
  <si>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</si>
  <si>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</si>
  <si>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</si>
  <si>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</si>
  <si>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</si>
  <si>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</si>
  <si>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</si>
  <si>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</si>
  <si>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</si>
  <si>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</si>
  <si>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</si>
  <si>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</si>
  <si>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</si>
  <si>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</si>
  <si>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</si>
  <si>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</si>
  <si>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</si>
  <si>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</si>
  <si>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</si>
  <si>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</si>
  <si>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</si>
  <si>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</si>
  <si>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</si>
  <si>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</si>
  <si>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</si>
  <si>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</si>
  <si>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</si>
  <si>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</si>
  <si>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</si>
  <si>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</si>
  <si>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</si>
  <si>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</si>
  <si>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</si>
  <si>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</si>
  <si>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</si>
  <si>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</si>
  <si>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</si>
  <si>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</si>
  <si>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</si>
  <si>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</si>
  <si>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</si>
  <si>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</si>
  <si>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</si>
  <si>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</si>
  <si>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</si>
  <si>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</si>
  <si>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</si>
  <si>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</si>
  <si>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</si>
  <si>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</si>
  <si>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</si>
  <si>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</si>
  <si>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</si>
  <si>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</si>
  <si>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</si>
  <si>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</si>
  <si>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</si>
  <si>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</si>
  <si>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</si>
  <si>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</si>
  <si>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</si>
  <si>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</si>
  <si>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</si>
  <si>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</si>
  <si>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</si>
  <si>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</si>
  <si>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</si>
  <si>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</si>
  <si>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</si>
  <si>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</si>
  <si>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</si>
  <si>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</si>
  <si>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</si>
  <si>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</si>
  <si>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</si>
  <si>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</si>
  <si>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</si>
  <si>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</si>
  <si>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</si>
  <si>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</si>
  <si>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</si>
  <si>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</si>
  <si>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</si>
  <si>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</si>
  <si>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</si>
  <si>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</si>
  <si>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</si>
  <si>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</si>
  <si>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</si>
  <si>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</si>
  <si>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</si>
  <si>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</si>
  <si>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</si>
  <si>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</si>
  <si>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</si>
  <si>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</si>
  <si>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</si>
  <si>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</si>
  <si>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</si>
  <si>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</si>
  <si>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</si>
  <si>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</si>
  <si>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</si>
  <si>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</si>
  <si>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</si>
  <si>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</si>
  <si>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</si>
  <si>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</si>
  <si>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</si>
  <si>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</si>
  <si>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</si>
  <si>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</si>
  <si>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</si>
  <si>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</si>
  <si>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</si>
  <si>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</si>
  <si>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</si>
  <si>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</si>
  <si>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</si>
  <si>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</si>
  <si>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</si>
  <si>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</si>
  <si>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</si>
  <si>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</si>
  <si>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</si>
  <si>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</si>
  <si>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</si>
  <si>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</si>
  <si>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</si>
  <si>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</si>
  <si>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</si>
  <si>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</si>
  <si>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</si>
  <si>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</si>
  <si>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</si>
  <si>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</si>
  <si>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</si>
  <si>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</si>
  <si>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</si>
  <si>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</si>
  <si>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</si>
  <si>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</si>
  <si>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</si>
  <si>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</si>
  <si>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</si>
  <si>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</si>
  <si>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</si>
  <si>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</si>
  <si>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</si>
  <si>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</si>
  <si>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</si>
  <si>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</si>
  <si>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</si>
  <si>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</si>
  <si>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</si>
  <si>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</si>
  <si>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</si>
  <si>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</si>
  <si>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</si>
  <si>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</si>
  <si>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RODOLFO SANCHEZ CANTOR</t>
  </si>
  <si>
    <t>JEFE DEL DEPARTAMENTO DE ADMINISTRACION Y FINANZAS</t>
  </si>
  <si>
    <t>Saldo Final del Periodo (h)
h=d+e-f+g</t>
  </si>
  <si>
    <t>31 de diciembre de 2020 (e)</t>
  </si>
  <si>
    <t>Monto pagado de la inversión al 31 de diciembre de 2020 (k)</t>
  </si>
  <si>
    <t>Al 30 de junio de 2021 y del 1 de enero al 31 de diciembre de 2020 (b)</t>
  </si>
  <si>
    <t>30 de junio de 2021 (d)</t>
  </si>
  <si>
    <t>Del 1 de enero al 30 de junio de 2021 (b)</t>
  </si>
  <si>
    <t>Saldo al 31 de diciembre de 2020 (d)</t>
  </si>
  <si>
    <t>Monto pagado de la inversión actualizado al 30 de junio de 2021 (l)</t>
  </si>
  <si>
    <t>Saldo pendiente por pagar de la inversión al 30 de junio de 2021 (m = g – l)</t>
  </si>
  <si>
    <t>DIRECTORA GENERAL</t>
  </si>
  <si>
    <t>MARLENE NAVARRO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</si>
</sst>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zoomScaleNormal="100" workbookViewId="0">
      <selection activeCell="A93" sqref="A93:C93"/>
    </sheetView>
  </sheetViews>
  <sheetFormatPr baseColWidth="10" defaultColWidth="11.42578125" defaultRowHeight="11.25" x14ac:dyDescent="0.2"/>
  <cols>
    <col min="1" max="1" width="51.42578125" style="3" customWidth="1"/>
    <col min="2" max="3" width="12.85546875" style="3" customWidth="1"/>
    <col min="4" max="4" width="0.7109375" style="3" customWidth="1"/>
    <col min="5" max="5" width="52" style="3" customWidth="1"/>
    <col min="6" max="7" width="12.85546875" style="3" customWidth="1"/>
    <col min="8" max="16384" width="11.42578125" style="3"/>
  </cols>
  <sheetData>
    <row r="1" spans="1:7" x14ac:dyDescent="0.2">
      <c r="A1" s="119" t="s">
        <v>420</v>
      </c>
      <c r="B1" s="120"/>
      <c r="C1" s="120"/>
      <c r="D1" s="120"/>
      <c r="E1" s="120"/>
      <c r="F1" s="120"/>
      <c r="G1" s="121"/>
    </row>
    <row r="2" spans="1:7" x14ac:dyDescent="0.2">
      <c r="A2" s="122" t="s">
        <v>0</v>
      </c>
      <c r="B2" s="123"/>
      <c r="C2" s="123"/>
      <c r="D2" s="123"/>
      <c r="E2" s="123"/>
      <c r="F2" s="123"/>
      <c r="G2" s="124"/>
    </row>
    <row r="3" spans="1:7" x14ac:dyDescent="0.2">
      <c r="A3" s="122" t="s">
        <v>444</v>
      </c>
      <c r="B3" s="123"/>
      <c r="C3" s="123"/>
      <c r="D3" s="123"/>
      <c r="E3" s="123"/>
      <c r="F3" s="123"/>
      <c r="G3" s="124"/>
    </row>
    <row r="4" spans="1:7" ht="12" thickBot="1" x14ac:dyDescent="0.25">
      <c r="A4" s="125" t="s">
        <v>1</v>
      </c>
      <c r="B4" s="126"/>
      <c r="C4" s="126"/>
      <c r="D4" s="126"/>
      <c r="E4" s="126"/>
      <c r="F4" s="126"/>
      <c r="G4" s="127"/>
    </row>
    <row r="5" spans="1:7" ht="34.5" thickBot="1" x14ac:dyDescent="0.25">
      <c r="A5" s="4" t="s">
        <v>2</v>
      </c>
      <c r="B5" s="5" t="s">
        <v>445</v>
      </c>
      <c r="C5" s="5" t="s">
        <v>442</v>
      </c>
      <c r="D5" s="6"/>
      <c r="E5" s="7" t="s">
        <v>2</v>
      </c>
      <c r="F5" s="5" t="str">
        <f>B5</f>
        <v>30 de junio de 2021 (d)</v>
      </c>
      <c r="G5" s="5" t="str">
        <f>C5</f>
        <v>31 de diciembre de 2020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x14ac:dyDescent="0.2">
      <c r="A8" s="13" t="s">
        <v>7</v>
      </c>
      <c r="B8" s="9">
        <f>SUM(B9:B15)</f>
        <v>556962</v>
      </c>
      <c r="C8" s="9">
        <f>SUM(C9:C15)</f>
        <v>278078</v>
      </c>
      <c r="D8" s="10"/>
      <c r="E8" s="14" t="s">
        <v>8</v>
      </c>
      <c r="F8" s="9">
        <f>SUM(F9:F17)</f>
        <v>156044</v>
      </c>
      <c r="G8" s="9">
        <f>SUM(G9:G17)</f>
        <v>776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556962</v>
      </c>
      <c r="C10" s="12">
        <v>278078</v>
      </c>
      <c r="D10" s="10"/>
      <c r="E10" s="14" t="s">
        <v>12</v>
      </c>
      <c r="F10" s="12">
        <v>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156044</v>
      </c>
      <c r="G15" s="12">
        <v>776</v>
      </c>
    </row>
    <row r="16" spans="1:7" ht="22.5" x14ac:dyDescent="0.2">
      <c r="A16" s="15" t="s">
        <v>23</v>
      </c>
      <c r="B16" s="9">
        <f>SUM(B17:B23)</f>
        <v>0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0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16.5" customHeight="1" x14ac:dyDescent="0.2">
      <c r="A46" s="8" t="s">
        <v>81</v>
      </c>
      <c r="B46" s="9">
        <f>B8+B16+B24+B30+B36+B37+B40</f>
        <v>556962</v>
      </c>
      <c r="C46" s="9">
        <f>C8+C16+C24+C30+C36+C37+C40</f>
        <v>278078</v>
      </c>
      <c r="D46" s="111"/>
      <c r="E46" s="109" t="s">
        <v>437</v>
      </c>
      <c r="F46" s="9">
        <f>F8+F18+F22+F25+F26+F30+F37+F41</f>
        <v>156044</v>
      </c>
      <c r="G46" s="9">
        <f>G8+G18+G22+G25+G26+G30+G37+G41</f>
        <v>776</v>
      </c>
    </row>
    <row r="47" spans="1:7" ht="3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7232285</v>
      </c>
      <c r="C52" s="12">
        <v>7480718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156044</v>
      </c>
      <c r="G58" s="9">
        <f>G46+G56</f>
        <v>776</v>
      </c>
    </row>
    <row r="59" spans="1:7" ht="22.5" x14ac:dyDescent="0.2">
      <c r="A59" s="8" t="s">
        <v>101</v>
      </c>
      <c r="B59" s="9">
        <f>SUM(B49:B57)</f>
        <v>13963229</v>
      </c>
      <c r="C59" s="9">
        <f>SUM(C49:C57)</f>
        <v>14211662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14520191</v>
      </c>
      <c r="C61" s="9">
        <f>C46+C59</f>
        <v>14489740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14364147</v>
      </c>
      <c r="G67" s="9">
        <f>SUM(G68:G72)</f>
        <v>14488964</v>
      </c>
    </row>
    <row r="68" spans="1:7" x14ac:dyDescent="0.2">
      <c r="A68" s="13"/>
      <c r="B68" s="25"/>
      <c r="C68" s="25"/>
      <c r="D68" s="10"/>
      <c r="E68" s="14" t="s">
        <v>109</v>
      </c>
      <c r="F68" s="12">
        <v>145166</v>
      </c>
      <c r="G68" s="12">
        <v>375052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12981007</v>
      </c>
      <c r="G69" s="12">
        <v>12605505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1237974</v>
      </c>
      <c r="G72" s="12">
        <v>1508407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14364147</v>
      </c>
      <c r="G78" s="9">
        <f>G62+G67+G74</f>
        <v>14488964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14520191</v>
      </c>
      <c r="G80" s="9">
        <f>G58+G78</f>
        <v>14489740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8" t="s">
        <v>451</v>
      </c>
      <c r="B92" s="118"/>
      <c r="C92" s="118"/>
      <c r="D92" s="118" t="s">
        <v>439</v>
      </c>
      <c r="E92" s="118"/>
      <c r="F92" s="118"/>
      <c r="G92" s="118"/>
    </row>
    <row r="93" spans="1:7" x14ac:dyDescent="0.2">
      <c r="A93" s="118" t="s">
        <v>450</v>
      </c>
      <c r="B93" s="118"/>
      <c r="C93" s="118"/>
      <c r="D93" s="118" t="s">
        <v>440</v>
      </c>
      <c r="E93" s="118"/>
      <c r="F93" s="118"/>
      <c r="G93" s="118"/>
    </row>
    <row r="95" spans="1:7" x14ac:dyDescent="0.2">
      <c r="F95" s="29">
        <f>F80-B61</f>
        <v>0</v>
      </c>
      <c r="G95" s="29">
        <f>G80-C61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9055118110236227" right="0.39370078740157483" top="0.70866141732283472" bottom="0.51181102362204722" header="0.31496062992125984" footer="0.31496062992125984"/>
  <pageSetup scale="8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zoomScale="110" zoomScaleNormal="110" workbookViewId="0">
      <selection activeCell="E57" sqref="E57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28" t="str">
        <f>'FORMATO 1'!A1:G1</f>
        <v>INSTITUTO TLAXCALTECA DE LA JUVENTUD</v>
      </c>
      <c r="B1" s="129"/>
      <c r="C1" s="129"/>
      <c r="D1" s="129"/>
      <c r="E1" s="129"/>
      <c r="F1" s="129"/>
      <c r="G1" s="129"/>
      <c r="H1" s="129"/>
      <c r="I1" s="130"/>
    </row>
    <row r="2" spans="1:9" ht="12" thickBot="1" x14ac:dyDescent="0.25">
      <c r="A2" s="131" t="s">
        <v>119</v>
      </c>
      <c r="B2" s="132"/>
      <c r="C2" s="132"/>
      <c r="D2" s="132"/>
      <c r="E2" s="132"/>
      <c r="F2" s="132"/>
      <c r="G2" s="132"/>
      <c r="H2" s="132"/>
      <c r="I2" s="133"/>
    </row>
    <row r="3" spans="1:9" ht="12" thickBot="1" x14ac:dyDescent="0.25">
      <c r="A3" s="131" t="s">
        <v>446</v>
      </c>
      <c r="B3" s="132"/>
      <c r="C3" s="132"/>
      <c r="D3" s="132"/>
      <c r="E3" s="132"/>
      <c r="F3" s="132"/>
      <c r="G3" s="132"/>
      <c r="H3" s="132"/>
      <c r="I3" s="133"/>
    </row>
    <row r="4" spans="1:9" ht="12" thickBot="1" x14ac:dyDescent="0.25">
      <c r="A4" s="131" t="s">
        <v>1</v>
      </c>
      <c r="B4" s="132"/>
      <c r="C4" s="132"/>
      <c r="D4" s="132"/>
      <c r="E4" s="132"/>
      <c r="F4" s="132"/>
      <c r="G4" s="132"/>
      <c r="H4" s="132"/>
      <c r="I4" s="133"/>
    </row>
    <row r="5" spans="1:9" ht="79.5" thickBot="1" x14ac:dyDescent="0.3">
      <c r="A5" s="134" t="s">
        <v>120</v>
      </c>
      <c r="B5" s="135"/>
      <c r="C5" s="114" t="s">
        <v>447</v>
      </c>
      <c r="D5" s="115" t="s">
        <v>121</v>
      </c>
      <c r="E5" s="115" t="s">
        <v>122</v>
      </c>
      <c r="F5" s="115" t="s">
        <v>123</v>
      </c>
      <c r="G5" s="114" t="s">
        <v>441</v>
      </c>
      <c r="H5" s="115" t="s">
        <v>124</v>
      </c>
      <c r="I5" s="115" t="s">
        <v>125</v>
      </c>
    </row>
    <row r="6" spans="1:9" x14ac:dyDescent="0.2">
      <c r="A6" s="142"/>
      <c r="B6" s="143"/>
      <c r="C6" s="11"/>
      <c r="D6" s="11"/>
      <c r="E6" s="11"/>
      <c r="F6" s="11"/>
      <c r="G6" s="11"/>
      <c r="H6" s="11"/>
      <c r="I6" s="11"/>
    </row>
    <row r="7" spans="1:9" x14ac:dyDescent="0.2">
      <c r="A7" s="136" t="s">
        <v>126</v>
      </c>
      <c r="B7" s="137"/>
      <c r="C7" s="9">
        <f>C8+C12</f>
        <v>0</v>
      </c>
      <c r="D7" s="9">
        <f>D8+D12</f>
        <v>0</v>
      </c>
      <c r="E7" s="9">
        <f>E8+E12</f>
        <v>0</v>
      </c>
      <c r="F7" s="9">
        <f>F8+F12</f>
        <v>0</v>
      </c>
      <c r="G7" s="9">
        <f>C7+D7-E7+F7</f>
        <v>0</v>
      </c>
      <c r="H7" s="9">
        <f t="shared" ref="H7:I8" si="0">D7+E7-F7+G7</f>
        <v>0</v>
      </c>
      <c r="I7" s="9">
        <f t="shared" si="0"/>
        <v>0</v>
      </c>
    </row>
    <row r="8" spans="1:9" x14ac:dyDescent="0.2">
      <c r="A8" s="136" t="s">
        <v>127</v>
      </c>
      <c r="B8" s="137"/>
      <c r="C8" s="9">
        <f>SUM(C9:C11)</f>
        <v>0</v>
      </c>
      <c r="D8" s="9">
        <f>SUM(D9:D11)</f>
        <v>0</v>
      </c>
      <c r="E8" s="9">
        <f>SUM(E9:E11)</f>
        <v>0</v>
      </c>
      <c r="F8" s="9">
        <f>SUM(F9:F11)</f>
        <v>0</v>
      </c>
      <c r="G8" s="9">
        <f>C8+D8-E8+F8</f>
        <v>0</v>
      </c>
      <c r="H8" s="9">
        <f t="shared" si="0"/>
        <v>0</v>
      </c>
      <c r="I8" s="9">
        <f t="shared" si="0"/>
        <v>0</v>
      </c>
    </row>
    <row r="9" spans="1:9" ht="22.5" x14ac:dyDescent="0.2">
      <c r="A9" s="32"/>
      <c r="B9" s="14" t="s">
        <v>128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x14ac:dyDescent="0.2">
      <c r="A10" s="33"/>
      <c r="B10" s="14" t="s">
        <v>129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2.5" x14ac:dyDescent="0.2">
      <c r="A11" s="33"/>
      <c r="B11" s="14" t="s">
        <v>130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x14ac:dyDescent="0.2">
      <c r="A12" s="136" t="s">
        <v>131</v>
      </c>
      <c r="B12" s="137"/>
      <c r="C12" s="9">
        <f>SUM(C13:C15)</f>
        <v>0</v>
      </c>
      <c r="D12" s="9">
        <f>SUM(D13:D15)</f>
        <v>0</v>
      </c>
      <c r="E12" s="9">
        <f>SUM(E13:E15)</f>
        <v>0</v>
      </c>
      <c r="F12" s="9">
        <f>SUM(F13:F15)</f>
        <v>0</v>
      </c>
      <c r="G12" s="9">
        <f>C12+D12-E12+F12</f>
        <v>0</v>
      </c>
      <c r="H12" s="9">
        <f>D12+E12-F12+G12</f>
        <v>0</v>
      </c>
      <c r="I12" s="9">
        <f>E12+F12-G12+H12</f>
        <v>0</v>
      </c>
    </row>
    <row r="13" spans="1:9" ht="22.5" x14ac:dyDescent="0.2">
      <c r="A13" s="32"/>
      <c r="B13" s="14" t="s">
        <v>132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">
      <c r="A14" s="33"/>
      <c r="B14" s="14" t="s">
        <v>133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22.5" x14ac:dyDescent="0.2">
      <c r="A15" s="33"/>
      <c r="B15" s="14" t="s">
        <v>134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x14ac:dyDescent="0.2">
      <c r="A16" s="136" t="s">
        <v>135</v>
      </c>
      <c r="B16" s="137"/>
      <c r="C16" s="12">
        <f>'FORMATO 1'!G46</f>
        <v>776</v>
      </c>
      <c r="D16" s="34"/>
      <c r="E16" s="34"/>
      <c r="F16" s="34">
        <v>0</v>
      </c>
      <c r="G16" s="9">
        <f>'FORMATO 1'!F8</f>
        <v>156044</v>
      </c>
      <c r="H16" s="34">
        <v>0</v>
      </c>
      <c r="I16" s="34">
        <v>0</v>
      </c>
    </row>
    <row r="17" spans="1:9" x14ac:dyDescent="0.2">
      <c r="A17" s="33"/>
      <c r="B17" s="14"/>
      <c r="C17" s="12"/>
      <c r="D17" s="12"/>
      <c r="E17" s="12"/>
      <c r="F17" s="12"/>
      <c r="G17" s="12"/>
      <c r="H17" s="12"/>
      <c r="I17" s="12"/>
    </row>
    <row r="18" spans="1:9" x14ac:dyDescent="0.2">
      <c r="A18" s="136" t="s">
        <v>136</v>
      </c>
      <c r="B18" s="137"/>
      <c r="C18" s="9">
        <f>C7+C16</f>
        <v>776</v>
      </c>
      <c r="D18" s="9">
        <f t="shared" ref="D18:I18" si="1">D7+D16</f>
        <v>0</v>
      </c>
      <c r="E18" s="9">
        <f t="shared" si="1"/>
        <v>0</v>
      </c>
      <c r="F18" s="9">
        <f t="shared" si="1"/>
        <v>0</v>
      </c>
      <c r="G18" s="9">
        <f>G7+G16</f>
        <v>156044</v>
      </c>
      <c r="H18" s="9">
        <f t="shared" si="1"/>
        <v>0</v>
      </c>
      <c r="I18" s="9">
        <f t="shared" si="1"/>
        <v>0</v>
      </c>
    </row>
    <row r="19" spans="1:9" x14ac:dyDescent="0.2">
      <c r="A19" s="136"/>
      <c r="B19" s="137"/>
      <c r="C19" s="9"/>
      <c r="D19" s="9"/>
      <c r="E19" s="9"/>
      <c r="F19" s="9"/>
      <c r="G19" s="9"/>
      <c r="H19" s="9"/>
      <c r="I19" s="9"/>
    </row>
    <row r="20" spans="1:9" x14ac:dyDescent="0.2">
      <c r="A20" s="136" t="s">
        <v>435</v>
      </c>
      <c r="B20" s="137"/>
      <c r="C20" s="9">
        <f>SUM(C21:C23)</f>
        <v>0</v>
      </c>
      <c r="D20" s="9">
        <f>SUM(D21:D23)</f>
        <v>0</v>
      </c>
      <c r="E20" s="9">
        <f>SUM(E21:E23)</f>
        <v>0</v>
      </c>
      <c r="F20" s="9">
        <f>SUM(F21:F23)</f>
        <v>0</v>
      </c>
      <c r="G20" s="9">
        <f>C20+D20-E20+F20</f>
        <v>0</v>
      </c>
      <c r="H20" s="9">
        <f t="shared" ref="H20:I20" si="2">SUM(H21:H23)</f>
        <v>0</v>
      </c>
      <c r="I20" s="9">
        <f t="shared" si="2"/>
        <v>0</v>
      </c>
    </row>
    <row r="21" spans="1:9" x14ac:dyDescent="0.2">
      <c r="A21" s="138" t="s">
        <v>137</v>
      </c>
      <c r="B21" s="139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">
      <c r="A22" s="138" t="s">
        <v>138</v>
      </c>
      <c r="B22" s="139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38" t="s">
        <v>139</v>
      </c>
      <c r="B23" s="139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40"/>
      <c r="B24" s="141"/>
      <c r="C24" s="35"/>
      <c r="D24" s="35"/>
      <c r="E24" s="35"/>
      <c r="F24" s="35"/>
      <c r="G24" s="35"/>
      <c r="H24" s="35"/>
      <c r="I24" s="35"/>
    </row>
    <row r="25" spans="1:9" x14ac:dyDescent="0.2">
      <c r="A25" s="136" t="s">
        <v>140</v>
      </c>
      <c r="B25" s="137"/>
      <c r="C25" s="9">
        <f>SUM(C26:C28)</f>
        <v>0</v>
      </c>
      <c r="D25" s="9">
        <f>SUM(D26:D28)</f>
        <v>0</v>
      </c>
      <c r="E25" s="9">
        <f>SUM(E26:E28)</f>
        <v>0</v>
      </c>
      <c r="F25" s="9">
        <f>SUM(F26:F28)</f>
        <v>0</v>
      </c>
      <c r="G25" s="9">
        <f>C25+D25-E25+F25</f>
        <v>0</v>
      </c>
      <c r="H25" s="9">
        <f>SUM(H26:H28)</f>
        <v>0</v>
      </c>
      <c r="I25" s="9">
        <f>SUM(I26:I28)</f>
        <v>0</v>
      </c>
    </row>
    <row r="26" spans="1:9" x14ac:dyDescent="0.2">
      <c r="A26" s="138" t="s">
        <v>141</v>
      </c>
      <c r="B26" s="139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A27" s="138" t="s">
        <v>142</v>
      </c>
      <c r="B27" s="139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38" t="s">
        <v>143</v>
      </c>
      <c r="B28" s="139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ht="12" thickBot="1" x14ac:dyDescent="0.25">
      <c r="A29" s="147"/>
      <c r="B29" s="148"/>
      <c r="C29" s="36"/>
      <c r="D29" s="36"/>
      <c r="E29" s="36"/>
      <c r="F29" s="36"/>
      <c r="G29" s="36"/>
      <c r="H29" s="36"/>
      <c r="I29" s="36"/>
    </row>
    <row r="32" spans="1:9" ht="12" thickBot="1" x14ac:dyDescent="0.25"/>
    <row r="33" spans="2:7" ht="22.5" x14ac:dyDescent="0.2">
      <c r="B33" s="144" t="s">
        <v>144</v>
      </c>
      <c r="C33" s="37" t="s">
        <v>145</v>
      </c>
      <c r="D33" s="37" t="s">
        <v>147</v>
      </c>
      <c r="E33" s="37" t="s">
        <v>150</v>
      </c>
      <c r="F33" s="144" t="s">
        <v>152</v>
      </c>
      <c r="G33" s="37" t="s">
        <v>153</v>
      </c>
    </row>
    <row r="34" spans="2:7" x14ac:dyDescent="0.2">
      <c r="B34" s="145"/>
      <c r="C34" s="30" t="s">
        <v>146</v>
      </c>
      <c r="D34" s="30" t="s">
        <v>148</v>
      </c>
      <c r="E34" s="30" t="s">
        <v>151</v>
      </c>
      <c r="F34" s="145"/>
      <c r="G34" s="30" t="s">
        <v>154</v>
      </c>
    </row>
    <row r="35" spans="2:7" ht="12" thickBot="1" x14ac:dyDescent="0.25">
      <c r="B35" s="146"/>
      <c r="C35" s="38"/>
      <c r="D35" s="31" t="s">
        <v>149</v>
      </c>
      <c r="E35" s="38"/>
      <c r="F35" s="146"/>
      <c r="G35" s="38"/>
    </row>
    <row r="36" spans="2:7" ht="33.75" x14ac:dyDescent="0.2">
      <c r="B36" s="39" t="s">
        <v>155</v>
      </c>
      <c r="C36" s="14"/>
      <c r="D36" s="14"/>
      <c r="E36" s="14"/>
      <c r="F36" s="14"/>
      <c r="G36" s="14"/>
    </row>
    <row r="37" spans="2:7" x14ac:dyDescent="0.2">
      <c r="B37" s="13" t="s">
        <v>156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2:7" x14ac:dyDescent="0.2">
      <c r="B38" s="13" t="s">
        <v>157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ht="12" thickBot="1" x14ac:dyDescent="0.25">
      <c r="B39" s="26" t="s">
        <v>158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59" spans="1:9" x14ac:dyDescent="0.2">
      <c r="A59" s="149" t="str">
        <f>'FORMATO 1'!A92:C92</f>
        <v>MARLENE NAVARRO GOMEZ</v>
      </c>
      <c r="B59" s="149"/>
      <c r="C59" s="149"/>
      <c r="D59" s="149"/>
      <c r="E59" s="149"/>
      <c r="F59" s="118" t="str">
        <f>'FORMATO 1'!D92</f>
        <v>RODOLFO SANCHEZ CANTOR</v>
      </c>
      <c r="G59" s="118"/>
      <c r="H59" s="118"/>
      <c r="I59" s="118"/>
    </row>
    <row r="60" spans="1:9" x14ac:dyDescent="0.2">
      <c r="A60" s="118" t="str">
        <f>'FORMATO 1'!A93:C93</f>
        <v>DIRECTORA GENERAL</v>
      </c>
      <c r="B60" s="118"/>
      <c r="C60" s="118"/>
      <c r="D60" s="118"/>
      <c r="E60" s="118"/>
      <c r="F60" s="118" t="str">
        <f>'FORMATO 1'!D93</f>
        <v>JEFE DEL DEPARTAMENTO DE ADMINISTRACION Y FINANZAS</v>
      </c>
      <c r="G60" s="118"/>
      <c r="H60" s="118"/>
      <c r="I60" s="118"/>
    </row>
  </sheetData>
  <mergeCells count="28">
    <mergeCell ref="A26:B26"/>
    <mergeCell ref="A27:B27"/>
    <mergeCell ref="A28:B28"/>
    <mergeCell ref="A59:E59"/>
    <mergeCell ref="A60:E60"/>
    <mergeCell ref="F59:I59"/>
    <mergeCell ref="F60:I60"/>
    <mergeCell ref="F33:F35"/>
    <mergeCell ref="A29:B29"/>
    <mergeCell ref="B33:B35"/>
    <mergeCell ref="A6:B6"/>
    <mergeCell ref="A7:B7"/>
    <mergeCell ref="A8:B8"/>
    <mergeCell ref="A12:B12"/>
    <mergeCell ref="A16:B16"/>
    <mergeCell ref="A18:B18"/>
    <mergeCell ref="A25:B25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5"/>
  </mergeCells>
  <pageMargins left="0.9055118110236221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Normal="100" workbookViewId="0">
      <selection activeCell="A39" sqref="A39:E39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28" t="str">
        <f>'FORMATO 2'!A1:I1</f>
        <v>INSTITUTO TLAXCALTECA DE LA JUVENTUD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 ht="12" thickBot="1" x14ac:dyDescent="0.25">
      <c r="A2" s="131" t="s">
        <v>159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 ht="12" thickBot="1" x14ac:dyDescent="0.25">
      <c r="A3" s="131" t="str">
        <f>'FORMATO 2'!A3:I3</f>
        <v>Del 1 de enero al 30 de junio de 2021 (b)</v>
      </c>
      <c r="B3" s="132"/>
      <c r="C3" s="132"/>
      <c r="D3" s="132"/>
      <c r="E3" s="132"/>
      <c r="F3" s="132"/>
      <c r="G3" s="132"/>
      <c r="H3" s="132"/>
      <c r="I3" s="132"/>
      <c r="J3" s="132"/>
      <c r="K3" s="133"/>
    </row>
    <row r="4" spans="1:11" ht="12" thickBot="1" x14ac:dyDescent="0.25">
      <c r="A4" s="131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3"/>
    </row>
    <row r="5" spans="1:11" ht="75" thickBot="1" x14ac:dyDescent="0.25">
      <c r="A5" s="2" t="s">
        <v>160</v>
      </c>
      <c r="B5" s="1" t="s">
        <v>161</v>
      </c>
      <c r="C5" s="1" t="s">
        <v>162</v>
      </c>
      <c r="D5" s="1" t="s">
        <v>163</v>
      </c>
      <c r="E5" s="1" t="s">
        <v>164</v>
      </c>
      <c r="F5" s="1" t="s">
        <v>165</v>
      </c>
      <c r="G5" s="1" t="s">
        <v>166</v>
      </c>
      <c r="H5" s="1" t="s">
        <v>167</v>
      </c>
      <c r="I5" s="1" t="s">
        <v>443</v>
      </c>
      <c r="J5" s="1" t="s">
        <v>448</v>
      </c>
      <c r="K5" s="1" t="s">
        <v>449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168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169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170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171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172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173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174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175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176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177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178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49" t="str">
        <f>'FORMATO 1'!A92:C92</f>
        <v>MARLENE NAVARRO GOMEZ</v>
      </c>
      <c r="B39" s="149"/>
      <c r="C39" s="149"/>
      <c r="D39" s="149"/>
      <c r="E39" s="149"/>
      <c r="F39" s="118" t="str">
        <f>'FORMATO 1'!D92</f>
        <v>RODOLFO SANCHEZ CANTOR</v>
      </c>
      <c r="G39" s="118"/>
      <c r="H39" s="118"/>
      <c r="I39" s="118"/>
      <c r="J39" s="118"/>
      <c r="K39" s="118"/>
    </row>
    <row r="40" spans="1:11" x14ac:dyDescent="0.2">
      <c r="A40" s="118" t="str">
        <f>'FORMATO 1'!A93:C93</f>
        <v>DIRECTORA GENERAL</v>
      </c>
      <c r="B40" s="118"/>
      <c r="C40" s="118"/>
      <c r="D40" s="118"/>
      <c r="E40" s="118"/>
      <c r="F40" s="118" t="str">
        <f>'FORMATO 1'!D93</f>
        <v>JEFE DEL DEPARTAMENTO DE ADMINISTRACION Y FINANZAS</v>
      </c>
      <c r="G40" s="118"/>
      <c r="H40" s="118"/>
      <c r="I40" s="118"/>
      <c r="J40" s="118"/>
      <c r="K40" s="118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zoomScaleNormal="100" workbookViewId="0">
      <selection activeCell="B85" sqref="B85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9" t="str">
        <f>'FORMATO 1'!A1:G1</f>
        <v>INSTITUTO TLAXCALTECA DE LA JUVENTUD</v>
      </c>
      <c r="B1" s="120"/>
      <c r="C1" s="120"/>
      <c r="D1" s="120"/>
      <c r="E1" s="121"/>
    </row>
    <row r="2" spans="1:5" x14ac:dyDescent="0.2">
      <c r="A2" s="158" t="s">
        <v>179</v>
      </c>
      <c r="B2" s="159"/>
      <c r="C2" s="159"/>
      <c r="D2" s="159"/>
      <c r="E2" s="160"/>
    </row>
    <row r="3" spans="1:5" x14ac:dyDescent="0.2">
      <c r="A3" s="158" t="str">
        <f>'FORMATO 2'!A3:I3</f>
        <v>Del 1 de enero al 30 de junio de 2021 (b)</v>
      </c>
      <c r="B3" s="159"/>
      <c r="C3" s="159"/>
      <c r="D3" s="159"/>
      <c r="E3" s="160"/>
    </row>
    <row r="4" spans="1:5" ht="12" thickBot="1" x14ac:dyDescent="0.25">
      <c r="A4" s="161" t="s">
        <v>1</v>
      </c>
      <c r="B4" s="162"/>
      <c r="C4" s="162"/>
      <c r="D4" s="162"/>
      <c r="E4" s="163"/>
    </row>
    <row r="5" spans="1:5" ht="12" thickBot="1" x14ac:dyDescent="0.25"/>
    <row r="6" spans="1:5" x14ac:dyDescent="0.2">
      <c r="A6" s="150" t="s">
        <v>2</v>
      </c>
      <c r="B6" s="151"/>
      <c r="C6" s="37" t="s">
        <v>180</v>
      </c>
      <c r="D6" s="144" t="s">
        <v>182</v>
      </c>
      <c r="E6" s="37" t="s">
        <v>183</v>
      </c>
    </row>
    <row r="7" spans="1:5" ht="12" thickBot="1" x14ac:dyDescent="0.25">
      <c r="A7" s="152"/>
      <c r="B7" s="153"/>
      <c r="C7" s="31" t="s">
        <v>181</v>
      </c>
      <c r="D7" s="146"/>
      <c r="E7" s="31" t="s">
        <v>184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185</v>
      </c>
      <c r="C9" s="45">
        <f>SUM(C10:C12)</f>
        <v>8819288</v>
      </c>
      <c r="D9" s="45">
        <f>SUM(D10:D12)</f>
        <v>2015376</v>
      </c>
      <c r="E9" s="45">
        <f>SUM(E10:E12)</f>
        <v>2015376</v>
      </c>
    </row>
    <row r="10" spans="1:5" x14ac:dyDescent="0.2">
      <c r="A10" s="43"/>
      <c r="B10" s="47" t="s">
        <v>186</v>
      </c>
      <c r="C10" s="45">
        <f>'FORMATO 5'!D42</f>
        <v>8819288</v>
      </c>
      <c r="D10" s="45">
        <f>'FORMATO 5'!G42</f>
        <v>2015376</v>
      </c>
      <c r="E10" s="45">
        <f>'FORMATO 5'!H42</f>
        <v>2015376</v>
      </c>
    </row>
    <row r="11" spans="1:5" x14ac:dyDescent="0.2">
      <c r="A11" s="43"/>
      <c r="B11" s="47" t="s">
        <v>187</v>
      </c>
      <c r="C11" s="45">
        <f>'FORMATO 5'!D66</f>
        <v>0</v>
      </c>
      <c r="D11" s="45">
        <f>'FORMATO 5'!G66</f>
        <v>0</v>
      </c>
      <c r="E11" s="45">
        <f>'FORMATO 5'!H66</f>
        <v>0</v>
      </c>
    </row>
    <row r="12" spans="1:5" x14ac:dyDescent="0.2">
      <c r="A12" s="43"/>
      <c r="B12" s="47" t="s">
        <v>188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438</v>
      </c>
      <c r="C14" s="45">
        <f>SUM(C15:C16)</f>
        <v>8819288</v>
      </c>
      <c r="D14" s="45">
        <f>SUM(D15:D16)</f>
        <v>1892210</v>
      </c>
      <c r="E14" s="45">
        <f>SUM(E15:E16)</f>
        <v>1737909</v>
      </c>
    </row>
    <row r="15" spans="1:5" x14ac:dyDescent="0.2">
      <c r="A15" s="43"/>
      <c r="B15" s="47" t="s">
        <v>189</v>
      </c>
      <c r="C15" s="45">
        <f>'FORMATO 6B'!B8</f>
        <v>8819288</v>
      </c>
      <c r="D15" s="45">
        <f>'FORMATO 6B'!E8</f>
        <v>1892210</v>
      </c>
      <c r="E15" s="45">
        <f>'FORMATO 6B'!F8</f>
        <v>1737909</v>
      </c>
    </row>
    <row r="16" spans="1:5" x14ac:dyDescent="0.2">
      <c r="A16" s="43"/>
      <c r="B16" s="47" t="s">
        <v>190</v>
      </c>
      <c r="C16" s="45">
        <f>'FORMATO 6B'!B19</f>
        <v>0</v>
      </c>
      <c r="D16" s="45">
        <f>'FORMATO 6B'!E21</f>
        <v>0</v>
      </c>
      <c r="E16" s="45">
        <f>'FORMATO 6B'!F21</f>
        <v>0</v>
      </c>
    </row>
    <row r="17" spans="1:6" x14ac:dyDescent="0.2">
      <c r="A17" s="43"/>
      <c r="B17" s="44"/>
      <c r="C17" s="45"/>
      <c r="D17" s="45"/>
      <c r="E17" s="45"/>
    </row>
    <row r="18" spans="1:6" x14ac:dyDescent="0.2">
      <c r="A18" s="43"/>
      <c r="B18" s="46" t="s">
        <v>191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6" x14ac:dyDescent="0.2">
      <c r="A19" s="43"/>
      <c r="B19" s="47" t="s">
        <v>192</v>
      </c>
      <c r="C19" s="49">
        <v>0</v>
      </c>
      <c r="D19" s="45">
        <v>0</v>
      </c>
      <c r="E19" s="45">
        <v>0</v>
      </c>
    </row>
    <row r="20" spans="1:6" x14ac:dyDescent="0.2">
      <c r="A20" s="43"/>
      <c r="B20" s="47" t="s">
        <v>193</v>
      </c>
      <c r="C20" s="49">
        <v>0</v>
      </c>
      <c r="D20" s="45">
        <v>0</v>
      </c>
      <c r="E20" s="45">
        <f>D20</f>
        <v>0</v>
      </c>
    </row>
    <row r="21" spans="1:6" x14ac:dyDescent="0.2">
      <c r="A21" s="43"/>
      <c r="B21" s="44"/>
      <c r="C21" s="45"/>
      <c r="D21" s="45"/>
      <c r="E21" s="45"/>
    </row>
    <row r="22" spans="1:6" x14ac:dyDescent="0.2">
      <c r="A22" s="43"/>
      <c r="B22" s="46" t="s">
        <v>194</v>
      </c>
      <c r="C22" s="45">
        <f>C9-C14+C18</f>
        <v>0</v>
      </c>
      <c r="D22" s="45">
        <f>D9-D14+D18</f>
        <v>123166</v>
      </c>
      <c r="E22" s="45">
        <f>E9-E14+E18</f>
        <v>277467</v>
      </c>
      <c r="F22" s="29"/>
    </row>
    <row r="23" spans="1:6" x14ac:dyDescent="0.2">
      <c r="A23" s="43"/>
      <c r="B23" s="46" t="s">
        <v>195</v>
      </c>
      <c r="C23" s="45">
        <f>C22-C12</f>
        <v>0</v>
      </c>
      <c r="D23" s="45">
        <f>D22-D12</f>
        <v>123166</v>
      </c>
      <c r="E23" s="45">
        <f>E22-E12</f>
        <v>277467</v>
      </c>
    </row>
    <row r="24" spans="1:6" ht="22.5" x14ac:dyDescent="0.2">
      <c r="A24" s="43"/>
      <c r="B24" s="46" t="s">
        <v>196</v>
      </c>
      <c r="C24" s="45">
        <f>C23-C18</f>
        <v>0</v>
      </c>
      <c r="D24" s="45">
        <f>D23-D18</f>
        <v>123166</v>
      </c>
      <c r="E24" s="45">
        <f>E23-E18</f>
        <v>277467</v>
      </c>
    </row>
    <row r="25" spans="1:6" ht="12" thickBot="1" x14ac:dyDescent="0.25">
      <c r="A25" s="50"/>
      <c r="B25" s="51"/>
      <c r="C25" s="52"/>
      <c r="D25" s="52"/>
      <c r="E25" s="52"/>
    </row>
    <row r="26" spans="1:6" ht="12" thickBot="1" x14ac:dyDescent="0.25"/>
    <row r="27" spans="1:6" ht="12" thickBot="1" x14ac:dyDescent="0.25">
      <c r="A27" s="170" t="s">
        <v>197</v>
      </c>
      <c r="B27" s="171"/>
      <c r="C27" s="53" t="s">
        <v>198</v>
      </c>
      <c r="D27" s="53" t="s">
        <v>182</v>
      </c>
      <c r="E27" s="53" t="s">
        <v>199</v>
      </c>
    </row>
    <row r="28" spans="1:6" x14ac:dyDescent="0.2">
      <c r="A28" s="43"/>
      <c r="B28" s="44"/>
      <c r="C28" s="45"/>
      <c r="D28" s="45"/>
      <c r="E28" s="45"/>
    </row>
    <row r="29" spans="1:6" x14ac:dyDescent="0.2">
      <c r="A29" s="48"/>
      <c r="B29" s="46" t="s">
        <v>200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6" x14ac:dyDescent="0.2">
      <c r="A30" s="43"/>
      <c r="B30" s="54" t="s">
        <v>201</v>
      </c>
      <c r="C30" s="45">
        <v>0</v>
      </c>
      <c r="D30" s="45">
        <v>0</v>
      </c>
      <c r="E30" s="45">
        <v>0</v>
      </c>
    </row>
    <row r="31" spans="1:6" x14ac:dyDescent="0.2">
      <c r="A31" s="43"/>
      <c r="B31" s="54" t="s">
        <v>202</v>
      </c>
      <c r="C31" s="45">
        <v>0</v>
      </c>
      <c r="D31" s="45">
        <v>0</v>
      </c>
      <c r="E31" s="45">
        <v>0</v>
      </c>
    </row>
    <row r="32" spans="1:6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203</v>
      </c>
      <c r="C33" s="55">
        <f>C24+C29</f>
        <v>0</v>
      </c>
      <c r="D33" s="55">
        <f>D24+D29</f>
        <v>123166</v>
      </c>
      <c r="E33" s="55">
        <f>E24+E29</f>
        <v>277467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50" t="s">
        <v>197</v>
      </c>
      <c r="B36" s="151"/>
      <c r="C36" s="144" t="s">
        <v>204</v>
      </c>
      <c r="D36" s="154" t="s">
        <v>182</v>
      </c>
      <c r="E36" s="56" t="s">
        <v>183</v>
      </c>
    </row>
    <row r="37" spans="1:5" ht="12" thickBot="1" x14ac:dyDescent="0.25">
      <c r="A37" s="152"/>
      <c r="B37" s="153"/>
      <c r="C37" s="146"/>
      <c r="D37" s="155"/>
      <c r="E37" s="57" t="s">
        <v>199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205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206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207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208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209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210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6"/>
      <c r="B46" s="168" t="s">
        <v>211</v>
      </c>
      <c r="C46" s="156">
        <f>C39-C42</f>
        <v>0</v>
      </c>
      <c r="D46" s="156">
        <f>D39-D42</f>
        <v>0</v>
      </c>
      <c r="E46" s="156">
        <f>E39-E42</f>
        <v>0</v>
      </c>
    </row>
    <row r="47" spans="1:5" ht="12" thickBot="1" x14ac:dyDescent="0.25">
      <c r="A47" s="167"/>
      <c r="B47" s="169"/>
      <c r="C47" s="157"/>
      <c r="D47" s="157"/>
      <c r="E47" s="157"/>
    </row>
    <row r="48" spans="1:5" ht="12" thickBot="1" x14ac:dyDescent="0.25"/>
    <row r="49" spans="1:5" x14ac:dyDescent="0.2">
      <c r="A49" s="150" t="s">
        <v>197</v>
      </c>
      <c r="B49" s="151"/>
      <c r="C49" s="56" t="s">
        <v>180</v>
      </c>
      <c r="D49" s="154" t="s">
        <v>182</v>
      </c>
      <c r="E49" s="56" t="s">
        <v>183</v>
      </c>
    </row>
    <row r="50" spans="1:5" ht="12" thickBot="1" x14ac:dyDescent="0.25">
      <c r="A50" s="152"/>
      <c r="B50" s="153"/>
      <c r="C50" s="57" t="s">
        <v>198</v>
      </c>
      <c r="D50" s="155"/>
      <c r="E50" s="57" t="s">
        <v>199</v>
      </c>
    </row>
    <row r="51" spans="1:5" x14ac:dyDescent="0.2">
      <c r="A51" s="164"/>
      <c r="B51" s="165"/>
      <c r="C51" s="60"/>
      <c r="D51" s="60"/>
      <c r="E51" s="60"/>
    </row>
    <row r="52" spans="1:5" x14ac:dyDescent="0.2">
      <c r="A52" s="58"/>
      <c r="B52" s="59" t="s">
        <v>212</v>
      </c>
      <c r="C52" s="60">
        <f>C10</f>
        <v>8819288</v>
      </c>
      <c r="D52" s="60">
        <f>D10</f>
        <v>2015376</v>
      </c>
      <c r="E52" s="60">
        <f>E10</f>
        <v>2015376</v>
      </c>
    </row>
    <row r="53" spans="1:5" x14ac:dyDescent="0.2">
      <c r="A53" s="58"/>
      <c r="B53" s="59" t="s">
        <v>213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206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209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189</v>
      </c>
      <c r="C57" s="60">
        <f>C15</f>
        <v>8819288</v>
      </c>
      <c r="D57" s="60">
        <f>D15</f>
        <v>1892210</v>
      </c>
      <c r="E57" s="60">
        <f>E15</f>
        <v>1737909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192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214</v>
      </c>
      <c r="C61" s="65">
        <f>C52+C53-C57+C59</f>
        <v>0</v>
      </c>
      <c r="D61" s="65">
        <f>D52+D53-D57+D59</f>
        <v>123166</v>
      </c>
      <c r="E61" s="65">
        <f>E52+E53-E57+E59</f>
        <v>277467</v>
      </c>
    </row>
    <row r="62" spans="1:5" x14ac:dyDescent="0.2">
      <c r="A62" s="61"/>
      <c r="B62" s="62" t="s">
        <v>215</v>
      </c>
      <c r="C62" s="65">
        <f>C61-C53</f>
        <v>0</v>
      </c>
      <c r="D62" s="65">
        <f>D61-D53</f>
        <v>123166</v>
      </c>
      <c r="E62" s="65">
        <f>E61-E53</f>
        <v>277467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50" t="s">
        <v>197</v>
      </c>
      <c r="B65" s="151"/>
      <c r="C65" s="144" t="s">
        <v>204</v>
      </c>
      <c r="D65" s="154" t="s">
        <v>182</v>
      </c>
      <c r="E65" s="56" t="s">
        <v>183</v>
      </c>
    </row>
    <row r="66" spans="1:5" ht="12" thickBot="1" x14ac:dyDescent="0.25">
      <c r="A66" s="152"/>
      <c r="B66" s="153"/>
      <c r="C66" s="146"/>
      <c r="D66" s="155"/>
      <c r="E66" s="57" t="s">
        <v>199</v>
      </c>
    </row>
    <row r="67" spans="1:5" x14ac:dyDescent="0.2">
      <c r="A67" s="164"/>
      <c r="B67" s="165"/>
      <c r="C67" s="60"/>
      <c r="D67" s="60"/>
      <c r="E67" s="60"/>
    </row>
    <row r="68" spans="1:5" x14ac:dyDescent="0.2">
      <c r="A68" s="58"/>
      <c r="B68" s="59" t="s">
        <v>187</v>
      </c>
      <c r="C68" s="60">
        <f>C11</f>
        <v>0</v>
      </c>
      <c r="D68" s="60">
        <f>D11</f>
        <v>0</v>
      </c>
      <c r="E68" s="60">
        <f>E11</f>
        <v>0</v>
      </c>
    </row>
    <row r="69" spans="1:5" x14ac:dyDescent="0.2">
      <c r="A69" s="58"/>
      <c r="B69" s="59" t="s">
        <v>216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207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210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217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193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218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66"/>
      <c r="B78" s="168" t="s">
        <v>219</v>
      </c>
      <c r="C78" s="156">
        <f>C77-C69</f>
        <v>0</v>
      </c>
      <c r="D78" s="156">
        <f>D77-D69</f>
        <v>0</v>
      </c>
      <c r="E78" s="156">
        <f>E77-E69</f>
        <v>0</v>
      </c>
    </row>
    <row r="79" spans="1:5" ht="12" thickBot="1" x14ac:dyDescent="0.25">
      <c r="A79" s="167"/>
      <c r="B79" s="169"/>
      <c r="C79" s="157"/>
      <c r="D79" s="157"/>
      <c r="E79" s="157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7" t="str">
        <f>'FORMATO 1'!A92</f>
        <v>MARLENE NAVARRO GOMEZ</v>
      </c>
      <c r="C85" s="118" t="str">
        <f>'FORMATO 1'!D92</f>
        <v>RODOLFO SANCHEZ CANTOR</v>
      </c>
      <c r="D85" s="118"/>
      <c r="E85" s="118"/>
    </row>
    <row r="86" spans="2:5" x14ac:dyDescent="0.2">
      <c r="B86" s="113" t="str">
        <f>'FORMATO 1'!A93</f>
        <v>DIRECTORA GENERAL</v>
      </c>
      <c r="C86" s="118" t="str">
        <f>'FORMATO 1'!D93</f>
        <v>JEFE DEL DEPARTAMENTO DE ADMINISTRACION Y FINANZAS</v>
      </c>
      <c r="D86" s="118"/>
      <c r="E86" s="118"/>
    </row>
  </sheetData>
  <mergeCells count="29">
    <mergeCell ref="C85:E85"/>
    <mergeCell ref="C86:E86"/>
    <mergeCell ref="C46:C47"/>
    <mergeCell ref="D46:D47"/>
    <mergeCell ref="D78:D79"/>
    <mergeCell ref="E46:E47"/>
    <mergeCell ref="B46:B47"/>
    <mergeCell ref="A6:B7"/>
    <mergeCell ref="D6:D7"/>
    <mergeCell ref="A27:B27"/>
    <mergeCell ref="A36:B37"/>
    <mergeCell ref="C36:C37"/>
    <mergeCell ref="D36:D3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Normal="100" workbookViewId="0">
      <pane xSplit="3" ySplit="7" topLeftCell="D71" activePane="bottomRight" state="frozen"/>
      <selection pane="topRight" activeCell="D1" sqref="D1"/>
      <selection pane="bottomLeft" activeCell="A8" sqref="A8"/>
      <selection pane="bottomRight" activeCell="A83" sqref="A83:D83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9" t="str">
        <f>'FORMATO 1'!A1:G1</f>
        <v>INSTITUTO TLAXCALTECA DE LA JUVENTUD</v>
      </c>
      <c r="B1" s="120"/>
      <c r="C1" s="120"/>
      <c r="D1" s="120"/>
      <c r="E1" s="120"/>
      <c r="F1" s="120"/>
      <c r="G1" s="120"/>
      <c r="H1" s="120"/>
      <c r="I1" s="121"/>
    </row>
    <row r="2" spans="1:9" x14ac:dyDescent="0.2">
      <c r="A2" s="158" t="s">
        <v>220</v>
      </c>
      <c r="B2" s="159"/>
      <c r="C2" s="159"/>
      <c r="D2" s="159"/>
      <c r="E2" s="159"/>
      <c r="F2" s="159"/>
      <c r="G2" s="159"/>
      <c r="H2" s="159"/>
      <c r="I2" s="160"/>
    </row>
    <row r="3" spans="1:9" x14ac:dyDescent="0.2">
      <c r="A3" s="158" t="str">
        <f>'FORMATO 2'!A3:I3</f>
        <v>Del 1 de enero al 30 de junio de 2021 (b)</v>
      </c>
      <c r="B3" s="159"/>
      <c r="C3" s="159"/>
      <c r="D3" s="159"/>
      <c r="E3" s="159"/>
      <c r="F3" s="159"/>
      <c r="G3" s="159"/>
      <c r="H3" s="159"/>
      <c r="I3" s="160"/>
    </row>
    <row r="4" spans="1:9" ht="12" thickBot="1" x14ac:dyDescent="0.25">
      <c r="A4" s="161" t="s">
        <v>1</v>
      </c>
      <c r="B4" s="162"/>
      <c r="C4" s="162"/>
      <c r="D4" s="162"/>
      <c r="E4" s="162"/>
      <c r="F4" s="162"/>
      <c r="G4" s="162"/>
      <c r="H4" s="162"/>
      <c r="I4" s="163"/>
    </row>
    <row r="5" spans="1:9" ht="12" thickBot="1" x14ac:dyDescent="0.25">
      <c r="A5" s="119"/>
      <c r="B5" s="120"/>
      <c r="C5" s="121"/>
      <c r="D5" s="128" t="s">
        <v>221</v>
      </c>
      <c r="E5" s="129"/>
      <c r="F5" s="129"/>
      <c r="G5" s="129"/>
      <c r="H5" s="130"/>
      <c r="I5" s="154" t="s">
        <v>222</v>
      </c>
    </row>
    <row r="6" spans="1:9" x14ac:dyDescent="0.2">
      <c r="A6" s="158" t="s">
        <v>197</v>
      </c>
      <c r="B6" s="159"/>
      <c r="C6" s="160"/>
      <c r="D6" s="154" t="s">
        <v>224</v>
      </c>
      <c r="E6" s="144" t="s">
        <v>225</v>
      </c>
      <c r="F6" s="154" t="s">
        <v>226</v>
      </c>
      <c r="G6" s="154" t="s">
        <v>182</v>
      </c>
      <c r="H6" s="154" t="s">
        <v>227</v>
      </c>
      <c r="I6" s="191"/>
    </row>
    <row r="7" spans="1:9" ht="12" thickBot="1" x14ac:dyDescent="0.25">
      <c r="A7" s="161" t="s">
        <v>223</v>
      </c>
      <c r="B7" s="162"/>
      <c r="C7" s="163"/>
      <c r="D7" s="155"/>
      <c r="E7" s="146"/>
      <c r="F7" s="155"/>
      <c r="G7" s="155"/>
      <c r="H7" s="155"/>
      <c r="I7" s="155"/>
    </row>
    <row r="8" spans="1:9" x14ac:dyDescent="0.2">
      <c r="A8" s="187"/>
      <c r="B8" s="188"/>
      <c r="C8" s="189"/>
      <c r="D8" s="71"/>
      <c r="E8" s="71"/>
      <c r="F8" s="71"/>
      <c r="G8" s="71"/>
      <c r="H8" s="71"/>
      <c r="I8" s="71"/>
    </row>
    <row r="9" spans="1:9" x14ac:dyDescent="0.2">
      <c r="A9" s="179" t="s">
        <v>228</v>
      </c>
      <c r="B9" s="180"/>
      <c r="C9" s="190"/>
      <c r="D9" s="71"/>
      <c r="E9" s="71"/>
      <c r="F9" s="71"/>
      <c r="G9" s="71"/>
      <c r="H9" s="71"/>
      <c r="I9" s="71"/>
    </row>
    <row r="10" spans="1:9" x14ac:dyDescent="0.2">
      <c r="A10" s="72"/>
      <c r="B10" s="182" t="s">
        <v>229</v>
      </c>
      <c r="C10" s="183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82" t="s">
        <v>230</v>
      </c>
      <c r="C11" s="183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82" t="s">
        <v>231</v>
      </c>
      <c r="C12" s="183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82" t="s">
        <v>232</v>
      </c>
      <c r="C13" s="183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82" t="s">
        <v>233</v>
      </c>
      <c r="C14" s="183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82" t="s">
        <v>234</v>
      </c>
      <c r="C15" s="183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82" t="s">
        <v>235</v>
      </c>
      <c r="C16" s="183"/>
      <c r="D16" s="71">
        <v>0</v>
      </c>
      <c r="E16" s="71">
        <v>0</v>
      </c>
      <c r="F16" s="71">
        <f>D16+E16</f>
        <v>0</v>
      </c>
      <c r="G16" s="71">
        <v>0</v>
      </c>
      <c r="H16" s="71">
        <f>G16</f>
        <v>0</v>
      </c>
      <c r="I16" s="71">
        <f>-D16+G16</f>
        <v>0</v>
      </c>
    </row>
    <row r="17" spans="1:9" x14ac:dyDescent="0.2">
      <c r="A17" s="72"/>
      <c r="B17" s="185" t="s">
        <v>421</v>
      </c>
      <c r="C17" s="183"/>
      <c r="D17" s="73">
        <f t="shared" ref="D17:H17" si="0">SUM(D18:D28)</f>
        <v>0</v>
      </c>
      <c r="E17" s="73">
        <f t="shared" si="0"/>
        <v>0</v>
      </c>
      <c r="F17" s="73">
        <f t="shared" si="0"/>
        <v>0</v>
      </c>
      <c r="G17" s="73">
        <f t="shared" si="0"/>
        <v>0</v>
      </c>
      <c r="H17" s="73">
        <f t="shared" si="0"/>
        <v>0</v>
      </c>
      <c r="I17" s="73">
        <f>SUM(I18:I28)</f>
        <v>0</v>
      </c>
    </row>
    <row r="18" spans="1:9" x14ac:dyDescent="0.2">
      <c r="A18" s="72"/>
      <c r="B18" s="74"/>
      <c r="C18" s="75" t="s">
        <v>236</v>
      </c>
      <c r="D18" s="71">
        <v>0</v>
      </c>
      <c r="E18" s="71">
        <v>0</v>
      </c>
      <c r="F18" s="71">
        <f>D18+E18</f>
        <v>0</v>
      </c>
      <c r="G18" s="71">
        <v>0</v>
      </c>
      <c r="H18" s="71">
        <f>G18</f>
        <v>0</v>
      </c>
      <c r="I18" s="71">
        <f>-D18+G18</f>
        <v>0</v>
      </c>
    </row>
    <row r="19" spans="1:9" x14ac:dyDescent="0.2">
      <c r="A19" s="72"/>
      <c r="B19" s="74"/>
      <c r="C19" s="75" t="s">
        <v>237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238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239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241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242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244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246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82" t="s">
        <v>247</v>
      </c>
      <c r="C29" s="183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248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249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251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82" t="s">
        <v>253</v>
      </c>
      <c r="C35" s="183"/>
      <c r="D35" s="71">
        <v>8819288</v>
      </c>
      <c r="E35" s="71">
        <v>0</v>
      </c>
      <c r="F35" s="71">
        <f>D35+E35</f>
        <v>8819288</v>
      </c>
      <c r="G35" s="71">
        <v>2015376</v>
      </c>
      <c r="H35" s="71">
        <f>G35</f>
        <v>2015376</v>
      </c>
      <c r="I35" s="71">
        <f>-D35+G35</f>
        <v>-6803912</v>
      </c>
    </row>
    <row r="36" spans="1:9" x14ac:dyDescent="0.2">
      <c r="A36" s="72"/>
      <c r="B36" s="182" t="s">
        <v>254</v>
      </c>
      <c r="C36" s="183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255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82" t="s">
        <v>256</v>
      </c>
      <c r="C38" s="183"/>
      <c r="D38" s="71">
        <f t="shared" ref="D38:I38" si="2">SUM(D39:D40)</f>
        <v>0</v>
      </c>
      <c r="E38" s="71">
        <f t="shared" si="2"/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</row>
    <row r="39" spans="1:9" x14ac:dyDescent="0.2">
      <c r="A39" s="72"/>
      <c r="B39" s="74"/>
      <c r="C39" s="75" t="s">
        <v>257</v>
      </c>
      <c r="D39" s="71">
        <v>0</v>
      </c>
      <c r="E39" s="71">
        <v>0</v>
      </c>
      <c r="F39" s="71">
        <f>D39+E39</f>
        <v>0</v>
      </c>
      <c r="G39" s="71">
        <v>0</v>
      </c>
      <c r="H39" s="71">
        <f>G39</f>
        <v>0</v>
      </c>
      <c r="I39" s="71">
        <f>-D39+G39</f>
        <v>0</v>
      </c>
    </row>
    <row r="40" spans="1:9" x14ac:dyDescent="0.2">
      <c r="A40" s="72"/>
      <c r="B40" s="74"/>
      <c r="C40" s="75" t="s">
        <v>258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4" t="s">
        <v>422</v>
      </c>
      <c r="B42" s="180"/>
      <c r="C42" s="181"/>
      <c r="D42" s="73">
        <f>D10+D11+D12+D13+D14+D15+D16+D29+D35+D36+D38+D17</f>
        <v>8819288</v>
      </c>
      <c r="E42" s="73">
        <f t="shared" ref="E42:I42" si="3">E10+E11+E12+E13+E14+E15+E16+E29+E35+E36+E38+E17</f>
        <v>0</v>
      </c>
      <c r="F42" s="73">
        <f t="shared" si="3"/>
        <v>8819288</v>
      </c>
      <c r="G42" s="73">
        <f t="shared" si="3"/>
        <v>2015376</v>
      </c>
      <c r="H42" s="73">
        <f t="shared" si="3"/>
        <v>2015376</v>
      </c>
      <c r="I42" s="73">
        <f t="shared" si="3"/>
        <v>-6803912</v>
      </c>
    </row>
    <row r="43" spans="1:9" x14ac:dyDescent="0.2">
      <c r="A43" s="179" t="s">
        <v>259</v>
      </c>
      <c r="B43" s="180"/>
      <c r="C43" s="181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9" t="s">
        <v>260</v>
      </c>
      <c r="B45" s="180"/>
      <c r="C45" s="181"/>
      <c r="D45" s="71"/>
      <c r="E45" s="71"/>
      <c r="F45" s="71"/>
      <c r="G45" s="71"/>
      <c r="H45" s="71"/>
      <c r="I45" s="71"/>
    </row>
    <row r="46" spans="1:9" x14ac:dyDescent="0.2">
      <c r="A46" s="72"/>
      <c r="B46" s="182" t="s">
        <v>261</v>
      </c>
      <c r="C46" s="183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2.5" x14ac:dyDescent="0.2">
      <c r="A47" s="72"/>
      <c r="B47" s="74"/>
      <c r="C47" s="80" t="s">
        <v>262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263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264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265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266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267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268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269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82" t="s">
        <v>270</v>
      </c>
      <c r="C55" s="183"/>
      <c r="D55" s="71">
        <f>SUM(D56:D59)</f>
        <v>0</v>
      </c>
      <c r="E55" s="71">
        <f>SUM(E56:E59)</f>
        <v>0</v>
      </c>
      <c r="F55" s="71">
        <f>SUM(F56:F59)</f>
        <v>0</v>
      </c>
      <c r="G55" s="71">
        <f>SUM(G56:G59)</f>
        <v>0</v>
      </c>
      <c r="H55" s="71">
        <f>SUM(H56:H59)</f>
        <v>0</v>
      </c>
      <c r="I55" s="71">
        <f>-D55+G55</f>
        <v>0</v>
      </c>
    </row>
    <row r="56" spans="1:9" x14ac:dyDescent="0.2">
      <c r="A56" s="72"/>
      <c r="B56" s="74"/>
      <c r="C56" s="75" t="s">
        <v>271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272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273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274</v>
      </c>
      <c r="D59" s="71">
        <v>0</v>
      </c>
      <c r="E59" s="71">
        <v>0</v>
      </c>
      <c r="F59" s="71">
        <f>D59+E59</f>
        <v>0</v>
      </c>
      <c r="G59" s="71">
        <v>0</v>
      </c>
      <c r="H59" s="71">
        <f>G59</f>
        <v>0</v>
      </c>
      <c r="I59" s="71">
        <f>-D59+G59</f>
        <v>0</v>
      </c>
    </row>
    <row r="60" spans="1:9" x14ac:dyDescent="0.2">
      <c r="A60" s="72"/>
      <c r="B60" s="182" t="s">
        <v>275</v>
      </c>
      <c r="C60" s="183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SUM(G61:G64)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276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277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85" t="s">
        <v>278</v>
      </c>
      <c r="C63" s="186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82" t="s">
        <v>279</v>
      </c>
      <c r="C64" s="183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7"/>
      <c r="C65" s="178"/>
      <c r="D65" s="71"/>
      <c r="E65" s="71"/>
      <c r="F65" s="71"/>
      <c r="G65" s="71"/>
      <c r="H65" s="71"/>
      <c r="I65" s="71"/>
    </row>
    <row r="66" spans="1:9" ht="21.75" customHeight="1" x14ac:dyDescent="0.2">
      <c r="A66" s="174" t="s">
        <v>280</v>
      </c>
      <c r="B66" s="175"/>
      <c r="C66" s="176"/>
      <c r="D66" s="71">
        <f>D46+D55+D60+D63+D64</f>
        <v>0</v>
      </c>
      <c r="E66" s="71">
        <f>E46+E55+E60+E63+E64</f>
        <v>0</v>
      </c>
      <c r="F66" s="71">
        <f>F46+F55+F60+F63+F64</f>
        <v>0</v>
      </c>
      <c r="G66" s="71">
        <f>G46+G55+G60+G63+G64</f>
        <v>0</v>
      </c>
      <c r="H66" s="71">
        <f>H46+H55+H60+H63+H64</f>
        <v>0</v>
      </c>
      <c r="I66" s="71">
        <f>-D66+G66</f>
        <v>0</v>
      </c>
    </row>
    <row r="67" spans="1:9" x14ac:dyDescent="0.2">
      <c r="A67" s="76"/>
      <c r="B67" s="177"/>
      <c r="C67" s="178"/>
      <c r="D67" s="71"/>
      <c r="E67" s="71"/>
      <c r="F67" s="71"/>
      <c r="G67" s="71"/>
      <c r="H67" s="71"/>
      <c r="I67" s="71"/>
    </row>
    <row r="68" spans="1:9" x14ac:dyDescent="0.2">
      <c r="A68" s="179" t="s">
        <v>281</v>
      </c>
      <c r="B68" s="180"/>
      <c r="C68" s="181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82" t="s">
        <v>282</v>
      </c>
      <c r="C69" s="183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7"/>
      <c r="C70" s="178"/>
      <c r="D70" s="71"/>
      <c r="E70" s="71"/>
      <c r="F70" s="71"/>
      <c r="G70" s="71"/>
      <c r="H70" s="71"/>
      <c r="I70" s="71"/>
    </row>
    <row r="71" spans="1:9" x14ac:dyDescent="0.2">
      <c r="A71" s="179" t="s">
        <v>283</v>
      </c>
      <c r="B71" s="180"/>
      <c r="C71" s="181"/>
      <c r="D71" s="71">
        <f>D42+D66+D68</f>
        <v>8819288</v>
      </c>
      <c r="E71" s="71">
        <f>E42+E66+E68</f>
        <v>0</v>
      </c>
      <c r="F71" s="71">
        <f>F42+F66+F68</f>
        <v>8819288</v>
      </c>
      <c r="G71" s="71">
        <f>G42+G66+G68</f>
        <v>2015376</v>
      </c>
      <c r="H71" s="71">
        <f>H42+H66+H68</f>
        <v>2015376</v>
      </c>
      <c r="I71" s="71">
        <f>-D71+G71</f>
        <v>-6803912</v>
      </c>
    </row>
    <row r="72" spans="1:9" x14ac:dyDescent="0.2">
      <c r="A72" s="76"/>
      <c r="B72" s="177"/>
      <c r="C72" s="178"/>
      <c r="D72" s="71"/>
      <c r="E72" s="71"/>
      <c r="F72" s="71"/>
      <c r="G72" s="71"/>
      <c r="H72" s="71"/>
      <c r="I72" s="71"/>
    </row>
    <row r="73" spans="1:9" x14ac:dyDescent="0.2">
      <c r="A73" s="72"/>
      <c r="B73" s="184" t="s">
        <v>284</v>
      </c>
      <c r="C73" s="181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85" t="s">
        <v>285</v>
      </c>
      <c r="C74" s="186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85" t="s">
        <v>286</v>
      </c>
      <c r="C75" s="186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4" t="s">
        <v>287</v>
      </c>
      <c r="C76" s="181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72"/>
      <c r="C77" s="173"/>
      <c r="D77" s="83"/>
      <c r="E77" s="83"/>
      <c r="F77" s="83"/>
      <c r="G77" s="83"/>
      <c r="H77" s="83"/>
      <c r="I77" s="83"/>
    </row>
    <row r="83" spans="1:9" x14ac:dyDescent="0.2">
      <c r="A83" s="149" t="str">
        <f>'FORMATO 1'!A92:C92</f>
        <v>MARLENE NAVARRO GOMEZ</v>
      </c>
      <c r="B83" s="149"/>
      <c r="C83" s="149"/>
      <c r="D83" s="149"/>
      <c r="E83" s="118" t="str">
        <f>'FORMATO 1'!D92</f>
        <v>RODOLFO SANCHEZ CANTOR</v>
      </c>
      <c r="F83" s="118"/>
      <c r="G83" s="118"/>
      <c r="H83" s="118"/>
      <c r="I83" s="118"/>
    </row>
    <row r="84" spans="1:9" x14ac:dyDescent="0.2">
      <c r="A84" s="118" t="str">
        <f>'FORMATO 1'!A93:C93</f>
        <v>DIRECTORA GENERAL</v>
      </c>
      <c r="B84" s="118"/>
      <c r="C84" s="118"/>
      <c r="D84" s="118"/>
      <c r="E84" s="118" t="str">
        <f>'FORMATO 1'!D93</f>
        <v>JEFE DEL DEPARTAMENTO DE ADMINISTRACION Y FINANZAS</v>
      </c>
      <c r="F84" s="118"/>
      <c r="G84" s="118"/>
      <c r="H84" s="118"/>
      <c r="I84" s="118"/>
    </row>
  </sheetData>
  <mergeCells count="53">
    <mergeCell ref="A83:D83"/>
    <mergeCell ref="A84:D84"/>
    <mergeCell ref="E83:I83"/>
    <mergeCell ref="E84:I8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r:id="rId1"/>
  <ignoredErrors>
    <ignoredError sqref="F17:I17" formula="1"/>
    <ignoredError sqref="D29:I34 D61:I75 D60:F60 H60:I60 D59 D36:I58 F59 H59" formulaRange="1"/>
    <ignoredError sqref="G60 I59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Normal="100" workbookViewId="0">
      <pane ySplit="7" topLeftCell="A155" activePane="bottomLeft" state="frozen"/>
      <selection pane="bottomLeft" activeCell="A165" sqref="A165:B165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0.7109375" style="3" bestFit="1" customWidth="1"/>
    <col min="5" max="7" width="11.140625" style="3" customWidth="1"/>
    <col min="8" max="8" width="9.85546875" style="3" customWidth="1"/>
    <col min="9" max="16384" width="11.42578125" style="3"/>
  </cols>
  <sheetData>
    <row r="1" spans="1:8" x14ac:dyDescent="0.2">
      <c r="A1" s="119" t="str">
        <f>'FORMATO 1'!A1:G1</f>
        <v>INSTITUTO TLAXCALTECA DE LA JUVENTUD</v>
      </c>
      <c r="B1" s="120"/>
      <c r="C1" s="120"/>
      <c r="D1" s="120"/>
      <c r="E1" s="120"/>
      <c r="F1" s="120"/>
      <c r="G1" s="120"/>
      <c r="H1" s="198"/>
    </row>
    <row r="2" spans="1:8" x14ac:dyDescent="0.2">
      <c r="A2" s="158" t="s">
        <v>288</v>
      </c>
      <c r="B2" s="159"/>
      <c r="C2" s="159"/>
      <c r="D2" s="159"/>
      <c r="E2" s="159"/>
      <c r="F2" s="159"/>
      <c r="G2" s="159"/>
      <c r="H2" s="199"/>
    </row>
    <row r="3" spans="1:8" x14ac:dyDescent="0.2">
      <c r="A3" s="158" t="s">
        <v>289</v>
      </c>
      <c r="B3" s="159"/>
      <c r="C3" s="159"/>
      <c r="D3" s="159"/>
      <c r="E3" s="159"/>
      <c r="F3" s="159"/>
      <c r="G3" s="159"/>
      <c r="H3" s="199"/>
    </row>
    <row r="4" spans="1:8" x14ac:dyDescent="0.2">
      <c r="A4" s="158" t="str">
        <f>'FORMATO 2'!A3:I3</f>
        <v>Del 1 de enero al 30 de junio de 2021 (b)</v>
      </c>
      <c r="B4" s="159"/>
      <c r="C4" s="159"/>
      <c r="D4" s="159"/>
      <c r="E4" s="159"/>
      <c r="F4" s="159"/>
      <c r="G4" s="159"/>
      <c r="H4" s="199"/>
    </row>
    <row r="5" spans="1:8" ht="12" thickBot="1" x14ac:dyDescent="0.25">
      <c r="A5" s="161" t="s">
        <v>1</v>
      </c>
      <c r="B5" s="162"/>
      <c r="C5" s="162"/>
      <c r="D5" s="162"/>
      <c r="E5" s="162"/>
      <c r="F5" s="162"/>
      <c r="G5" s="162"/>
      <c r="H5" s="200"/>
    </row>
    <row r="6" spans="1:8" ht="12" thickBot="1" x14ac:dyDescent="0.25">
      <c r="A6" s="119" t="s">
        <v>2</v>
      </c>
      <c r="B6" s="121"/>
      <c r="C6" s="128" t="s">
        <v>290</v>
      </c>
      <c r="D6" s="129"/>
      <c r="E6" s="129"/>
      <c r="F6" s="129"/>
      <c r="G6" s="130"/>
      <c r="H6" s="144" t="s">
        <v>291</v>
      </c>
    </row>
    <row r="7" spans="1:8" ht="45.75" thickBot="1" x14ac:dyDescent="0.25">
      <c r="A7" s="161"/>
      <c r="B7" s="163"/>
      <c r="C7" s="57" t="s">
        <v>181</v>
      </c>
      <c r="D7" s="31" t="s">
        <v>292</v>
      </c>
      <c r="E7" s="57" t="s">
        <v>293</v>
      </c>
      <c r="F7" s="57" t="s">
        <v>182</v>
      </c>
      <c r="G7" s="57" t="s">
        <v>184</v>
      </c>
      <c r="H7" s="146"/>
    </row>
    <row r="8" spans="1:8" x14ac:dyDescent="0.2">
      <c r="A8" s="196" t="s">
        <v>294</v>
      </c>
      <c r="B8" s="197"/>
      <c r="C8" s="99">
        <f>C9+C17+C27+C37+C47+C57+C61+C70+C74</f>
        <v>8819288</v>
      </c>
      <c r="D8" s="99">
        <f>D9+D17+D27+D37+D47+D57+D61+D70+D74</f>
        <v>0</v>
      </c>
      <c r="E8" s="99">
        <f>E9+E17+E27+E37+E47+E57+E61+E70+E74</f>
        <v>8819288</v>
      </c>
      <c r="F8" s="99">
        <f>F9+F17+F27+F37+F47+F57+F61+F70+F74</f>
        <v>1892210</v>
      </c>
      <c r="G8" s="99">
        <f>G9+G17+G27+G37+G47+G57+G61+G70+G74</f>
        <v>1737909</v>
      </c>
      <c r="H8" s="86">
        <f>E8-F8</f>
        <v>6927078</v>
      </c>
    </row>
    <row r="9" spans="1:8" x14ac:dyDescent="0.2">
      <c r="A9" s="194" t="s">
        <v>295</v>
      </c>
      <c r="B9" s="195"/>
      <c r="C9" s="99">
        <f>SUM(C10:C16)</f>
        <v>3726191</v>
      </c>
      <c r="D9" s="99">
        <f>SUM(D10:D16)</f>
        <v>0</v>
      </c>
      <c r="E9" s="99">
        <f>SUM(E10:E16)</f>
        <v>3726191</v>
      </c>
      <c r="F9" s="99">
        <f>SUM(F10:F16)</f>
        <v>1396740</v>
      </c>
      <c r="G9" s="99">
        <f>SUM(G10:G16)</f>
        <v>1396740</v>
      </c>
      <c r="H9" s="86">
        <f>E9-F9</f>
        <v>2329451</v>
      </c>
    </row>
    <row r="10" spans="1:8" x14ac:dyDescent="0.2">
      <c r="A10" s="72"/>
      <c r="B10" s="74" t="s">
        <v>296</v>
      </c>
      <c r="C10" s="100">
        <v>883524</v>
      </c>
      <c r="D10" s="71">
        <v>-3</v>
      </c>
      <c r="E10" s="71">
        <f>SUM(C10:D10)</f>
        <v>883521</v>
      </c>
      <c r="F10" s="71">
        <v>372729</v>
      </c>
      <c r="G10" s="71">
        <f>F10</f>
        <v>372729</v>
      </c>
      <c r="H10" s="71">
        <f t="shared" ref="H10:H16" si="0">E10-F10</f>
        <v>510792</v>
      </c>
    </row>
    <row r="11" spans="1:8" x14ac:dyDescent="0.2">
      <c r="A11" s="72"/>
      <c r="B11" s="74" t="s">
        <v>297</v>
      </c>
      <c r="C11" s="100">
        <v>1295040</v>
      </c>
      <c r="D11" s="71">
        <v>0</v>
      </c>
      <c r="E11" s="71">
        <f t="shared" ref="E11:E75" si="1">SUM(C11:D11)</f>
        <v>1295040</v>
      </c>
      <c r="F11" s="71">
        <v>543268</v>
      </c>
      <c r="G11" s="71">
        <f t="shared" ref="G11:G75" si="2">F11</f>
        <v>543268</v>
      </c>
      <c r="H11" s="71">
        <f t="shared" si="0"/>
        <v>751772</v>
      </c>
    </row>
    <row r="12" spans="1:8" x14ac:dyDescent="0.2">
      <c r="A12" s="72"/>
      <c r="B12" s="74" t="s">
        <v>298</v>
      </c>
      <c r="C12" s="100">
        <v>195810</v>
      </c>
      <c r="D12" s="71">
        <v>1</v>
      </c>
      <c r="E12" s="71">
        <f t="shared" si="1"/>
        <v>195811</v>
      </c>
      <c r="F12" s="71">
        <v>76251</v>
      </c>
      <c r="G12" s="71">
        <f t="shared" si="2"/>
        <v>76251</v>
      </c>
      <c r="H12" s="71">
        <f t="shared" si="0"/>
        <v>119560</v>
      </c>
    </row>
    <row r="13" spans="1:8" x14ac:dyDescent="0.2">
      <c r="A13" s="72"/>
      <c r="B13" s="74" t="s">
        <v>299</v>
      </c>
      <c r="C13" s="100">
        <v>137391</v>
      </c>
      <c r="D13" s="71">
        <v>1</v>
      </c>
      <c r="E13" s="71">
        <f t="shared" si="1"/>
        <v>137392</v>
      </c>
      <c r="F13" s="71">
        <v>43314</v>
      </c>
      <c r="G13" s="71">
        <f t="shared" si="2"/>
        <v>43314</v>
      </c>
      <c r="H13" s="71">
        <f t="shared" si="0"/>
        <v>94078</v>
      </c>
    </row>
    <row r="14" spans="1:8" x14ac:dyDescent="0.2">
      <c r="A14" s="72"/>
      <c r="B14" s="74" t="s">
        <v>300</v>
      </c>
      <c r="C14" s="100">
        <v>1214426</v>
      </c>
      <c r="D14" s="71">
        <v>1</v>
      </c>
      <c r="E14" s="71">
        <f t="shared" si="1"/>
        <v>1214427</v>
      </c>
      <c r="F14" s="71">
        <v>361178</v>
      </c>
      <c r="G14" s="71">
        <f t="shared" si="2"/>
        <v>361178</v>
      </c>
      <c r="H14" s="71">
        <f t="shared" si="0"/>
        <v>853249</v>
      </c>
    </row>
    <row r="15" spans="1:8" x14ac:dyDescent="0.2">
      <c r="A15" s="72"/>
      <c r="B15" s="74" t="s">
        <v>301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302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92" t="s">
        <v>303</v>
      </c>
      <c r="B17" s="193"/>
      <c r="C17" s="99">
        <f t="shared" ref="C17:H17" si="3">SUM(C18:C26)</f>
        <v>788200</v>
      </c>
      <c r="D17" s="99">
        <f t="shared" si="3"/>
        <v>0</v>
      </c>
      <c r="E17" s="99">
        <f>SUM(E18:E26)</f>
        <v>788200</v>
      </c>
      <c r="F17" s="99">
        <f t="shared" si="3"/>
        <v>182796</v>
      </c>
      <c r="G17" s="99">
        <f t="shared" si="3"/>
        <v>68839</v>
      </c>
      <c r="H17" s="99">
        <f t="shared" si="3"/>
        <v>605404</v>
      </c>
    </row>
    <row r="18" spans="1:8" x14ac:dyDescent="0.2">
      <c r="A18" s="72"/>
      <c r="B18" s="108" t="s">
        <v>304</v>
      </c>
      <c r="C18" s="100">
        <v>288200</v>
      </c>
      <c r="D18" s="71">
        <v>0</v>
      </c>
      <c r="E18" s="71">
        <f t="shared" si="1"/>
        <v>288200</v>
      </c>
      <c r="F18" s="71">
        <v>49939</v>
      </c>
      <c r="G18" s="71">
        <v>1982</v>
      </c>
      <c r="H18" s="71">
        <f t="shared" ref="H18:H26" si="4">E18-F18</f>
        <v>238261</v>
      </c>
    </row>
    <row r="19" spans="1:8" x14ac:dyDescent="0.2">
      <c r="A19" s="72"/>
      <c r="B19" s="74" t="s">
        <v>305</v>
      </c>
      <c r="C19" s="100">
        <v>28000</v>
      </c>
      <c r="D19" s="71">
        <v>0</v>
      </c>
      <c r="E19" s="71">
        <f t="shared" si="1"/>
        <v>28000</v>
      </c>
      <c r="F19" s="71">
        <v>857</v>
      </c>
      <c r="G19" s="71">
        <f t="shared" ref="G19:G26" si="5">F19</f>
        <v>857</v>
      </c>
      <c r="H19" s="71">
        <f t="shared" si="4"/>
        <v>27143</v>
      </c>
    </row>
    <row r="20" spans="1:8" x14ac:dyDescent="0.2">
      <c r="A20" s="72"/>
      <c r="B20" s="108" t="s">
        <v>306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5"/>
        <v>0</v>
      </c>
      <c r="H20" s="71">
        <f t="shared" si="4"/>
        <v>0</v>
      </c>
    </row>
    <row r="21" spans="1:8" x14ac:dyDescent="0.2">
      <c r="A21" s="72"/>
      <c r="B21" s="74" t="s">
        <v>307</v>
      </c>
      <c r="C21" s="100">
        <v>26000</v>
      </c>
      <c r="D21" s="71">
        <v>0</v>
      </c>
      <c r="E21" s="71">
        <f t="shared" si="1"/>
        <v>26000</v>
      </c>
      <c r="F21" s="71">
        <v>0</v>
      </c>
      <c r="G21" s="71">
        <f t="shared" si="5"/>
        <v>0</v>
      </c>
      <c r="H21" s="71">
        <f t="shared" si="4"/>
        <v>26000</v>
      </c>
    </row>
    <row r="22" spans="1:8" x14ac:dyDescent="0.2">
      <c r="A22" s="72"/>
      <c r="B22" s="74" t="s">
        <v>308</v>
      </c>
      <c r="C22" s="100">
        <v>7000</v>
      </c>
      <c r="D22" s="71">
        <v>0</v>
      </c>
      <c r="E22" s="71">
        <f t="shared" si="1"/>
        <v>7000</v>
      </c>
      <c r="F22" s="71">
        <v>0</v>
      </c>
      <c r="G22" s="71">
        <f t="shared" si="5"/>
        <v>0</v>
      </c>
      <c r="H22" s="71">
        <f t="shared" si="4"/>
        <v>7000</v>
      </c>
    </row>
    <row r="23" spans="1:8" x14ac:dyDescent="0.2">
      <c r="A23" s="72"/>
      <c r="B23" s="74" t="s">
        <v>309</v>
      </c>
      <c r="C23" s="100">
        <v>262000</v>
      </c>
      <c r="D23" s="71">
        <v>0</v>
      </c>
      <c r="E23" s="71">
        <f t="shared" si="1"/>
        <v>262000</v>
      </c>
      <c r="F23" s="71">
        <v>132000</v>
      </c>
      <c r="G23" s="71">
        <v>66000</v>
      </c>
      <c r="H23" s="71">
        <f t="shared" si="4"/>
        <v>130000</v>
      </c>
    </row>
    <row r="24" spans="1:8" x14ac:dyDescent="0.2">
      <c r="A24" s="72"/>
      <c r="B24" s="108" t="s">
        <v>310</v>
      </c>
      <c r="C24" s="100">
        <v>31000</v>
      </c>
      <c r="D24" s="71">
        <v>0</v>
      </c>
      <c r="E24" s="71">
        <f t="shared" si="1"/>
        <v>31000</v>
      </c>
      <c r="F24" s="71">
        <v>0</v>
      </c>
      <c r="G24" s="71">
        <f t="shared" si="5"/>
        <v>0</v>
      </c>
      <c r="H24" s="71">
        <f t="shared" si="4"/>
        <v>31000</v>
      </c>
    </row>
    <row r="25" spans="1:8" x14ac:dyDescent="0.2">
      <c r="A25" s="72"/>
      <c r="B25" s="74" t="s">
        <v>311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5"/>
        <v>0</v>
      </c>
      <c r="H25" s="71">
        <f t="shared" si="4"/>
        <v>0</v>
      </c>
    </row>
    <row r="26" spans="1:8" x14ac:dyDescent="0.2">
      <c r="A26" s="72"/>
      <c r="B26" s="74" t="s">
        <v>312</v>
      </c>
      <c r="C26" s="100">
        <v>146000</v>
      </c>
      <c r="D26" s="71">
        <v>0</v>
      </c>
      <c r="E26" s="71">
        <f t="shared" si="1"/>
        <v>146000</v>
      </c>
      <c r="F26" s="71">
        <v>0</v>
      </c>
      <c r="G26" s="71">
        <f t="shared" si="5"/>
        <v>0</v>
      </c>
      <c r="H26" s="71">
        <f t="shared" si="4"/>
        <v>146000</v>
      </c>
    </row>
    <row r="27" spans="1:8" x14ac:dyDescent="0.2">
      <c r="A27" s="194" t="s">
        <v>313</v>
      </c>
      <c r="B27" s="195"/>
      <c r="C27" s="99">
        <f>SUM(C28:C36)</f>
        <v>3282897</v>
      </c>
      <c r="D27" s="99">
        <f>SUM(D28:D36)</f>
        <v>0</v>
      </c>
      <c r="E27" s="99">
        <f>SUM(E28:E36)</f>
        <v>3282897</v>
      </c>
      <c r="F27" s="99">
        <f>SUM(F28:F36)</f>
        <v>290674</v>
      </c>
      <c r="G27" s="99">
        <f>SUM(G28:G36)</f>
        <v>272330</v>
      </c>
      <c r="H27" s="86">
        <f>E27-F27</f>
        <v>2992223</v>
      </c>
    </row>
    <row r="28" spans="1:8" x14ac:dyDescent="0.2">
      <c r="A28" s="72"/>
      <c r="B28" s="74" t="s">
        <v>314</v>
      </c>
      <c r="C28" s="100">
        <v>197600</v>
      </c>
      <c r="D28" s="71">
        <v>0</v>
      </c>
      <c r="E28" s="71">
        <f t="shared" si="1"/>
        <v>197600</v>
      </c>
      <c r="F28" s="71">
        <v>69515</v>
      </c>
      <c r="G28" s="71">
        <v>51515</v>
      </c>
      <c r="H28" s="71">
        <f t="shared" ref="H28:H37" si="6">E28-F28</f>
        <v>128085</v>
      </c>
    </row>
    <row r="29" spans="1:8" x14ac:dyDescent="0.2">
      <c r="A29" s="72"/>
      <c r="B29" s="74" t="s">
        <v>315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v>0</v>
      </c>
      <c r="H29" s="71">
        <f t="shared" si="6"/>
        <v>0</v>
      </c>
    </row>
    <row r="30" spans="1:8" x14ac:dyDescent="0.2">
      <c r="A30" s="72"/>
      <c r="B30" s="108" t="s">
        <v>316</v>
      </c>
      <c r="C30" s="100">
        <v>0</v>
      </c>
      <c r="D30" s="71">
        <v>0</v>
      </c>
      <c r="E30" s="71">
        <f t="shared" si="1"/>
        <v>0</v>
      </c>
      <c r="F30" s="71">
        <v>0</v>
      </c>
      <c r="G30" s="71">
        <v>0</v>
      </c>
      <c r="H30" s="71">
        <f>E30-F30</f>
        <v>0</v>
      </c>
    </row>
    <row r="31" spans="1:8" x14ac:dyDescent="0.2">
      <c r="A31" s="72"/>
      <c r="B31" s="74" t="s">
        <v>317</v>
      </c>
      <c r="C31" s="100">
        <v>64300</v>
      </c>
      <c r="D31" s="71">
        <v>0</v>
      </c>
      <c r="E31" s="71">
        <f t="shared" si="1"/>
        <v>64300</v>
      </c>
      <c r="F31" s="71">
        <v>8500</v>
      </c>
      <c r="G31" s="71">
        <v>8156</v>
      </c>
      <c r="H31" s="71">
        <f t="shared" si="6"/>
        <v>55800</v>
      </c>
    </row>
    <row r="32" spans="1:8" x14ac:dyDescent="0.2">
      <c r="A32" s="72"/>
      <c r="B32" s="108" t="s">
        <v>318</v>
      </c>
      <c r="C32" s="100">
        <v>163500</v>
      </c>
      <c r="D32" s="71">
        <v>0</v>
      </c>
      <c r="E32" s="71">
        <f t="shared" si="1"/>
        <v>163500</v>
      </c>
      <c r="F32" s="71">
        <v>24989</v>
      </c>
      <c r="G32" s="71">
        <v>24989</v>
      </c>
      <c r="H32" s="71">
        <f t="shared" si="6"/>
        <v>138511</v>
      </c>
    </row>
    <row r="33" spans="1:8" x14ac:dyDescent="0.2">
      <c r="A33" s="72"/>
      <c r="B33" s="74" t="s">
        <v>319</v>
      </c>
      <c r="C33" s="100">
        <v>102000</v>
      </c>
      <c r="D33" s="71">
        <v>0</v>
      </c>
      <c r="E33" s="71">
        <f t="shared" si="1"/>
        <v>102000</v>
      </c>
      <c r="F33" s="71">
        <v>8352</v>
      </c>
      <c r="G33" s="71">
        <v>8352</v>
      </c>
      <c r="H33" s="71">
        <f t="shared" si="6"/>
        <v>93648</v>
      </c>
    </row>
    <row r="34" spans="1:8" x14ac:dyDescent="0.2">
      <c r="A34" s="72"/>
      <c r="B34" s="74" t="s">
        <v>320</v>
      </c>
      <c r="C34" s="100">
        <v>60500</v>
      </c>
      <c r="D34" s="71">
        <v>0</v>
      </c>
      <c r="E34" s="71">
        <f t="shared" si="1"/>
        <v>60500</v>
      </c>
      <c r="F34" s="71">
        <v>0</v>
      </c>
      <c r="G34" s="71">
        <v>0</v>
      </c>
      <c r="H34" s="71">
        <f t="shared" si="6"/>
        <v>60500</v>
      </c>
    </row>
    <row r="35" spans="1:8" x14ac:dyDescent="0.2">
      <c r="A35" s="72"/>
      <c r="B35" s="74" t="s">
        <v>321</v>
      </c>
      <c r="C35" s="100">
        <v>2582997</v>
      </c>
      <c r="D35" s="71">
        <v>0</v>
      </c>
      <c r="E35" s="71">
        <f t="shared" si="1"/>
        <v>2582997</v>
      </c>
      <c r="F35" s="71">
        <v>148786</v>
      </c>
      <c r="G35" s="71">
        <v>148786</v>
      </c>
      <c r="H35" s="116">
        <f t="shared" si="6"/>
        <v>2434211</v>
      </c>
    </row>
    <row r="36" spans="1:8" x14ac:dyDescent="0.2">
      <c r="A36" s="72"/>
      <c r="B36" s="74" t="s">
        <v>322</v>
      </c>
      <c r="C36" s="100">
        <v>112000</v>
      </c>
      <c r="D36" s="71">
        <v>0</v>
      </c>
      <c r="E36" s="71">
        <f t="shared" si="1"/>
        <v>112000</v>
      </c>
      <c r="F36" s="71">
        <v>30532</v>
      </c>
      <c r="G36" s="71">
        <v>30532</v>
      </c>
      <c r="H36" s="71">
        <f t="shared" si="6"/>
        <v>81468</v>
      </c>
    </row>
    <row r="37" spans="1:8" ht="22.5" customHeight="1" x14ac:dyDescent="0.2">
      <c r="A37" s="192" t="s">
        <v>323</v>
      </c>
      <c r="B37" s="193"/>
      <c r="C37" s="99">
        <f>SUM(C38:C46)</f>
        <v>1000000</v>
      </c>
      <c r="D37" s="99">
        <f>SUM(D38:D46)</f>
        <v>0</v>
      </c>
      <c r="E37" s="99">
        <f>SUM(E38:E46)</f>
        <v>1000000</v>
      </c>
      <c r="F37" s="99">
        <f>SUM(F38:F46)</f>
        <v>0</v>
      </c>
      <c r="G37" s="99">
        <f>SUM(G38:G46)</f>
        <v>0</v>
      </c>
      <c r="H37" s="86">
        <f t="shared" si="6"/>
        <v>1000000</v>
      </c>
    </row>
    <row r="38" spans="1:8" x14ac:dyDescent="0.2">
      <c r="A38" s="72"/>
      <c r="B38" s="74" t="s">
        <v>324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7">E38-F38</f>
        <v>0</v>
      </c>
    </row>
    <row r="39" spans="1:8" x14ac:dyDescent="0.2">
      <c r="A39" s="72"/>
      <c r="B39" s="74" t="s">
        <v>325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7"/>
        <v>0</v>
      </c>
    </row>
    <row r="40" spans="1:8" x14ac:dyDescent="0.2">
      <c r="A40" s="72"/>
      <c r="B40" s="74" t="s">
        <v>326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7"/>
        <v>0</v>
      </c>
    </row>
    <row r="41" spans="1:8" x14ac:dyDescent="0.2">
      <c r="A41" s="72"/>
      <c r="B41" s="74" t="s">
        <v>327</v>
      </c>
      <c r="C41" s="100">
        <v>1000000</v>
      </c>
      <c r="D41" s="71">
        <v>0</v>
      </c>
      <c r="E41" s="71">
        <f t="shared" si="1"/>
        <v>1000000</v>
      </c>
      <c r="F41" s="71">
        <v>0</v>
      </c>
      <c r="G41" s="71">
        <f t="shared" si="2"/>
        <v>0</v>
      </c>
      <c r="H41" s="71">
        <f t="shared" si="7"/>
        <v>1000000</v>
      </c>
    </row>
    <row r="42" spans="1:8" x14ac:dyDescent="0.2">
      <c r="A42" s="72"/>
      <c r="B42" s="74" t="s">
        <v>328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7"/>
        <v>0</v>
      </c>
    </row>
    <row r="43" spans="1:8" x14ac:dyDescent="0.2">
      <c r="A43" s="72"/>
      <c r="B43" s="108" t="s">
        <v>329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7"/>
        <v>0</v>
      </c>
    </row>
    <row r="44" spans="1:8" x14ac:dyDescent="0.2">
      <c r="A44" s="72"/>
      <c r="B44" s="74" t="s">
        <v>330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7"/>
        <v>0</v>
      </c>
    </row>
    <row r="45" spans="1:8" x14ac:dyDescent="0.2">
      <c r="A45" s="72"/>
      <c r="B45" s="74" t="s">
        <v>331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7"/>
        <v>0</v>
      </c>
    </row>
    <row r="46" spans="1:8" x14ac:dyDescent="0.2">
      <c r="A46" s="72"/>
      <c r="B46" s="74" t="s">
        <v>332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7"/>
        <v>0</v>
      </c>
    </row>
    <row r="47" spans="1:8" ht="22.5" customHeight="1" x14ac:dyDescent="0.2">
      <c r="A47" s="192" t="s">
        <v>333</v>
      </c>
      <c r="B47" s="193"/>
      <c r="C47" s="99">
        <f t="shared" ref="C47:H47" si="8">SUM(C48:C56)</f>
        <v>22000</v>
      </c>
      <c r="D47" s="99">
        <f t="shared" si="8"/>
        <v>0</v>
      </c>
      <c r="E47" s="99">
        <f t="shared" si="8"/>
        <v>22000</v>
      </c>
      <c r="F47" s="99">
        <f t="shared" si="8"/>
        <v>22000</v>
      </c>
      <c r="G47" s="99">
        <f t="shared" si="8"/>
        <v>0</v>
      </c>
      <c r="H47" s="99">
        <f t="shared" si="8"/>
        <v>0</v>
      </c>
    </row>
    <row r="48" spans="1:8" x14ac:dyDescent="0.2">
      <c r="A48" s="72"/>
      <c r="B48" s="74" t="s">
        <v>334</v>
      </c>
      <c r="C48" s="100">
        <v>22000</v>
      </c>
      <c r="D48" s="71">
        <v>0</v>
      </c>
      <c r="E48" s="71">
        <f t="shared" si="1"/>
        <v>22000</v>
      </c>
      <c r="F48" s="71">
        <v>22000</v>
      </c>
      <c r="G48" s="71">
        <v>0</v>
      </c>
      <c r="H48" s="71">
        <f t="shared" ref="H48:H56" si="9">E48-F48</f>
        <v>0</v>
      </c>
    </row>
    <row r="49" spans="1:8" x14ac:dyDescent="0.2">
      <c r="A49" s="72"/>
      <c r="B49" s="74" t="s">
        <v>335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9"/>
        <v>0</v>
      </c>
    </row>
    <row r="50" spans="1:8" x14ac:dyDescent="0.2">
      <c r="A50" s="72"/>
      <c r="B50" s="74" t="s">
        <v>336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9"/>
        <v>0</v>
      </c>
    </row>
    <row r="51" spans="1:8" x14ac:dyDescent="0.2">
      <c r="A51" s="72"/>
      <c r="B51" s="74" t="s">
        <v>337</v>
      </c>
      <c r="C51" s="100">
        <v>0</v>
      </c>
      <c r="D51" s="71">
        <v>0</v>
      </c>
      <c r="E51" s="71">
        <f t="shared" si="1"/>
        <v>0</v>
      </c>
      <c r="F51" s="71">
        <v>0</v>
      </c>
      <c r="G51" s="71">
        <f t="shared" si="2"/>
        <v>0</v>
      </c>
      <c r="H51" s="71">
        <f t="shared" si="9"/>
        <v>0</v>
      </c>
    </row>
    <row r="52" spans="1:8" x14ac:dyDescent="0.2">
      <c r="A52" s="72"/>
      <c r="B52" s="74" t="s">
        <v>338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9"/>
        <v>0</v>
      </c>
    </row>
    <row r="53" spans="1:8" x14ac:dyDescent="0.2">
      <c r="A53" s="72"/>
      <c r="B53" s="74" t="s">
        <v>339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9"/>
        <v>0</v>
      </c>
    </row>
    <row r="54" spans="1:8" x14ac:dyDescent="0.2">
      <c r="A54" s="72"/>
      <c r="B54" s="74" t="s">
        <v>340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9"/>
        <v>0</v>
      </c>
    </row>
    <row r="55" spans="1:8" x14ac:dyDescent="0.2">
      <c r="A55" s="72"/>
      <c r="B55" s="74" t="s">
        <v>341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9"/>
        <v>0</v>
      </c>
    </row>
    <row r="56" spans="1:8" x14ac:dyDescent="0.2">
      <c r="A56" s="72"/>
      <c r="B56" s="74" t="s">
        <v>342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9"/>
        <v>0</v>
      </c>
    </row>
    <row r="57" spans="1:8" x14ac:dyDescent="0.2">
      <c r="A57" s="194" t="s">
        <v>343</v>
      </c>
      <c r="B57" s="195"/>
      <c r="C57" s="99">
        <f t="shared" ref="C57:H57" si="10">SUM(C58:C60)</f>
        <v>0</v>
      </c>
      <c r="D57" s="99">
        <f t="shared" si="10"/>
        <v>0</v>
      </c>
      <c r="E57" s="99">
        <f t="shared" si="10"/>
        <v>0</v>
      </c>
      <c r="F57" s="99">
        <f t="shared" si="10"/>
        <v>0</v>
      </c>
      <c r="G57" s="99">
        <f t="shared" si="10"/>
        <v>0</v>
      </c>
      <c r="H57" s="99">
        <f t="shared" si="10"/>
        <v>0</v>
      </c>
    </row>
    <row r="58" spans="1:8" x14ac:dyDescent="0.2">
      <c r="A58" s="72"/>
      <c r="B58" s="74" t="s">
        <v>344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1">E58-F58</f>
        <v>0</v>
      </c>
    </row>
    <row r="59" spans="1:8" x14ac:dyDescent="0.2">
      <c r="A59" s="72"/>
      <c r="B59" s="74" t="s">
        <v>345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1"/>
        <v>0</v>
      </c>
    </row>
    <row r="60" spans="1:8" x14ac:dyDescent="0.2">
      <c r="A60" s="72"/>
      <c r="B60" s="74" t="s">
        <v>346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1"/>
        <v>0</v>
      </c>
    </row>
    <row r="61" spans="1:8" ht="22.5" customHeight="1" x14ac:dyDescent="0.2">
      <c r="A61" s="192" t="s">
        <v>347</v>
      </c>
      <c r="B61" s="193"/>
      <c r="C61" s="99">
        <f t="shared" ref="C61:H61" si="12">SUM(C62:C69)</f>
        <v>0</v>
      </c>
      <c r="D61" s="99">
        <f t="shared" si="12"/>
        <v>0</v>
      </c>
      <c r="E61" s="99">
        <f t="shared" si="12"/>
        <v>0</v>
      </c>
      <c r="F61" s="99">
        <f t="shared" si="12"/>
        <v>0</v>
      </c>
      <c r="G61" s="99">
        <f t="shared" si="12"/>
        <v>0</v>
      </c>
      <c r="H61" s="99">
        <f t="shared" si="12"/>
        <v>0</v>
      </c>
    </row>
    <row r="62" spans="1:8" x14ac:dyDescent="0.2">
      <c r="A62" s="72"/>
      <c r="B62" s="74" t="s">
        <v>348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3">E62-F62</f>
        <v>0</v>
      </c>
    </row>
    <row r="63" spans="1:8" x14ac:dyDescent="0.2">
      <c r="A63" s="72"/>
      <c r="B63" s="74" t="s">
        <v>349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3"/>
        <v>0</v>
      </c>
    </row>
    <row r="64" spans="1:8" x14ac:dyDescent="0.2">
      <c r="A64" s="72"/>
      <c r="B64" s="74" t="s">
        <v>350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3"/>
        <v>0</v>
      </c>
    </row>
    <row r="65" spans="1:8" x14ac:dyDescent="0.2">
      <c r="A65" s="72"/>
      <c r="B65" s="74" t="s">
        <v>351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3"/>
        <v>0</v>
      </c>
    </row>
    <row r="66" spans="1:8" x14ac:dyDescent="0.2">
      <c r="A66" s="72"/>
      <c r="B66" s="74" t="s">
        <v>352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3"/>
        <v>0</v>
      </c>
    </row>
    <row r="67" spans="1:8" x14ac:dyDescent="0.2">
      <c r="A67" s="72"/>
      <c r="B67" s="74" t="s">
        <v>353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3"/>
        <v>0</v>
      </c>
    </row>
    <row r="68" spans="1:8" x14ac:dyDescent="0.2">
      <c r="A68" s="72"/>
      <c r="B68" s="74" t="s">
        <v>354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3"/>
        <v>0</v>
      </c>
    </row>
    <row r="69" spans="1:8" x14ac:dyDescent="0.2">
      <c r="A69" s="72"/>
      <c r="B69" s="108" t="s">
        <v>355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3"/>
        <v>0</v>
      </c>
    </row>
    <row r="70" spans="1:8" x14ac:dyDescent="0.2">
      <c r="A70" s="194" t="s">
        <v>356</v>
      </c>
      <c r="B70" s="195"/>
      <c r="C70" s="99">
        <f t="shared" ref="C70:H70" si="14">SUM(C71:C73)</f>
        <v>0</v>
      </c>
      <c r="D70" s="99">
        <f t="shared" si="14"/>
        <v>0</v>
      </c>
      <c r="E70" s="99">
        <f t="shared" si="14"/>
        <v>0</v>
      </c>
      <c r="F70" s="99">
        <f t="shared" si="14"/>
        <v>0</v>
      </c>
      <c r="G70" s="99">
        <f t="shared" si="14"/>
        <v>0</v>
      </c>
      <c r="H70" s="99">
        <f t="shared" si="14"/>
        <v>0</v>
      </c>
    </row>
    <row r="71" spans="1:8" x14ac:dyDescent="0.2">
      <c r="A71" s="72"/>
      <c r="B71" s="74" t="s">
        <v>357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5">E71-F71</f>
        <v>0</v>
      </c>
    </row>
    <row r="72" spans="1:8" x14ac:dyDescent="0.2">
      <c r="A72" s="72"/>
      <c r="B72" s="74" t="s">
        <v>358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5"/>
        <v>0</v>
      </c>
    </row>
    <row r="73" spans="1:8" x14ac:dyDescent="0.2">
      <c r="A73" s="72"/>
      <c r="B73" s="74" t="s">
        <v>359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5"/>
        <v>0</v>
      </c>
    </row>
    <row r="74" spans="1:8" x14ac:dyDescent="0.2">
      <c r="A74" s="194" t="s">
        <v>360</v>
      </c>
      <c r="B74" s="195"/>
      <c r="C74" s="99">
        <f t="shared" ref="C74:H74" si="16">SUM(C75:C81)</f>
        <v>0</v>
      </c>
      <c r="D74" s="99">
        <f t="shared" si="16"/>
        <v>0</v>
      </c>
      <c r="E74" s="99">
        <f t="shared" si="16"/>
        <v>0</v>
      </c>
      <c r="F74" s="99">
        <f t="shared" si="16"/>
        <v>0</v>
      </c>
      <c r="G74" s="99">
        <f t="shared" si="16"/>
        <v>0</v>
      </c>
      <c r="H74" s="99">
        <f t="shared" si="16"/>
        <v>0</v>
      </c>
    </row>
    <row r="75" spans="1:8" x14ac:dyDescent="0.2">
      <c r="A75" s="72"/>
      <c r="B75" s="74" t="s">
        <v>361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7">E75-F75</f>
        <v>0</v>
      </c>
    </row>
    <row r="76" spans="1:8" x14ac:dyDescent="0.2">
      <c r="A76" s="72"/>
      <c r="B76" s="74" t="s">
        <v>362</v>
      </c>
      <c r="C76" s="100">
        <v>0</v>
      </c>
      <c r="D76" s="71">
        <v>0</v>
      </c>
      <c r="E76" s="71">
        <f t="shared" ref="E76:E81" si="18">SUM(C76:D76)</f>
        <v>0</v>
      </c>
      <c r="F76" s="71">
        <v>0</v>
      </c>
      <c r="G76" s="71">
        <f t="shared" ref="G76:G81" si="19">F76</f>
        <v>0</v>
      </c>
      <c r="H76" s="71">
        <f t="shared" si="17"/>
        <v>0</v>
      </c>
    </row>
    <row r="77" spans="1:8" x14ac:dyDescent="0.2">
      <c r="A77" s="72"/>
      <c r="B77" s="74" t="s">
        <v>363</v>
      </c>
      <c r="C77" s="100">
        <v>0</v>
      </c>
      <c r="D77" s="71">
        <v>0</v>
      </c>
      <c r="E77" s="71">
        <f t="shared" si="18"/>
        <v>0</v>
      </c>
      <c r="F77" s="71">
        <v>0</v>
      </c>
      <c r="G77" s="71">
        <f t="shared" si="19"/>
        <v>0</v>
      </c>
      <c r="H77" s="71">
        <f t="shared" si="17"/>
        <v>0</v>
      </c>
    </row>
    <row r="78" spans="1:8" x14ac:dyDescent="0.2">
      <c r="A78" s="72"/>
      <c r="B78" s="74" t="s">
        <v>364</v>
      </c>
      <c r="C78" s="100">
        <v>0</v>
      </c>
      <c r="D78" s="71">
        <v>0</v>
      </c>
      <c r="E78" s="71">
        <f t="shared" si="18"/>
        <v>0</v>
      </c>
      <c r="F78" s="71">
        <v>0</v>
      </c>
      <c r="G78" s="71">
        <f t="shared" si="19"/>
        <v>0</v>
      </c>
      <c r="H78" s="71">
        <f t="shared" si="17"/>
        <v>0</v>
      </c>
    </row>
    <row r="79" spans="1:8" x14ac:dyDescent="0.2">
      <c r="A79" s="72"/>
      <c r="B79" s="74" t="s">
        <v>365</v>
      </c>
      <c r="C79" s="100">
        <v>0</v>
      </c>
      <c r="D79" s="71">
        <v>0</v>
      </c>
      <c r="E79" s="71">
        <f t="shared" si="18"/>
        <v>0</v>
      </c>
      <c r="F79" s="71">
        <v>0</v>
      </c>
      <c r="G79" s="71">
        <f t="shared" si="19"/>
        <v>0</v>
      </c>
      <c r="H79" s="71">
        <f t="shared" si="17"/>
        <v>0</v>
      </c>
    </row>
    <row r="80" spans="1:8" x14ac:dyDescent="0.2">
      <c r="A80" s="72"/>
      <c r="B80" s="74" t="s">
        <v>366</v>
      </c>
      <c r="C80" s="100">
        <v>0</v>
      </c>
      <c r="D80" s="71">
        <v>0</v>
      </c>
      <c r="E80" s="71">
        <f t="shared" si="18"/>
        <v>0</v>
      </c>
      <c r="F80" s="71">
        <v>0</v>
      </c>
      <c r="G80" s="71">
        <f t="shared" si="19"/>
        <v>0</v>
      </c>
      <c r="H80" s="71">
        <f t="shared" si="17"/>
        <v>0</v>
      </c>
    </row>
    <row r="81" spans="1:8" x14ac:dyDescent="0.2">
      <c r="A81" s="72"/>
      <c r="B81" s="74" t="s">
        <v>367</v>
      </c>
      <c r="C81" s="100">
        <v>0</v>
      </c>
      <c r="D81" s="71">
        <v>0</v>
      </c>
      <c r="E81" s="71">
        <f t="shared" si="18"/>
        <v>0</v>
      </c>
      <c r="F81" s="71">
        <v>0</v>
      </c>
      <c r="G81" s="71">
        <f t="shared" si="19"/>
        <v>0</v>
      </c>
      <c r="H81" s="71">
        <f t="shared" si="17"/>
        <v>0</v>
      </c>
    </row>
    <row r="82" spans="1:8" ht="13.15" customHeight="1" thickBot="1" x14ac:dyDescent="0.25">
      <c r="A82" s="201"/>
      <c r="B82" s="202"/>
      <c r="C82" s="101"/>
      <c r="D82" s="91"/>
      <c r="E82" s="91"/>
      <c r="F82" s="91"/>
      <c r="G82" s="91"/>
      <c r="H82" s="91"/>
    </row>
    <row r="83" spans="1:8" ht="45.7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6"/>
      <c r="B84" s="197"/>
      <c r="C84" s="103"/>
      <c r="D84" s="103"/>
      <c r="E84" s="103"/>
      <c r="F84" s="103"/>
      <c r="G84" s="103"/>
      <c r="H84" s="103"/>
    </row>
    <row r="85" spans="1:8" x14ac:dyDescent="0.2">
      <c r="A85" s="179" t="s">
        <v>368</v>
      </c>
      <c r="B85" s="190"/>
      <c r="C85" s="104">
        <f t="shared" ref="C85:H85" si="20">C86+C94+C104+C114+C124+C134+C138+C147+C151</f>
        <v>0</v>
      </c>
      <c r="D85" s="104">
        <f t="shared" si="20"/>
        <v>0</v>
      </c>
      <c r="E85" s="104">
        <f t="shared" si="20"/>
        <v>0</v>
      </c>
      <c r="F85" s="104">
        <f t="shared" si="20"/>
        <v>0</v>
      </c>
      <c r="G85" s="104">
        <f t="shared" si="20"/>
        <v>0</v>
      </c>
      <c r="H85" s="104">
        <f t="shared" si="20"/>
        <v>0</v>
      </c>
    </row>
    <row r="86" spans="1:8" x14ac:dyDescent="0.2">
      <c r="A86" s="194" t="s">
        <v>295</v>
      </c>
      <c r="B86" s="195"/>
      <c r="C86" s="99">
        <f t="shared" ref="C86:H86" si="21">SUM(C87:C93)</f>
        <v>0</v>
      </c>
      <c r="D86" s="99">
        <f t="shared" si="21"/>
        <v>0</v>
      </c>
      <c r="E86" s="99">
        <f t="shared" si="21"/>
        <v>0</v>
      </c>
      <c r="F86" s="99">
        <f t="shared" si="21"/>
        <v>0</v>
      </c>
      <c r="G86" s="99">
        <f t="shared" si="21"/>
        <v>0</v>
      </c>
      <c r="H86" s="99">
        <f t="shared" si="21"/>
        <v>0</v>
      </c>
    </row>
    <row r="87" spans="1:8" x14ac:dyDescent="0.2">
      <c r="A87" s="72"/>
      <c r="B87" s="74" t="s">
        <v>296</v>
      </c>
      <c r="C87" s="100">
        <v>0</v>
      </c>
      <c r="D87" s="71">
        <v>0</v>
      </c>
      <c r="E87" s="71">
        <f t="shared" ref="E87:E152" si="22">SUM(C87:D87)</f>
        <v>0</v>
      </c>
      <c r="F87" s="71">
        <v>0</v>
      </c>
      <c r="G87" s="71">
        <f t="shared" ref="G87:G152" si="23">F87</f>
        <v>0</v>
      </c>
      <c r="H87" s="71">
        <f t="shared" ref="H87:H93" si="24">E87-F87</f>
        <v>0</v>
      </c>
    </row>
    <row r="88" spans="1:8" x14ac:dyDescent="0.2">
      <c r="A88" s="72"/>
      <c r="B88" s="74" t="s">
        <v>297</v>
      </c>
      <c r="C88" s="100">
        <v>0</v>
      </c>
      <c r="D88" s="71">
        <v>0</v>
      </c>
      <c r="E88" s="71">
        <f t="shared" si="22"/>
        <v>0</v>
      </c>
      <c r="F88" s="71">
        <v>0</v>
      </c>
      <c r="G88" s="71">
        <f t="shared" si="23"/>
        <v>0</v>
      </c>
      <c r="H88" s="71">
        <f t="shared" si="24"/>
        <v>0</v>
      </c>
    </row>
    <row r="89" spans="1:8" x14ac:dyDescent="0.2">
      <c r="A89" s="72"/>
      <c r="B89" s="74" t="s">
        <v>298</v>
      </c>
      <c r="C89" s="100">
        <v>0</v>
      </c>
      <c r="D89" s="71">
        <v>0</v>
      </c>
      <c r="E89" s="71">
        <f t="shared" si="22"/>
        <v>0</v>
      </c>
      <c r="F89" s="71">
        <v>0</v>
      </c>
      <c r="G89" s="71">
        <f t="shared" si="23"/>
        <v>0</v>
      </c>
      <c r="H89" s="71">
        <f t="shared" si="24"/>
        <v>0</v>
      </c>
    </row>
    <row r="90" spans="1:8" x14ac:dyDescent="0.2">
      <c r="A90" s="72"/>
      <c r="B90" s="74" t="s">
        <v>299</v>
      </c>
      <c r="C90" s="100">
        <v>0</v>
      </c>
      <c r="D90" s="71">
        <v>0</v>
      </c>
      <c r="E90" s="71">
        <f t="shared" si="22"/>
        <v>0</v>
      </c>
      <c r="F90" s="71">
        <v>0</v>
      </c>
      <c r="G90" s="71">
        <f t="shared" si="23"/>
        <v>0</v>
      </c>
      <c r="H90" s="71">
        <f t="shared" si="24"/>
        <v>0</v>
      </c>
    </row>
    <row r="91" spans="1:8" x14ac:dyDescent="0.2">
      <c r="A91" s="72"/>
      <c r="B91" s="74" t="s">
        <v>300</v>
      </c>
      <c r="C91" s="100">
        <v>0</v>
      </c>
      <c r="D91" s="71">
        <v>0</v>
      </c>
      <c r="E91" s="71">
        <f t="shared" si="22"/>
        <v>0</v>
      </c>
      <c r="F91" s="71">
        <v>0</v>
      </c>
      <c r="G91" s="71">
        <f t="shared" si="23"/>
        <v>0</v>
      </c>
      <c r="H91" s="71">
        <f t="shared" si="24"/>
        <v>0</v>
      </c>
    </row>
    <row r="92" spans="1:8" x14ac:dyDescent="0.2">
      <c r="A92" s="72"/>
      <c r="B92" s="74" t="s">
        <v>301</v>
      </c>
      <c r="C92" s="100">
        <v>0</v>
      </c>
      <c r="D92" s="71">
        <v>0</v>
      </c>
      <c r="E92" s="71">
        <f t="shared" si="22"/>
        <v>0</v>
      </c>
      <c r="F92" s="71">
        <v>0</v>
      </c>
      <c r="G92" s="71">
        <f t="shared" si="23"/>
        <v>0</v>
      </c>
      <c r="H92" s="71">
        <f t="shared" si="24"/>
        <v>0</v>
      </c>
    </row>
    <row r="93" spans="1:8" x14ac:dyDescent="0.2">
      <c r="A93" s="72"/>
      <c r="B93" s="74" t="s">
        <v>302</v>
      </c>
      <c r="C93" s="100">
        <v>0</v>
      </c>
      <c r="D93" s="71">
        <v>0</v>
      </c>
      <c r="E93" s="71">
        <f t="shared" si="22"/>
        <v>0</v>
      </c>
      <c r="F93" s="71">
        <v>0</v>
      </c>
      <c r="G93" s="71">
        <f t="shared" si="23"/>
        <v>0</v>
      </c>
      <c r="H93" s="71">
        <f t="shared" si="24"/>
        <v>0</v>
      </c>
    </row>
    <row r="94" spans="1:8" x14ac:dyDescent="0.2">
      <c r="A94" s="194" t="s">
        <v>303</v>
      </c>
      <c r="B94" s="195"/>
      <c r="C94" s="99">
        <f t="shared" ref="C94:H94" si="25">SUM(C95:C103)</f>
        <v>0</v>
      </c>
      <c r="D94" s="99">
        <f t="shared" si="25"/>
        <v>0</v>
      </c>
      <c r="E94" s="99">
        <f t="shared" si="25"/>
        <v>0</v>
      </c>
      <c r="F94" s="99">
        <f t="shared" si="25"/>
        <v>0</v>
      </c>
      <c r="G94" s="99">
        <f t="shared" si="25"/>
        <v>0</v>
      </c>
      <c r="H94" s="99">
        <f t="shared" si="25"/>
        <v>0</v>
      </c>
    </row>
    <row r="95" spans="1:8" x14ac:dyDescent="0.2">
      <c r="A95" s="72"/>
      <c r="B95" s="108" t="s">
        <v>304</v>
      </c>
      <c r="C95" s="100">
        <v>0</v>
      </c>
      <c r="D95" s="71">
        <v>0</v>
      </c>
      <c r="E95" s="71">
        <f t="shared" si="22"/>
        <v>0</v>
      </c>
      <c r="F95" s="71">
        <v>0</v>
      </c>
      <c r="G95" s="71">
        <f t="shared" si="23"/>
        <v>0</v>
      </c>
      <c r="H95" s="71">
        <f t="shared" ref="H95:H103" si="26">E95-F95</f>
        <v>0</v>
      </c>
    </row>
    <row r="96" spans="1:8" x14ac:dyDescent="0.2">
      <c r="A96" s="72"/>
      <c r="B96" s="74" t="s">
        <v>305</v>
      </c>
      <c r="C96" s="100">
        <v>0</v>
      </c>
      <c r="D96" s="71">
        <v>0</v>
      </c>
      <c r="E96" s="71">
        <f t="shared" si="22"/>
        <v>0</v>
      </c>
      <c r="F96" s="71">
        <v>0</v>
      </c>
      <c r="G96" s="71">
        <f t="shared" si="23"/>
        <v>0</v>
      </c>
      <c r="H96" s="71">
        <f t="shared" si="26"/>
        <v>0</v>
      </c>
    </row>
    <row r="97" spans="1:8" x14ac:dyDescent="0.2">
      <c r="A97" s="72"/>
      <c r="B97" s="74" t="s">
        <v>306</v>
      </c>
      <c r="C97" s="100">
        <v>0</v>
      </c>
      <c r="D97" s="71">
        <v>0</v>
      </c>
      <c r="E97" s="71">
        <f t="shared" si="22"/>
        <v>0</v>
      </c>
      <c r="F97" s="71">
        <v>0</v>
      </c>
      <c r="G97" s="71">
        <f t="shared" si="23"/>
        <v>0</v>
      </c>
      <c r="H97" s="71">
        <f t="shared" si="26"/>
        <v>0</v>
      </c>
    </row>
    <row r="98" spans="1:8" x14ac:dyDescent="0.2">
      <c r="A98" s="72"/>
      <c r="B98" s="74" t="s">
        <v>307</v>
      </c>
      <c r="C98" s="100">
        <v>0</v>
      </c>
      <c r="D98" s="71">
        <v>0</v>
      </c>
      <c r="E98" s="71">
        <f t="shared" si="22"/>
        <v>0</v>
      </c>
      <c r="F98" s="71">
        <v>0</v>
      </c>
      <c r="G98" s="71">
        <f t="shared" si="23"/>
        <v>0</v>
      </c>
      <c r="H98" s="71">
        <f t="shared" si="26"/>
        <v>0</v>
      </c>
    </row>
    <row r="99" spans="1:8" x14ac:dyDescent="0.2">
      <c r="A99" s="72"/>
      <c r="B99" s="74" t="s">
        <v>308</v>
      </c>
      <c r="C99" s="100">
        <v>0</v>
      </c>
      <c r="D99" s="71">
        <v>0</v>
      </c>
      <c r="E99" s="71">
        <f t="shared" si="22"/>
        <v>0</v>
      </c>
      <c r="F99" s="71">
        <v>0</v>
      </c>
      <c r="G99" s="71">
        <f t="shared" si="23"/>
        <v>0</v>
      </c>
      <c r="H99" s="71">
        <f t="shared" si="26"/>
        <v>0</v>
      </c>
    </row>
    <row r="100" spans="1:8" x14ac:dyDescent="0.2">
      <c r="A100" s="72"/>
      <c r="B100" s="74" t="s">
        <v>309</v>
      </c>
      <c r="C100" s="100">
        <v>0</v>
      </c>
      <c r="D100" s="71">
        <v>0</v>
      </c>
      <c r="E100" s="71">
        <f t="shared" si="22"/>
        <v>0</v>
      </c>
      <c r="F100" s="71">
        <v>0</v>
      </c>
      <c r="G100" s="71">
        <f t="shared" si="23"/>
        <v>0</v>
      </c>
      <c r="H100" s="71">
        <f t="shared" si="26"/>
        <v>0</v>
      </c>
    </row>
    <row r="101" spans="1:8" x14ac:dyDescent="0.2">
      <c r="A101" s="72"/>
      <c r="B101" s="74" t="s">
        <v>310</v>
      </c>
      <c r="C101" s="100">
        <v>0</v>
      </c>
      <c r="D101" s="71">
        <v>0</v>
      </c>
      <c r="E101" s="71">
        <f t="shared" si="22"/>
        <v>0</v>
      </c>
      <c r="F101" s="71">
        <v>0</v>
      </c>
      <c r="G101" s="71">
        <f t="shared" si="23"/>
        <v>0</v>
      </c>
      <c r="H101" s="71">
        <f t="shared" si="26"/>
        <v>0</v>
      </c>
    </row>
    <row r="102" spans="1:8" x14ac:dyDescent="0.2">
      <c r="A102" s="72"/>
      <c r="B102" s="74" t="s">
        <v>311</v>
      </c>
      <c r="C102" s="100">
        <v>0</v>
      </c>
      <c r="D102" s="71">
        <v>0</v>
      </c>
      <c r="E102" s="71">
        <f t="shared" si="22"/>
        <v>0</v>
      </c>
      <c r="F102" s="71">
        <v>0</v>
      </c>
      <c r="G102" s="71">
        <f t="shared" si="23"/>
        <v>0</v>
      </c>
      <c r="H102" s="71">
        <f t="shared" si="26"/>
        <v>0</v>
      </c>
    </row>
    <row r="103" spans="1:8" x14ac:dyDescent="0.2">
      <c r="A103" s="72"/>
      <c r="B103" s="74" t="s">
        <v>312</v>
      </c>
      <c r="C103" s="100">
        <v>0</v>
      </c>
      <c r="D103" s="71">
        <v>0</v>
      </c>
      <c r="E103" s="71">
        <f t="shared" si="22"/>
        <v>0</v>
      </c>
      <c r="F103" s="71">
        <v>0</v>
      </c>
      <c r="G103" s="71">
        <f t="shared" si="23"/>
        <v>0</v>
      </c>
      <c r="H103" s="71">
        <f t="shared" si="26"/>
        <v>0</v>
      </c>
    </row>
    <row r="104" spans="1:8" x14ac:dyDescent="0.2">
      <c r="A104" s="194" t="s">
        <v>313</v>
      </c>
      <c r="B104" s="195"/>
      <c r="C104" s="99">
        <f t="shared" ref="C104:H104" si="27">SUM(C105:C113)</f>
        <v>0</v>
      </c>
      <c r="D104" s="99">
        <f t="shared" si="27"/>
        <v>0</v>
      </c>
      <c r="E104" s="99">
        <f t="shared" si="27"/>
        <v>0</v>
      </c>
      <c r="F104" s="99">
        <f t="shared" si="27"/>
        <v>0</v>
      </c>
      <c r="G104" s="99">
        <f t="shared" si="27"/>
        <v>0</v>
      </c>
      <c r="H104" s="99">
        <f t="shared" si="27"/>
        <v>0</v>
      </c>
    </row>
    <row r="105" spans="1:8" x14ac:dyDescent="0.2">
      <c r="A105" s="72"/>
      <c r="B105" s="74" t="s">
        <v>314</v>
      </c>
      <c r="C105" s="100">
        <v>0</v>
      </c>
      <c r="D105" s="71">
        <v>0</v>
      </c>
      <c r="E105" s="71">
        <f t="shared" si="22"/>
        <v>0</v>
      </c>
      <c r="F105" s="71">
        <v>0</v>
      </c>
      <c r="G105" s="71">
        <f t="shared" si="23"/>
        <v>0</v>
      </c>
      <c r="H105" s="71">
        <f t="shared" ref="H105:H113" si="28">E105-F105</f>
        <v>0</v>
      </c>
    </row>
    <row r="106" spans="1:8" x14ac:dyDescent="0.2">
      <c r="A106" s="72"/>
      <c r="B106" s="74" t="s">
        <v>315</v>
      </c>
      <c r="C106" s="100">
        <v>0</v>
      </c>
      <c r="D106" s="71">
        <v>0</v>
      </c>
      <c r="E106" s="71">
        <f t="shared" si="22"/>
        <v>0</v>
      </c>
      <c r="F106" s="71">
        <v>0</v>
      </c>
      <c r="G106" s="71">
        <f t="shared" si="23"/>
        <v>0</v>
      </c>
      <c r="H106" s="71">
        <f t="shared" si="28"/>
        <v>0</v>
      </c>
    </row>
    <row r="107" spans="1:8" x14ac:dyDescent="0.2">
      <c r="A107" s="72"/>
      <c r="B107" s="74" t="s">
        <v>316</v>
      </c>
      <c r="C107" s="100">
        <v>0</v>
      </c>
      <c r="D107" s="71">
        <v>0</v>
      </c>
      <c r="E107" s="71">
        <f t="shared" si="22"/>
        <v>0</v>
      </c>
      <c r="F107" s="71">
        <v>0</v>
      </c>
      <c r="G107" s="71">
        <f t="shared" si="23"/>
        <v>0</v>
      </c>
      <c r="H107" s="71">
        <f t="shared" si="28"/>
        <v>0</v>
      </c>
    </row>
    <row r="108" spans="1:8" x14ac:dyDescent="0.2">
      <c r="A108" s="72"/>
      <c r="B108" s="74" t="s">
        <v>317</v>
      </c>
      <c r="C108" s="100">
        <v>0</v>
      </c>
      <c r="D108" s="71">
        <v>0</v>
      </c>
      <c r="E108" s="71">
        <f t="shared" si="22"/>
        <v>0</v>
      </c>
      <c r="F108" s="71">
        <v>0</v>
      </c>
      <c r="G108" s="71">
        <f t="shared" si="23"/>
        <v>0</v>
      </c>
      <c r="H108" s="71">
        <f t="shared" si="28"/>
        <v>0</v>
      </c>
    </row>
    <row r="109" spans="1:8" x14ac:dyDescent="0.2">
      <c r="A109" s="72"/>
      <c r="B109" s="108" t="s">
        <v>318</v>
      </c>
      <c r="C109" s="100">
        <v>0</v>
      </c>
      <c r="D109" s="71">
        <v>0</v>
      </c>
      <c r="E109" s="71">
        <f t="shared" si="22"/>
        <v>0</v>
      </c>
      <c r="F109" s="71">
        <v>0</v>
      </c>
      <c r="G109" s="71">
        <f t="shared" si="23"/>
        <v>0</v>
      </c>
      <c r="H109" s="71">
        <f t="shared" si="28"/>
        <v>0</v>
      </c>
    </row>
    <row r="110" spans="1:8" x14ac:dyDescent="0.2">
      <c r="A110" s="72"/>
      <c r="B110" s="74" t="s">
        <v>319</v>
      </c>
      <c r="C110" s="100">
        <v>0</v>
      </c>
      <c r="D110" s="71">
        <v>0</v>
      </c>
      <c r="E110" s="71">
        <f t="shared" si="22"/>
        <v>0</v>
      </c>
      <c r="F110" s="71">
        <v>0</v>
      </c>
      <c r="G110" s="71">
        <f t="shared" si="23"/>
        <v>0</v>
      </c>
      <c r="H110" s="71">
        <f t="shared" si="28"/>
        <v>0</v>
      </c>
    </row>
    <row r="111" spans="1:8" x14ac:dyDescent="0.2">
      <c r="A111" s="72"/>
      <c r="B111" s="74" t="s">
        <v>320</v>
      </c>
      <c r="C111" s="100">
        <v>0</v>
      </c>
      <c r="D111" s="71">
        <v>0</v>
      </c>
      <c r="E111" s="71">
        <f t="shared" si="22"/>
        <v>0</v>
      </c>
      <c r="F111" s="71">
        <v>0</v>
      </c>
      <c r="G111" s="71">
        <f t="shared" si="23"/>
        <v>0</v>
      </c>
      <c r="H111" s="71">
        <f t="shared" si="28"/>
        <v>0</v>
      </c>
    </row>
    <row r="112" spans="1:8" x14ac:dyDescent="0.2">
      <c r="A112" s="72"/>
      <c r="B112" s="74" t="s">
        <v>321</v>
      </c>
      <c r="C112" s="100">
        <v>0</v>
      </c>
      <c r="D112" s="71">
        <v>0</v>
      </c>
      <c r="E112" s="71">
        <f t="shared" si="22"/>
        <v>0</v>
      </c>
      <c r="F112" s="71">
        <v>0</v>
      </c>
      <c r="G112" s="71">
        <f>F112</f>
        <v>0</v>
      </c>
      <c r="H112" s="71">
        <f t="shared" si="28"/>
        <v>0</v>
      </c>
    </row>
    <row r="113" spans="1:8" x14ac:dyDescent="0.2">
      <c r="A113" s="72"/>
      <c r="B113" s="74" t="s">
        <v>322</v>
      </c>
      <c r="C113" s="100">
        <v>0</v>
      </c>
      <c r="D113" s="71">
        <v>0</v>
      </c>
      <c r="E113" s="71">
        <f t="shared" si="22"/>
        <v>0</v>
      </c>
      <c r="F113" s="71">
        <v>0</v>
      </c>
      <c r="G113" s="71">
        <f t="shared" si="23"/>
        <v>0</v>
      </c>
      <c r="H113" s="71">
        <f t="shared" si="28"/>
        <v>0</v>
      </c>
    </row>
    <row r="114" spans="1:8" ht="23.25" customHeight="1" x14ac:dyDescent="0.2">
      <c r="A114" s="192" t="s">
        <v>323</v>
      </c>
      <c r="B114" s="193"/>
      <c r="C114" s="99">
        <f t="shared" ref="C114:H114" si="29">SUM(C115:C123)</f>
        <v>0</v>
      </c>
      <c r="D114" s="99">
        <f t="shared" si="29"/>
        <v>0</v>
      </c>
      <c r="E114" s="99">
        <f t="shared" si="29"/>
        <v>0</v>
      </c>
      <c r="F114" s="99">
        <f t="shared" si="29"/>
        <v>0</v>
      </c>
      <c r="G114" s="99">
        <f t="shared" si="29"/>
        <v>0</v>
      </c>
      <c r="H114" s="99">
        <f t="shared" si="29"/>
        <v>0</v>
      </c>
    </row>
    <row r="115" spans="1:8" x14ac:dyDescent="0.2">
      <c r="A115" s="72"/>
      <c r="B115" s="74" t="s">
        <v>324</v>
      </c>
      <c r="C115" s="100">
        <v>0</v>
      </c>
      <c r="D115" s="71">
        <v>0</v>
      </c>
      <c r="E115" s="71">
        <f t="shared" si="22"/>
        <v>0</v>
      </c>
      <c r="F115" s="71">
        <v>0</v>
      </c>
      <c r="G115" s="71">
        <f t="shared" si="23"/>
        <v>0</v>
      </c>
      <c r="H115" s="71">
        <f t="shared" ref="H115" si="30">E115-F115</f>
        <v>0</v>
      </c>
    </row>
    <row r="116" spans="1:8" x14ac:dyDescent="0.2">
      <c r="A116" s="72"/>
      <c r="B116" s="74" t="s">
        <v>325</v>
      </c>
      <c r="C116" s="100">
        <v>0</v>
      </c>
      <c r="D116" s="71">
        <v>0</v>
      </c>
      <c r="E116" s="71">
        <f t="shared" si="22"/>
        <v>0</v>
      </c>
      <c r="F116" s="71">
        <v>0</v>
      </c>
      <c r="G116" s="71">
        <f t="shared" si="23"/>
        <v>0</v>
      </c>
      <c r="H116" s="71">
        <f t="shared" ref="H116:H123" si="31">E116-F116</f>
        <v>0</v>
      </c>
    </row>
    <row r="117" spans="1:8" x14ac:dyDescent="0.2">
      <c r="A117" s="72"/>
      <c r="B117" s="74" t="s">
        <v>326</v>
      </c>
      <c r="C117" s="100">
        <v>0</v>
      </c>
      <c r="D117" s="71">
        <v>0</v>
      </c>
      <c r="E117" s="71">
        <f t="shared" si="22"/>
        <v>0</v>
      </c>
      <c r="F117" s="71">
        <v>0</v>
      </c>
      <c r="G117" s="71">
        <f t="shared" si="23"/>
        <v>0</v>
      </c>
      <c r="H117" s="71">
        <f t="shared" si="31"/>
        <v>0</v>
      </c>
    </row>
    <row r="118" spans="1:8" x14ac:dyDescent="0.2">
      <c r="A118" s="72"/>
      <c r="B118" s="74" t="s">
        <v>327</v>
      </c>
      <c r="C118" s="100">
        <v>0</v>
      </c>
      <c r="D118" s="71">
        <v>0</v>
      </c>
      <c r="E118" s="71">
        <f t="shared" si="22"/>
        <v>0</v>
      </c>
      <c r="F118" s="71">
        <v>0</v>
      </c>
      <c r="G118" s="71">
        <f t="shared" si="23"/>
        <v>0</v>
      </c>
      <c r="H118" s="71">
        <f t="shared" si="31"/>
        <v>0</v>
      </c>
    </row>
    <row r="119" spans="1:8" x14ac:dyDescent="0.2">
      <c r="A119" s="72"/>
      <c r="B119" s="74" t="s">
        <v>328</v>
      </c>
      <c r="C119" s="100">
        <v>0</v>
      </c>
      <c r="D119" s="71">
        <v>0</v>
      </c>
      <c r="E119" s="71">
        <f t="shared" si="22"/>
        <v>0</v>
      </c>
      <c r="F119" s="71">
        <v>0</v>
      </c>
      <c r="G119" s="71">
        <f t="shared" si="23"/>
        <v>0</v>
      </c>
      <c r="H119" s="71">
        <f t="shared" si="31"/>
        <v>0</v>
      </c>
    </row>
    <row r="120" spans="1:8" x14ac:dyDescent="0.2">
      <c r="A120" s="72"/>
      <c r="B120" s="74" t="s">
        <v>329</v>
      </c>
      <c r="C120" s="100">
        <v>0</v>
      </c>
      <c r="D120" s="71">
        <v>0</v>
      </c>
      <c r="E120" s="71">
        <f t="shared" si="22"/>
        <v>0</v>
      </c>
      <c r="F120" s="71">
        <v>0</v>
      </c>
      <c r="G120" s="71">
        <f t="shared" si="23"/>
        <v>0</v>
      </c>
      <c r="H120" s="71">
        <f t="shared" si="31"/>
        <v>0</v>
      </c>
    </row>
    <row r="121" spans="1:8" x14ac:dyDescent="0.2">
      <c r="A121" s="72"/>
      <c r="B121" s="74" t="s">
        <v>330</v>
      </c>
      <c r="C121" s="100">
        <v>0</v>
      </c>
      <c r="D121" s="71">
        <v>0</v>
      </c>
      <c r="E121" s="71">
        <f t="shared" si="22"/>
        <v>0</v>
      </c>
      <c r="F121" s="71">
        <v>0</v>
      </c>
      <c r="G121" s="71">
        <f t="shared" si="23"/>
        <v>0</v>
      </c>
      <c r="H121" s="71">
        <f t="shared" si="31"/>
        <v>0</v>
      </c>
    </row>
    <row r="122" spans="1:8" x14ac:dyDescent="0.2">
      <c r="A122" s="72"/>
      <c r="B122" s="74" t="s">
        <v>331</v>
      </c>
      <c r="C122" s="100">
        <v>0</v>
      </c>
      <c r="D122" s="71">
        <v>0</v>
      </c>
      <c r="E122" s="71">
        <f t="shared" si="22"/>
        <v>0</v>
      </c>
      <c r="F122" s="71">
        <v>0</v>
      </c>
      <c r="G122" s="71">
        <f t="shared" si="23"/>
        <v>0</v>
      </c>
      <c r="H122" s="71">
        <f t="shared" si="31"/>
        <v>0</v>
      </c>
    </row>
    <row r="123" spans="1:8" x14ac:dyDescent="0.2">
      <c r="A123" s="72"/>
      <c r="B123" s="74" t="s">
        <v>332</v>
      </c>
      <c r="C123" s="100">
        <v>0</v>
      </c>
      <c r="D123" s="71">
        <v>0</v>
      </c>
      <c r="E123" s="71">
        <f t="shared" si="22"/>
        <v>0</v>
      </c>
      <c r="F123" s="71">
        <v>0</v>
      </c>
      <c r="G123" s="71">
        <f t="shared" si="23"/>
        <v>0</v>
      </c>
      <c r="H123" s="71">
        <f t="shared" si="31"/>
        <v>0</v>
      </c>
    </row>
    <row r="124" spans="1:8" x14ac:dyDescent="0.2">
      <c r="A124" s="192" t="s">
        <v>333</v>
      </c>
      <c r="B124" s="193"/>
      <c r="C124" s="99">
        <f t="shared" ref="C124:H124" si="32">SUM(C125:C133)</f>
        <v>0</v>
      </c>
      <c r="D124" s="99">
        <f t="shared" si="32"/>
        <v>0</v>
      </c>
      <c r="E124" s="99">
        <f t="shared" si="32"/>
        <v>0</v>
      </c>
      <c r="F124" s="99">
        <f t="shared" si="32"/>
        <v>0</v>
      </c>
      <c r="G124" s="99">
        <f t="shared" si="32"/>
        <v>0</v>
      </c>
      <c r="H124" s="99">
        <f t="shared" si="32"/>
        <v>0</v>
      </c>
    </row>
    <row r="125" spans="1:8" x14ac:dyDescent="0.2">
      <c r="A125" s="72"/>
      <c r="B125" s="74" t="s">
        <v>334</v>
      </c>
      <c r="C125" s="100">
        <v>0</v>
      </c>
      <c r="D125" s="71">
        <v>0</v>
      </c>
      <c r="E125" s="71">
        <f t="shared" si="22"/>
        <v>0</v>
      </c>
      <c r="F125" s="71">
        <v>0</v>
      </c>
      <c r="G125" s="71">
        <f t="shared" si="23"/>
        <v>0</v>
      </c>
      <c r="H125" s="71">
        <f t="shared" ref="H125:H133" si="33">E125-F125</f>
        <v>0</v>
      </c>
    </row>
    <row r="126" spans="1:8" x14ac:dyDescent="0.2">
      <c r="A126" s="72"/>
      <c r="B126" s="74" t="s">
        <v>335</v>
      </c>
      <c r="C126" s="100">
        <v>0</v>
      </c>
      <c r="D126" s="71">
        <v>0</v>
      </c>
      <c r="E126" s="71">
        <f t="shared" si="22"/>
        <v>0</v>
      </c>
      <c r="F126" s="71">
        <v>0</v>
      </c>
      <c r="G126" s="71">
        <f t="shared" si="23"/>
        <v>0</v>
      </c>
      <c r="H126" s="71">
        <f t="shared" si="33"/>
        <v>0</v>
      </c>
    </row>
    <row r="127" spans="1:8" x14ac:dyDescent="0.2">
      <c r="A127" s="72"/>
      <c r="B127" s="74" t="s">
        <v>336</v>
      </c>
      <c r="C127" s="100">
        <v>0</v>
      </c>
      <c r="D127" s="71">
        <v>0</v>
      </c>
      <c r="E127" s="71">
        <f t="shared" si="22"/>
        <v>0</v>
      </c>
      <c r="F127" s="71">
        <v>0</v>
      </c>
      <c r="G127" s="71">
        <f t="shared" si="23"/>
        <v>0</v>
      </c>
      <c r="H127" s="71">
        <f t="shared" si="33"/>
        <v>0</v>
      </c>
    </row>
    <row r="128" spans="1:8" x14ac:dyDescent="0.2">
      <c r="A128" s="72"/>
      <c r="B128" s="74" t="s">
        <v>337</v>
      </c>
      <c r="C128" s="100">
        <v>0</v>
      </c>
      <c r="D128" s="71">
        <v>0</v>
      </c>
      <c r="E128" s="71">
        <f t="shared" si="22"/>
        <v>0</v>
      </c>
      <c r="F128" s="71">
        <v>0</v>
      </c>
      <c r="G128" s="71">
        <f t="shared" si="23"/>
        <v>0</v>
      </c>
      <c r="H128" s="71">
        <f t="shared" si="33"/>
        <v>0</v>
      </c>
    </row>
    <row r="129" spans="1:8" x14ac:dyDescent="0.2">
      <c r="A129" s="72"/>
      <c r="B129" s="74" t="s">
        <v>338</v>
      </c>
      <c r="C129" s="100">
        <v>0</v>
      </c>
      <c r="D129" s="71">
        <v>0</v>
      </c>
      <c r="E129" s="71">
        <f t="shared" si="22"/>
        <v>0</v>
      </c>
      <c r="F129" s="71">
        <v>0</v>
      </c>
      <c r="G129" s="71">
        <f t="shared" si="23"/>
        <v>0</v>
      </c>
      <c r="H129" s="71">
        <f t="shared" si="33"/>
        <v>0</v>
      </c>
    </row>
    <row r="130" spans="1:8" x14ac:dyDescent="0.2">
      <c r="A130" s="72"/>
      <c r="B130" s="74" t="s">
        <v>339</v>
      </c>
      <c r="C130" s="100">
        <v>0</v>
      </c>
      <c r="D130" s="71">
        <v>0</v>
      </c>
      <c r="E130" s="71">
        <f t="shared" si="22"/>
        <v>0</v>
      </c>
      <c r="F130" s="71">
        <v>0</v>
      </c>
      <c r="G130" s="71">
        <f t="shared" si="23"/>
        <v>0</v>
      </c>
      <c r="H130" s="71">
        <f t="shared" si="33"/>
        <v>0</v>
      </c>
    </row>
    <row r="131" spans="1:8" x14ac:dyDescent="0.2">
      <c r="A131" s="72"/>
      <c r="B131" s="74" t="s">
        <v>340</v>
      </c>
      <c r="C131" s="100">
        <v>0</v>
      </c>
      <c r="D131" s="71">
        <v>0</v>
      </c>
      <c r="E131" s="71">
        <f t="shared" si="22"/>
        <v>0</v>
      </c>
      <c r="F131" s="71">
        <v>0</v>
      </c>
      <c r="G131" s="71">
        <f t="shared" si="23"/>
        <v>0</v>
      </c>
      <c r="H131" s="71">
        <f t="shared" si="33"/>
        <v>0</v>
      </c>
    </row>
    <row r="132" spans="1:8" x14ac:dyDescent="0.2">
      <c r="A132" s="72"/>
      <c r="B132" s="74" t="s">
        <v>341</v>
      </c>
      <c r="C132" s="100">
        <v>0</v>
      </c>
      <c r="D132" s="71">
        <v>0</v>
      </c>
      <c r="E132" s="71">
        <f t="shared" si="22"/>
        <v>0</v>
      </c>
      <c r="F132" s="71">
        <v>0</v>
      </c>
      <c r="G132" s="71">
        <f t="shared" si="23"/>
        <v>0</v>
      </c>
      <c r="H132" s="71">
        <f t="shared" si="33"/>
        <v>0</v>
      </c>
    </row>
    <row r="133" spans="1:8" x14ac:dyDescent="0.2">
      <c r="A133" s="72"/>
      <c r="B133" s="74" t="s">
        <v>342</v>
      </c>
      <c r="C133" s="100">
        <v>0</v>
      </c>
      <c r="D133" s="71">
        <v>0</v>
      </c>
      <c r="E133" s="71">
        <f t="shared" si="22"/>
        <v>0</v>
      </c>
      <c r="F133" s="71">
        <v>0</v>
      </c>
      <c r="G133" s="71">
        <f t="shared" si="23"/>
        <v>0</v>
      </c>
      <c r="H133" s="71">
        <f t="shared" si="33"/>
        <v>0</v>
      </c>
    </row>
    <row r="134" spans="1:8" x14ac:dyDescent="0.2">
      <c r="A134" s="194" t="s">
        <v>343</v>
      </c>
      <c r="B134" s="195"/>
      <c r="C134" s="99">
        <f t="shared" ref="C134:H134" si="34">SUM(C135:C137)</f>
        <v>0</v>
      </c>
      <c r="D134" s="99">
        <f t="shared" si="34"/>
        <v>0</v>
      </c>
      <c r="E134" s="99">
        <f t="shared" si="34"/>
        <v>0</v>
      </c>
      <c r="F134" s="99">
        <f t="shared" si="34"/>
        <v>0</v>
      </c>
      <c r="G134" s="99">
        <f t="shared" si="34"/>
        <v>0</v>
      </c>
      <c r="H134" s="99">
        <f t="shared" si="34"/>
        <v>0</v>
      </c>
    </row>
    <row r="135" spans="1:8" x14ac:dyDescent="0.2">
      <c r="A135" s="72"/>
      <c r="B135" s="74" t="s">
        <v>344</v>
      </c>
      <c r="C135" s="100">
        <v>0</v>
      </c>
      <c r="D135" s="71">
        <v>0</v>
      </c>
      <c r="E135" s="71">
        <f t="shared" si="22"/>
        <v>0</v>
      </c>
      <c r="F135" s="71">
        <v>0</v>
      </c>
      <c r="G135" s="71">
        <f t="shared" si="23"/>
        <v>0</v>
      </c>
      <c r="H135" s="71">
        <f t="shared" ref="H135:H137" si="35">E135-F135</f>
        <v>0</v>
      </c>
    </row>
    <row r="136" spans="1:8" x14ac:dyDescent="0.2">
      <c r="A136" s="72"/>
      <c r="B136" s="74" t="s">
        <v>345</v>
      </c>
      <c r="C136" s="100">
        <v>0</v>
      </c>
      <c r="D136" s="71">
        <v>0</v>
      </c>
      <c r="E136" s="71">
        <f t="shared" si="22"/>
        <v>0</v>
      </c>
      <c r="F136" s="71">
        <v>0</v>
      </c>
      <c r="G136" s="71">
        <f t="shared" si="23"/>
        <v>0</v>
      </c>
      <c r="H136" s="71">
        <f t="shared" si="35"/>
        <v>0</v>
      </c>
    </row>
    <row r="137" spans="1:8" x14ac:dyDescent="0.2">
      <c r="A137" s="72"/>
      <c r="B137" s="74" t="s">
        <v>346</v>
      </c>
      <c r="C137" s="100">
        <v>0</v>
      </c>
      <c r="D137" s="71">
        <v>0</v>
      </c>
      <c r="E137" s="71">
        <f t="shared" si="22"/>
        <v>0</v>
      </c>
      <c r="F137" s="71">
        <v>0</v>
      </c>
      <c r="G137" s="71">
        <f t="shared" si="23"/>
        <v>0</v>
      </c>
      <c r="H137" s="71">
        <f t="shared" si="35"/>
        <v>0</v>
      </c>
    </row>
    <row r="138" spans="1:8" x14ac:dyDescent="0.2">
      <c r="A138" s="192" t="s">
        <v>347</v>
      </c>
      <c r="B138" s="193"/>
      <c r="C138" s="99">
        <f t="shared" ref="C138:H138" si="36">SUM(C139:C146)</f>
        <v>0</v>
      </c>
      <c r="D138" s="99">
        <f t="shared" si="36"/>
        <v>0</v>
      </c>
      <c r="E138" s="99">
        <f t="shared" si="36"/>
        <v>0</v>
      </c>
      <c r="F138" s="99">
        <f t="shared" si="36"/>
        <v>0</v>
      </c>
      <c r="G138" s="99">
        <f t="shared" si="36"/>
        <v>0</v>
      </c>
      <c r="H138" s="99">
        <f t="shared" si="36"/>
        <v>0</v>
      </c>
    </row>
    <row r="139" spans="1:8" x14ac:dyDescent="0.2">
      <c r="A139" s="72"/>
      <c r="B139" s="74" t="s">
        <v>348</v>
      </c>
      <c r="C139" s="100">
        <v>0</v>
      </c>
      <c r="D139" s="71">
        <v>0</v>
      </c>
      <c r="E139" s="71">
        <f t="shared" si="22"/>
        <v>0</v>
      </c>
      <c r="F139" s="71">
        <v>0</v>
      </c>
      <c r="G139" s="71">
        <f t="shared" si="23"/>
        <v>0</v>
      </c>
      <c r="H139" s="71">
        <f t="shared" ref="H139:H146" si="37">E139-F139</f>
        <v>0</v>
      </c>
    </row>
    <row r="140" spans="1:8" x14ac:dyDescent="0.2">
      <c r="A140" s="72"/>
      <c r="B140" s="74" t="s">
        <v>349</v>
      </c>
      <c r="C140" s="100">
        <v>0</v>
      </c>
      <c r="D140" s="71">
        <v>0</v>
      </c>
      <c r="E140" s="71">
        <f t="shared" si="22"/>
        <v>0</v>
      </c>
      <c r="F140" s="71">
        <v>0</v>
      </c>
      <c r="G140" s="71">
        <f t="shared" si="23"/>
        <v>0</v>
      </c>
      <c r="H140" s="71">
        <f t="shared" si="37"/>
        <v>0</v>
      </c>
    </row>
    <row r="141" spans="1:8" x14ac:dyDescent="0.2">
      <c r="A141" s="72"/>
      <c r="B141" s="74" t="s">
        <v>350</v>
      </c>
      <c r="C141" s="100">
        <v>0</v>
      </c>
      <c r="D141" s="71">
        <v>0</v>
      </c>
      <c r="E141" s="71">
        <f t="shared" si="22"/>
        <v>0</v>
      </c>
      <c r="F141" s="71">
        <v>0</v>
      </c>
      <c r="G141" s="71">
        <f t="shared" si="23"/>
        <v>0</v>
      </c>
      <c r="H141" s="71">
        <f t="shared" si="37"/>
        <v>0</v>
      </c>
    </row>
    <row r="142" spans="1:8" x14ac:dyDescent="0.2">
      <c r="A142" s="72"/>
      <c r="B142" s="74" t="s">
        <v>351</v>
      </c>
      <c r="C142" s="100">
        <v>0</v>
      </c>
      <c r="D142" s="71">
        <v>0</v>
      </c>
      <c r="E142" s="71">
        <f t="shared" si="22"/>
        <v>0</v>
      </c>
      <c r="F142" s="71">
        <v>0</v>
      </c>
      <c r="G142" s="71">
        <f t="shared" si="23"/>
        <v>0</v>
      </c>
      <c r="H142" s="71">
        <f t="shared" si="37"/>
        <v>0</v>
      </c>
    </row>
    <row r="143" spans="1:8" x14ac:dyDescent="0.2">
      <c r="A143" s="72"/>
      <c r="B143" s="74" t="s">
        <v>352</v>
      </c>
      <c r="C143" s="100">
        <v>0</v>
      </c>
      <c r="D143" s="71">
        <v>0</v>
      </c>
      <c r="E143" s="71">
        <f t="shared" si="22"/>
        <v>0</v>
      </c>
      <c r="F143" s="71">
        <v>0</v>
      </c>
      <c r="G143" s="71">
        <f t="shared" si="23"/>
        <v>0</v>
      </c>
      <c r="H143" s="71">
        <f t="shared" si="37"/>
        <v>0</v>
      </c>
    </row>
    <row r="144" spans="1:8" x14ac:dyDescent="0.2">
      <c r="A144" s="72"/>
      <c r="B144" s="74" t="s">
        <v>353</v>
      </c>
      <c r="C144" s="100">
        <v>0</v>
      </c>
      <c r="D144" s="71">
        <v>0</v>
      </c>
      <c r="E144" s="71">
        <f t="shared" si="22"/>
        <v>0</v>
      </c>
      <c r="F144" s="71">
        <v>0</v>
      </c>
      <c r="G144" s="71">
        <f t="shared" si="23"/>
        <v>0</v>
      </c>
      <c r="H144" s="71">
        <f t="shared" si="37"/>
        <v>0</v>
      </c>
    </row>
    <row r="145" spans="1:8" x14ac:dyDescent="0.2">
      <c r="A145" s="72"/>
      <c r="B145" s="74" t="s">
        <v>354</v>
      </c>
      <c r="C145" s="100">
        <v>0</v>
      </c>
      <c r="D145" s="71">
        <v>0</v>
      </c>
      <c r="E145" s="71">
        <f t="shared" si="22"/>
        <v>0</v>
      </c>
      <c r="F145" s="71">
        <v>0</v>
      </c>
      <c r="G145" s="71">
        <f t="shared" si="23"/>
        <v>0</v>
      </c>
      <c r="H145" s="71">
        <f t="shared" si="37"/>
        <v>0</v>
      </c>
    </row>
    <row r="146" spans="1:8" x14ac:dyDescent="0.2">
      <c r="A146" s="72"/>
      <c r="B146" s="74" t="s">
        <v>355</v>
      </c>
      <c r="C146" s="100">
        <v>0</v>
      </c>
      <c r="D146" s="71">
        <v>0</v>
      </c>
      <c r="E146" s="71">
        <f t="shared" si="22"/>
        <v>0</v>
      </c>
      <c r="F146" s="71">
        <v>0</v>
      </c>
      <c r="G146" s="71">
        <f t="shared" si="23"/>
        <v>0</v>
      </c>
      <c r="H146" s="71">
        <f t="shared" si="37"/>
        <v>0</v>
      </c>
    </row>
    <row r="147" spans="1:8" x14ac:dyDescent="0.2">
      <c r="A147" s="194" t="s">
        <v>356</v>
      </c>
      <c r="B147" s="195"/>
      <c r="C147" s="99">
        <f t="shared" ref="C147:H147" si="38">SUM(C148:C150)</f>
        <v>0</v>
      </c>
      <c r="D147" s="99">
        <f t="shared" si="38"/>
        <v>0</v>
      </c>
      <c r="E147" s="99">
        <f t="shared" si="38"/>
        <v>0</v>
      </c>
      <c r="F147" s="99">
        <f t="shared" si="38"/>
        <v>0</v>
      </c>
      <c r="G147" s="99">
        <f t="shared" si="38"/>
        <v>0</v>
      </c>
      <c r="H147" s="99">
        <f t="shared" si="38"/>
        <v>0</v>
      </c>
    </row>
    <row r="148" spans="1:8" x14ac:dyDescent="0.2">
      <c r="A148" s="72"/>
      <c r="B148" s="74" t="s">
        <v>357</v>
      </c>
      <c r="C148" s="100">
        <v>0</v>
      </c>
      <c r="D148" s="71">
        <v>0</v>
      </c>
      <c r="E148" s="71">
        <f t="shared" si="22"/>
        <v>0</v>
      </c>
      <c r="F148" s="71">
        <v>0</v>
      </c>
      <c r="G148" s="71">
        <f t="shared" si="23"/>
        <v>0</v>
      </c>
      <c r="H148" s="71">
        <f t="shared" ref="H148" si="39">E148-F148</f>
        <v>0</v>
      </c>
    </row>
    <row r="149" spans="1:8" x14ac:dyDescent="0.2">
      <c r="A149" s="72"/>
      <c r="B149" s="74" t="s">
        <v>358</v>
      </c>
      <c r="C149" s="100">
        <v>0</v>
      </c>
      <c r="D149" s="71">
        <v>0</v>
      </c>
      <c r="E149" s="71">
        <f t="shared" si="22"/>
        <v>0</v>
      </c>
      <c r="F149" s="71">
        <v>0</v>
      </c>
      <c r="G149" s="71">
        <f t="shared" si="23"/>
        <v>0</v>
      </c>
      <c r="H149" s="71">
        <f t="shared" ref="H149:H150" si="40">E149-F149</f>
        <v>0</v>
      </c>
    </row>
    <row r="150" spans="1:8" x14ac:dyDescent="0.2">
      <c r="A150" s="72"/>
      <c r="B150" s="74" t="s">
        <v>359</v>
      </c>
      <c r="C150" s="100">
        <v>0</v>
      </c>
      <c r="D150" s="71">
        <v>0</v>
      </c>
      <c r="E150" s="71">
        <f t="shared" si="22"/>
        <v>0</v>
      </c>
      <c r="F150" s="71">
        <v>0</v>
      </c>
      <c r="G150" s="71">
        <f t="shared" si="23"/>
        <v>0</v>
      </c>
      <c r="H150" s="71">
        <f t="shared" si="40"/>
        <v>0</v>
      </c>
    </row>
    <row r="151" spans="1:8" x14ac:dyDescent="0.2">
      <c r="A151" s="194" t="s">
        <v>360</v>
      </c>
      <c r="B151" s="195"/>
      <c r="C151" s="99">
        <f t="shared" ref="C151:H151" si="41">SUM(C152:C158)</f>
        <v>0</v>
      </c>
      <c r="D151" s="99">
        <f t="shared" si="41"/>
        <v>0</v>
      </c>
      <c r="E151" s="99">
        <f t="shared" si="41"/>
        <v>0</v>
      </c>
      <c r="F151" s="99">
        <f t="shared" si="41"/>
        <v>0</v>
      </c>
      <c r="G151" s="99">
        <f t="shared" si="41"/>
        <v>0</v>
      </c>
      <c r="H151" s="99">
        <f t="shared" si="41"/>
        <v>0</v>
      </c>
    </row>
    <row r="152" spans="1:8" x14ac:dyDescent="0.2">
      <c r="A152" s="72"/>
      <c r="B152" s="74" t="s">
        <v>361</v>
      </c>
      <c r="C152" s="100">
        <v>0</v>
      </c>
      <c r="D152" s="71">
        <v>0</v>
      </c>
      <c r="E152" s="71">
        <f t="shared" si="22"/>
        <v>0</v>
      </c>
      <c r="F152" s="71">
        <v>0</v>
      </c>
      <c r="G152" s="71">
        <f t="shared" si="23"/>
        <v>0</v>
      </c>
      <c r="H152" s="71">
        <f t="shared" ref="H152:H158" si="42">E152-F152</f>
        <v>0</v>
      </c>
    </row>
    <row r="153" spans="1:8" x14ac:dyDescent="0.2">
      <c r="A153" s="72"/>
      <c r="B153" s="74" t="s">
        <v>362</v>
      </c>
      <c r="C153" s="100">
        <v>0</v>
      </c>
      <c r="D153" s="71">
        <v>0</v>
      </c>
      <c r="E153" s="71">
        <f t="shared" ref="E153:E158" si="43">SUM(C153:D153)</f>
        <v>0</v>
      </c>
      <c r="F153" s="71">
        <v>0</v>
      </c>
      <c r="G153" s="71">
        <f t="shared" ref="G153:G158" si="44">F153</f>
        <v>0</v>
      </c>
      <c r="H153" s="71">
        <f t="shared" si="42"/>
        <v>0</v>
      </c>
    </row>
    <row r="154" spans="1:8" x14ac:dyDescent="0.2">
      <c r="A154" s="72"/>
      <c r="B154" s="74" t="s">
        <v>363</v>
      </c>
      <c r="C154" s="100">
        <v>0</v>
      </c>
      <c r="D154" s="71">
        <v>0</v>
      </c>
      <c r="E154" s="71">
        <f t="shared" si="43"/>
        <v>0</v>
      </c>
      <c r="F154" s="71">
        <v>0</v>
      </c>
      <c r="G154" s="71">
        <f t="shared" si="44"/>
        <v>0</v>
      </c>
      <c r="H154" s="71">
        <f t="shared" si="42"/>
        <v>0</v>
      </c>
    </row>
    <row r="155" spans="1:8" x14ac:dyDescent="0.2">
      <c r="A155" s="72"/>
      <c r="B155" s="74" t="s">
        <v>364</v>
      </c>
      <c r="C155" s="100">
        <v>0</v>
      </c>
      <c r="D155" s="71">
        <v>0</v>
      </c>
      <c r="E155" s="71">
        <f t="shared" si="43"/>
        <v>0</v>
      </c>
      <c r="F155" s="71">
        <v>0</v>
      </c>
      <c r="G155" s="71">
        <f t="shared" si="44"/>
        <v>0</v>
      </c>
      <c r="H155" s="71">
        <f t="shared" si="42"/>
        <v>0</v>
      </c>
    </row>
    <row r="156" spans="1:8" x14ac:dyDescent="0.2">
      <c r="A156" s="72"/>
      <c r="B156" s="74" t="s">
        <v>365</v>
      </c>
      <c r="C156" s="100">
        <v>0</v>
      </c>
      <c r="D156" s="71">
        <v>0</v>
      </c>
      <c r="E156" s="71">
        <f t="shared" si="43"/>
        <v>0</v>
      </c>
      <c r="F156" s="71">
        <v>0</v>
      </c>
      <c r="G156" s="71">
        <f t="shared" si="44"/>
        <v>0</v>
      </c>
      <c r="H156" s="71">
        <f t="shared" si="42"/>
        <v>0</v>
      </c>
    </row>
    <row r="157" spans="1:8" x14ac:dyDescent="0.2">
      <c r="A157" s="72"/>
      <c r="B157" s="74" t="s">
        <v>366</v>
      </c>
      <c r="C157" s="100">
        <v>0</v>
      </c>
      <c r="D157" s="71">
        <v>0</v>
      </c>
      <c r="E157" s="71">
        <f t="shared" si="43"/>
        <v>0</v>
      </c>
      <c r="F157" s="71">
        <v>0</v>
      </c>
      <c r="G157" s="71">
        <f t="shared" si="44"/>
        <v>0</v>
      </c>
      <c r="H157" s="71">
        <f t="shared" si="42"/>
        <v>0</v>
      </c>
    </row>
    <row r="158" spans="1:8" x14ac:dyDescent="0.2">
      <c r="A158" s="72"/>
      <c r="B158" s="74" t="s">
        <v>367</v>
      </c>
      <c r="C158" s="100">
        <v>0</v>
      </c>
      <c r="D158" s="71">
        <v>0</v>
      </c>
      <c r="E158" s="71">
        <f t="shared" si="43"/>
        <v>0</v>
      </c>
      <c r="F158" s="71">
        <v>0</v>
      </c>
      <c r="G158" s="71">
        <f t="shared" si="44"/>
        <v>0</v>
      </c>
      <c r="H158" s="71">
        <f t="shared" si="42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9" t="s">
        <v>369</v>
      </c>
      <c r="B160" s="190"/>
      <c r="C160" s="99">
        <f t="shared" ref="C160:H160" si="45">C8+C85</f>
        <v>8819288</v>
      </c>
      <c r="D160" s="99">
        <f t="shared" si="45"/>
        <v>0</v>
      </c>
      <c r="E160" s="99">
        <f t="shared" si="45"/>
        <v>8819288</v>
      </c>
      <c r="F160" s="99">
        <f t="shared" si="45"/>
        <v>1892210</v>
      </c>
      <c r="G160" s="99">
        <f t="shared" si="45"/>
        <v>1737909</v>
      </c>
      <c r="H160" s="99">
        <f t="shared" si="45"/>
        <v>6927078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65" spans="1:8" x14ac:dyDescent="0.2">
      <c r="A165" s="149" t="str">
        <f>'FORMATO 1'!A92:C92</f>
        <v>MARLENE NAVARRO GOMEZ</v>
      </c>
      <c r="B165" s="149"/>
      <c r="C165" s="118" t="str">
        <f>'FORMATO 1'!D92</f>
        <v>RODOLFO SANCHEZ CANTOR</v>
      </c>
      <c r="D165" s="118"/>
      <c r="E165" s="118"/>
      <c r="F165" s="118"/>
      <c r="G165" s="118"/>
      <c r="H165" s="118"/>
    </row>
    <row r="166" spans="1:8" x14ac:dyDescent="0.2">
      <c r="A166" s="118" t="str">
        <f>'FORMATO 1'!A93:C93</f>
        <v>DIRECTORA GENERAL</v>
      </c>
      <c r="B166" s="118"/>
      <c r="C166" s="118" t="str">
        <f>'FORMATO 1'!D93</f>
        <v>JEFE DEL DEPARTAMENTO DE ADMINISTRACION Y FINANZAS</v>
      </c>
      <c r="D166" s="118"/>
      <c r="E166" s="118"/>
      <c r="F166" s="118"/>
      <c r="G166" s="118"/>
      <c r="H166" s="118"/>
    </row>
  </sheetData>
  <mergeCells count="35">
    <mergeCell ref="A165:B165"/>
    <mergeCell ref="A166:B166"/>
    <mergeCell ref="C165:H165"/>
    <mergeCell ref="C166:H166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  <ignoredErrors>
    <ignoredError sqref="E17 G17:H17 E27 G27 E37 G37 E47 H47 E57 G57:H57 E61 G61:H61 E70 G70:H70 E74 G74:H74 E94 G94:H94 E104 G104:H104 E114 G114:H114 E124 G124:H124 E134 G134:H134 E138 G138:H138 E147 G147:H147 E151 G151: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7"/>
  <sheetViews>
    <sheetView zoomScaleNormal="100" workbookViewId="0">
      <selection activeCell="A46" sqref="A46:C46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4" t="str">
        <f>'FORMATO 1'!A1:G1</f>
        <v>INSTITUTO TLAXCALTECA DE LA JUVENTUD</v>
      </c>
      <c r="B1" s="205"/>
      <c r="C1" s="205"/>
      <c r="D1" s="205"/>
      <c r="E1" s="205"/>
      <c r="F1" s="205"/>
      <c r="G1" s="206"/>
    </row>
    <row r="2" spans="1:7" ht="15" customHeight="1" x14ac:dyDescent="0.2">
      <c r="A2" s="122" t="s">
        <v>288</v>
      </c>
      <c r="B2" s="123"/>
      <c r="C2" s="123"/>
      <c r="D2" s="123"/>
      <c r="E2" s="123"/>
      <c r="F2" s="123"/>
      <c r="G2" s="124"/>
    </row>
    <row r="3" spans="1:7" ht="15" customHeight="1" x14ac:dyDescent="0.2">
      <c r="A3" s="122" t="s">
        <v>423</v>
      </c>
      <c r="B3" s="123"/>
      <c r="C3" s="123"/>
      <c r="D3" s="123"/>
      <c r="E3" s="123"/>
      <c r="F3" s="123"/>
      <c r="G3" s="124"/>
    </row>
    <row r="4" spans="1:7" ht="15" customHeight="1" x14ac:dyDescent="0.2">
      <c r="A4" s="122" t="str">
        <f>'FORMATO 2'!A3:I3</f>
        <v>Del 1 de enero al 30 de junio de 2021 (b)</v>
      </c>
      <c r="B4" s="123"/>
      <c r="C4" s="123"/>
      <c r="D4" s="123"/>
      <c r="E4" s="123"/>
      <c r="F4" s="123"/>
      <c r="G4" s="124"/>
    </row>
    <row r="5" spans="1:7" ht="12" thickBot="1" x14ac:dyDescent="0.25">
      <c r="A5" s="125" t="s">
        <v>1</v>
      </c>
      <c r="B5" s="126"/>
      <c r="C5" s="126"/>
      <c r="D5" s="126"/>
      <c r="E5" s="126"/>
      <c r="F5" s="126"/>
      <c r="G5" s="127"/>
    </row>
    <row r="6" spans="1:7" ht="12" thickBot="1" x14ac:dyDescent="0.25">
      <c r="A6" s="144" t="s">
        <v>2</v>
      </c>
      <c r="B6" s="131" t="s">
        <v>290</v>
      </c>
      <c r="C6" s="132"/>
      <c r="D6" s="132"/>
      <c r="E6" s="132"/>
      <c r="F6" s="133"/>
      <c r="G6" s="144" t="s">
        <v>291</v>
      </c>
    </row>
    <row r="7" spans="1:7" ht="45.75" thickBot="1" x14ac:dyDescent="0.25">
      <c r="A7" s="146"/>
      <c r="B7" s="31" t="s">
        <v>181</v>
      </c>
      <c r="C7" s="31" t="s">
        <v>225</v>
      </c>
      <c r="D7" s="31" t="s">
        <v>226</v>
      </c>
      <c r="E7" s="31" t="s">
        <v>182</v>
      </c>
      <c r="F7" s="31" t="s">
        <v>199</v>
      </c>
      <c r="G7" s="146"/>
    </row>
    <row r="8" spans="1:7" ht="16.5" customHeight="1" x14ac:dyDescent="0.2">
      <c r="A8" s="8" t="s">
        <v>424</v>
      </c>
      <c r="B8" s="203">
        <f>SUM(B10:B17)</f>
        <v>8819288</v>
      </c>
      <c r="C8" s="203">
        <f>SUM(C10:C17)</f>
        <v>0</v>
      </c>
      <c r="D8" s="203">
        <f>SUM(D10:D17)</f>
        <v>8819288</v>
      </c>
      <c r="E8" s="203">
        <f>SUM(E10:E17)</f>
        <v>1892210</v>
      </c>
      <c r="F8" s="203">
        <f>SUM(F10:F17)</f>
        <v>1737909</v>
      </c>
      <c r="G8" s="203">
        <f>D8-E8</f>
        <v>6927078</v>
      </c>
    </row>
    <row r="9" spans="1:7" ht="16.5" customHeight="1" x14ac:dyDescent="0.2">
      <c r="A9" s="8" t="s">
        <v>425</v>
      </c>
      <c r="B9" s="204"/>
      <c r="C9" s="204"/>
      <c r="D9" s="204"/>
      <c r="E9" s="204"/>
      <c r="F9" s="204"/>
      <c r="G9" s="204"/>
    </row>
    <row r="10" spans="1:7" x14ac:dyDescent="0.2">
      <c r="A10" s="15" t="s">
        <v>436</v>
      </c>
      <c r="B10" s="12">
        <f>'FORMATO 6A'!C8</f>
        <v>8819288</v>
      </c>
      <c r="C10" s="12">
        <f>'FORMATO 6A'!D8</f>
        <v>0</v>
      </c>
      <c r="D10" s="12">
        <f>SUM(B10:C10)</f>
        <v>8819288</v>
      </c>
      <c r="E10" s="12">
        <f>'FORMATO 6A'!F8</f>
        <v>1892210</v>
      </c>
      <c r="F10" s="12">
        <f>'FORMATO 6A'!G8</f>
        <v>1737909</v>
      </c>
      <c r="G10" s="12">
        <f>D10-E10</f>
        <v>6927078</v>
      </c>
    </row>
    <row r="11" spans="1:7" ht="22.5" x14ac:dyDescent="0.2">
      <c r="A11" s="85" t="s">
        <v>426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427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428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429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430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431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432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433</v>
      </c>
      <c r="B19" s="204">
        <f t="shared" ref="B19:G19" si="0">SUM(B21:B28)</f>
        <v>0</v>
      </c>
      <c r="C19" s="204">
        <f t="shared" si="0"/>
        <v>0</v>
      </c>
      <c r="D19" s="204">
        <f t="shared" si="0"/>
        <v>0</v>
      </c>
      <c r="E19" s="204">
        <f t="shared" si="0"/>
        <v>0</v>
      </c>
      <c r="F19" s="204">
        <f t="shared" si="0"/>
        <v>0</v>
      </c>
      <c r="G19" s="204">
        <f t="shared" si="0"/>
        <v>0</v>
      </c>
    </row>
    <row r="20" spans="1:7" x14ac:dyDescent="0.2">
      <c r="A20" s="39" t="s">
        <v>434</v>
      </c>
      <c r="B20" s="204"/>
      <c r="C20" s="204"/>
      <c r="D20" s="204"/>
      <c r="E20" s="204"/>
      <c r="F20" s="204"/>
      <c r="G20" s="204"/>
    </row>
    <row r="21" spans="1:7" x14ac:dyDescent="0.2">
      <c r="A21" s="15" t="s">
        <v>436</v>
      </c>
      <c r="B21" s="12">
        <f>'FORMATO 6A'!C85</f>
        <v>0</v>
      </c>
      <c r="C21" s="12">
        <f>'FORMATO 6A'!D85</f>
        <v>0</v>
      </c>
      <c r="D21" s="12">
        <f>SUM(B21:C21)</f>
        <v>0</v>
      </c>
      <c r="E21" s="12">
        <f>'FORMATO 6A'!F85</f>
        <v>0</v>
      </c>
      <c r="F21" s="12">
        <f>'FORMATO 6A'!G85</f>
        <v>0</v>
      </c>
      <c r="G21" s="12">
        <f>D21-E21</f>
        <v>0</v>
      </c>
    </row>
    <row r="22" spans="1:7" ht="22.5" x14ac:dyDescent="0.2">
      <c r="A22" s="85" t="s">
        <v>426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427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428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429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430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431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432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369</v>
      </c>
      <c r="B30" s="12">
        <f t="shared" ref="B30:G30" si="1">B8+B19</f>
        <v>8819288</v>
      </c>
      <c r="C30" s="12">
        <f t="shared" si="1"/>
        <v>0</v>
      </c>
      <c r="D30" s="12">
        <f t="shared" si="1"/>
        <v>8819288</v>
      </c>
      <c r="E30" s="12">
        <f t="shared" si="1"/>
        <v>1892210</v>
      </c>
      <c r="F30" s="12">
        <f t="shared" si="1"/>
        <v>1737909</v>
      </c>
      <c r="G30" s="12">
        <f t="shared" si="1"/>
        <v>6927078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6" spans="1:7" x14ac:dyDescent="0.2">
      <c r="A46" s="149" t="str">
        <f>'FORMATO 1'!A92:C92</f>
        <v>MARLENE NAVARRO GOMEZ</v>
      </c>
      <c r="B46" s="149"/>
      <c r="C46" s="149"/>
      <c r="D46" s="118" t="str">
        <f>'FORMATO 1'!D92:G92</f>
        <v>RODOLFO SANCHEZ CANTOR</v>
      </c>
      <c r="E46" s="118"/>
      <c r="F46" s="118"/>
      <c r="G46" s="118"/>
    </row>
    <row r="47" spans="1:7" x14ac:dyDescent="0.2">
      <c r="A47" s="118" t="str">
        <f>'FORMATO 1'!A93:C93</f>
        <v>DIRECTORA GENERAL</v>
      </c>
      <c r="B47" s="118"/>
      <c r="C47" s="118"/>
      <c r="D47" s="118" t="str">
        <f>'FORMATO 1'!D93:G93</f>
        <v>JEFE DEL DEPARTAMENTO DE ADMINISTRACION Y FINANZAS</v>
      </c>
      <c r="E47" s="118"/>
      <c r="F47" s="118"/>
      <c r="G47" s="118"/>
    </row>
  </sheetData>
  <mergeCells count="24">
    <mergeCell ref="A46:C46"/>
    <mergeCell ref="A47:C47"/>
    <mergeCell ref="D46:G46"/>
    <mergeCell ref="D47:G47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7"/>
  <sheetViews>
    <sheetView view="pageBreakPreview" zoomScaleNormal="120" zoomScaleSheetLayoutView="100" workbookViewId="0">
      <selection activeCell="A89" sqref="A89:C89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9" t="str">
        <f>'FORMATO 1'!A1:G1</f>
        <v>INSTITUTO TLAXCALTECA DE LA JUVENTUD</v>
      </c>
      <c r="B1" s="120"/>
      <c r="C1" s="120"/>
      <c r="D1" s="120"/>
      <c r="E1" s="120"/>
      <c r="F1" s="120"/>
      <c r="G1" s="120"/>
      <c r="H1" s="198"/>
    </row>
    <row r="2" spans="1:8" x14ac:dyDescent="0.2">
      <c r="A2" s="158" t="s">
        <v>288</v>
      </c>
      <c r="B2" s="159"/>
      <c r="C2" s="159"/>
      <c r="D2" s="159"/>
      <c r="E2" s="159"/>
      <c r="F2" s="159"/>
      <c r="G2" s="159"/>
      <c r="H2" s="199"/>
    </row>
    <row r="3" spans="1:8" x14ac:dyDescent="0.2">
      <c r="A3" s="158" t="s">
        <v>370</v>
      </c>
      <c r="B3" s="159"/>
      <c r="C3" s="159"/>
      <c r="D3" s="159"/>
      <c r="E3" s="159"/>
      <c r="F3" s="159"/>
      <c r="G3" s="159"/>
      <c r="H3" s="199"/>
    </row>
    <row r="4" spans="1:8" x14ac:dyDescent="0.2">
      <c r="A4" s="158" t="str">
        <f>'FORMATO 2'!A3:I3</f>
        <v>Del 1 de enero al 30 de junio de 2021 (b)</v>
      </c>
      <c r="B4" s="159"/>
      <c r="C4" s="159"/>
      <c r="D4" s="159"/>
      <c r="E4" s="159"/>
      <c r="F4" s="159"/>
      <c r="G4" s="159"/>
      <c r="H4" s="199"/>
    </row>
    <row r="5" spans="1:8" ht="12" thickBot="1" x14ac:dyDescent="0.25">
      <c r="A5" s="161" t="s">
        <v>1</v>
      </c>
      <c r="B5" s="162"/>
      <c r="C5" s="162"/>
      <c r="D5" s="162"/>
      <c r="E5" s="162"/>
      <c r="F5" s="162"/>
      <c r="G5" s="162"/>
      <c r="H5" s="200"/>
    </row>
    <row r="6" spans="1:8" ht="12" thickBot="1" x14ac:dyDescent="0.25">
      <c r="A6" s="119" t="s">
        <v>2</v>
      </c>
      <c r="B6" s="121"/>
      <c r="C6" s="131" t="s">
        <v>290</v>
      </c>
      <c r="D6" s="132"/>
      <c r="E6" s="132"/>
      <c r="F6" s="132"/>
      <c r="G6" s="133"/>
      <c r="H6" s="144" t="s">
        <v>291</v>
      </c>
    </row>
    <row r="7" spans="1:8" ht="45.75" thickBot="1" x14ac:dyDescent="0.25">
      <c r="A7" s="161"/>
      <c r="B7" s="163"/>
      <c r="C7" s="31" t="s">
        <v>181</v>
      </c>
      <c r="D7" s="31" t="s">
        <v>292</v>
      </c>
      <c r="E7" s="31" t="s">
        <v>293</v>
      </c>
      <c r="F7" s="31" t="s">
        <v>182</v>
      </c>
      <c r="G7" s="31" t="s">
        <v>199</v>
      </c>
      <c r="H7" s="146"/>
    </row>
    <row r="8" spans="1:8" x14ac:dyDescent="0.2">
      <c r="A8" s="142"/>
      <c r="B8" s="208"/>
      <c r="C8" s="25"/>
      <c r="D8" s="25"/>
      <c r="E8" s="25"/>
      <c r="F8" s="25"/>
      <c r="G8" s="25"/>
      <c r="H8" s="25"/>
    </row>
    <row r="9" spans="1:8" x14ac:dyDescent="0.2">
      <c r="A9" s="174" t="s">
        <v>371</v>
      </c>
      <c r="B9" s="176"/>
      <c r="C9" s="9">
        <f t="shared" ref="C9:H9" si="0">C10+C20+C29+C40</f>
        <v>8819288</v>
      </c>
      <c r="D9" s="9">
        <f t="shared" si="0"/>
        <v>0</v>
      </c>
      <c r="E9" s="9">
        <f t="shared" si="0"/>
        <v>8819288</v>
      </c>
      <c r="F9" s="9">
        <f t="shared" si="0"/>
        <v>1892210</v>
      </c>
      <c r="G9" s="9">
        <f t="shared" si="0"/>
        <v>1737909</v>
      </c>
      <c r="H9" s="9">
        <f t="shared" si="0"/>
        <v>6927078</v>
      </c>
    </row>
    <row r="10" spans="1:8" x14ac:dyDescent="0.2">
      <c r="A10" s="179" t="s">
        <v>372</v>
      </c>
      <c r="B10" s="190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373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374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375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376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377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378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379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380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9" t="s">
        <v>381</v>
      </c>
      <c r="B20" s="190"/>
      <c r="C20" s="86">
        <f t="shared" ref="C20:H20" si="5">SUM(C21:C27)</f>
        <v>8819288</v>
      </c>
      <c r="D20" s="86">
        <f t="shared" si="5"/>
        <v>0</v>
      </c>
      <c r="E20" s="86">
        <f t="shared" si="5"/>
        <v>8819288</v>
      </c>
      <c r="F20" s="86">
        <f t="shared" si="5"/>
        <v>1892210</v>
      </c>
      <c r="G20" s="86">
        <f t="shared" si="5"/>
        <v>1737909</v>
      </c>
      <c r="H20" s="86">
        <f t="shared" si="5"/>
        <v>6927078</v>
      </c>
    </row>
    <row r="21" spans="1:8" x14ac:dyDescent="0.2">
      <c r="A21" s="72"/>
      <c r="B21" s="81" t="s">
        <v>382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383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384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385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386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387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388</v>
      </c>
      <c r="C27" s="71">
        <f>'FORMATO 6B'!B10</f>
        <v>8819288</v>
      </c>
      <c r="D27" s="71">
        <f>'FORMATO 6B'!C10</f>
        <v>0</v>
      </c>
      <c r="E27" s="71">
        <f>SUM(C27:D27)</f>
        <v>8819288</v>
      </c>
      <c r="F27" s="71">
        <f>'FORMATO 6B'!E10</f>
        <v>1892210</v>
      </c>
      <c r="G27" s="71">
        <f>'FORMATO 6B'!F10</f>
        <v>1737909</v>
      </c>
      <c r="H27" s="71">
        <f>E27-F27</f>
        <v>6927078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9" t="s">
        <v>389</v>
      </c>
      <c r="B29" s="190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390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391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392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393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394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395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396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397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398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9" t="s">
        <v>399</v>
      </c>
      <c r="B40" s="190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400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401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402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403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9" t="s">
        <v>404</v>
      </c>
      <c r="B46" s="190"/>
      <c r="C46" s="86">
        <f t="shared" ref="C46:H46" si="17">C47+C57+C66</f>
        <v>0</v>
      </c>
      <c r="D46" s="86">
        <f t="shared" si="17"/>
        <v>0</v>
      </c>
      <c r="E46" s="86">
        <f t="shared" si="17"/>
        <v>0</v>
      </c>
      <c r="F46" s="86">
        <f t="shared" si="17"/>
        <v>0</v>
      </c>
      <c r="G46" s="86">
        <f t="shared" si="17"/>
        <v>0</v>
      </c>
      <c r="H46" s="86">
        <f t="shared" si="17"/>
        <v>0</v>
      </c>
    </row>
    <row r="47" spans="1:8" x14ac:dyDescent="0.2">
      <c r="A47" s="179" t="s">
        <v>372</v>
      </c>
      <c r="B47" s="190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373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374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375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376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377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378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379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380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9" t="s">
        <v>381</v>
      </c>
      <c r="B57" s="190"/>
      <c r="C57" s="86">
        <f t="shared" ref="C57:H57" si="21">SUM(C58:C64)</f>
        <v>0</v>
      </c>
      <c r="D57" s="86">
        <f t="shared" si="21"/>
        <v>0</v>
      </c>
      <c r="E57" s="86">
        <f t="shared" si="21"/>
        <v>0</v>
      </c>
      <c r="F57" s="86">
        <f t="shared" si="21"/>
        <v>0</v>
      </c>
      <c r="G57" s="86">
        <f t="shared" si="21"/>
        <v>0</v>
      </c>
      <c r="H57" s="86">
        <f t="shared" si="21"/>
        <v>0</v>
      </c>
    </row>
    <row r="58" spans="1:8" x14ac:dyDescent="0.2">
      <c r="A58" s="72"/>
      <c r="B58" s="81" t="s">
        <v>382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383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384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385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386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387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388</v>
      </c>
      <c r="C64" s="71">
        <f>'FORMATO 6B'!B21</f>
        <v>0</v>
      </c>
      <c r="D64" s="71">
        <f>'FORMATO 6B'!C21</f>
        <v>0</v>
      </c>
      <c r="E64" s="71">
        <f t="shared" si="22"/>
        <v>0</v>
      </c>
      <c r="F64" s="71">
        <f>'FORMATO 6B'!E21</f>
        <v>0</v>
      </c>
      <c r="G64" s="71">
        <f>'FORMATO 6B'!F21</f>
        <v>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9" t="s">
        <v>389</v>
      </c>
      <c r="B66" s="190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390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391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392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393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394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395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396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397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398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9" t="s">
        <v>399</v>
      </c>
      <c r="B77" s="190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400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401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402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403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9" t="s">
        <v>369</v>
      </c>
      <c r="B83" s="190"/>
      <c r="C83" s="71">
        <f t="shared" ref="C83:H83" si="33">C9+C46</f>
        <v>8819288</v>
      </c>
      <c r="D83" s="71">
        <f t="shared" si="33"/>
        <v>0</v>
      </c>
      <c r="E83" s="71">
        <f t="shared" si="33"/>
        <v>8819288</v>
      </c>
      <c r="F83" s="71">
        <f t="shared" si="33"/>
        <v>1892210</v>
      </c>
      <c r="G83" s="71">
        <f t="shared" si="33"/>
        <v>1737909</v>
      </c>
      <c r="H83" s="71">
        <f t="shared" si="33"/>
        <v>6927078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A89" s="149" t="str">
        <f>'FORMATO 1'!A92:C92</f>
        <v>MARLENE NAVARRO GOMEZ</v>
      </c>
      <c r="B89" s="149"/>
      <c r="C89" s="149"/>
      <c r="D89" s="207" t="str">
        <f>'FORMATO 1'!D92:G92</f>
        <v>RODOLFO SANCHEZ CANTOR</v>
      </c>
      <c r="E89" s="207"/>
      <c r="F89" s="207"/>
      <c r="G89" s="207"/>
      <c r="H89" s="207"/>
    </row>
    <row r="90" spans="1:8" x14ac:dyDescent="0.2">
      <c r="A90" s="118" t="str">
        <f>'FORMATO 1'!A93:C93</f>
        <v>DIRECTORA GENERAL</v>
      </c>
      <c r="B90" s="118"/>
      <c r="C90" s="118"/>
      <c r="D90" s="207" t="str">
        <f>'FORMATO 1'!D93:G93</f>
        <v>JEFE DEL DEPARTAMENTO DE ADMINISTRACION Y FINANZAS</v>
      </c>
      <c r="E90" s="207"/>
      <c r="F90" s="207"/>
      <c r="G90" s="207"/>
      <c r="H90" s="207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</sheetData>
  <mergeCells count="24">
    <mergeCell ref="A89:C89"/>
    <mergeCell ref="A90:C90"/>
    <mergeCell ref="D89:H89"/>
    <mergeCell ref="D90:H90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ageMargins left="0.70866141732283472" right="0.70866141732283472" top="0.55118110236220474" bottom="0.35433070866141736" header="0.31496062992125984" footer="0.31496062992125984"/>
  <pageSetup scale="70" orientation="portrait" r:id="rId1"/>
  <ignoredErrors>
    <ignoredError sqref="C77:D7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3"/>
  <sheetViews>
    <sheetView tabSelected="1" zoomScaleNormal="100" workbookViewId="0">
      <selection activeCell="C27" sqref="C27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9" t="str">
        <f>'FORMATO 1'!A1:G1</f>
        <v>INSTITUTO TLAXCALTECA DE LA JUVENTUD</v>
      </c>
      <c r="B1" s="120"/>
      <c r="C1" s="120"/>
      <c r="D1" s="120"/>
      <c r="E1" s="120"/>
      <c r="F1" s="120"/>
      <c r="G1" s="198"/>
    </row>
    <row r="2" spans="1:7" x14ac:dyDescent="0.2">
      <c r="A2" s="158" t="s">
        <v>288</v>
      </c>
      <c r="B2" s="159"/>
      <c r="C2" s="159"/>
      <c r="D2" s="159"/>
      <c r="E2" s="159"/>
      <c r="F2" s="159"/>
      <c r="G2" s="199"/>
    </row>
    <row r="3" spans="1:7" x14ac:dyDescent="0.2">
      <c r="A3" s="158" t="s">
        <v>405</v>
      </c>
      <c r="B3" s="159"/>
      <c r="C3" s="159"/>
      <c r="D3" s="159"/>
      <c r="E3" s="159"/>
      <c r="F3" s="159"/>
      <c r="G3" s="199"/>
    </row>
    <row r="4" spans="1:7" x14ac:dyDescent="0.2">
      <c r="A4" s="158" t="str">
        <f>'FORMATO 2'!A3:I3</f>
        <v>Del 1 de enero al 30 de junio de 2021 (b)</v>
      </c>
      <c r="B4" s="159"/>
      <c r="C4" s="159"/>
      <c r="D4" s="159"/>
      <c r="E4" s="159"/>
      <c r="F4" s="159"/>
      <c r="G4" s="199"/>
    </row>
    <row r="5" spans="1:7" ht="12" thickBot="1" x14ac:dyDescent="0.25">
      <c r="A5" s="161" t="s">
        <v>1</v>
      </c>
      <c r="B5" s="162"/>
      <c r="C5" s="162"/>
      <c r="D5" s="162"/>
      <c r="E5" s="162"/>
      <c r="F5" s="162"/>
      <c r="G5" s="200"/>
    </row>
    <row r="6" spans="1:7" ht="12" thickBot="1" x14ac:dyDescent="0.25">
      <c r="A6" s="154" t="s">
        <v>2</v>
      </c>
      <c r="B6" s="131" t="s">
        <v>290</v>
      </c>
      <c r="C6" s="132"/>
      <c r="D6" s="132"/>
      <c r="E6" s="132"/>
      <c r="F6" s="133"/>
      <c r="G6" s="144" t="s">
        <v>291</v>
      </c>
    </row>
    <row r="7" spans="1:7" ht="45.75" thickBot="1" x14ac:dyDescent="0.25">
      <c r="A7" s="155"/>
      <c r="B7" s="31" t="s">
        <v>181</v>
      </c>
      <c r="C7" s="31" t="s">
        <v>292</v>
      </c>
      <c r="D7" s="31" t="s">
        <v>293</v>
      </c>
      <c r="E7" s="31" t="s">
        <v>406</v>
      </c>
      <c r="F7" s="31" t="s">
        <v>199</v>
      </c>
      <c r="G7" s="146"/>
    </row>
    <row r="8" spans="1:7" ht="22.5" x14ac:dyDescent="0.2">
      <c r="A8" s="92" t="s">
        <v>407</v>
      </c>
      <c r="B8" s="93">
        <f t="shared" ref="B8:G8" si="0">B9+B10+B11+B14+B15+B18</f>
        <v>3726191</v>
      </c>
      <c r="C8" s="93">
        <f t="shared" si="0"/>
        <v>0</v>
      </c>
      <c r="D8" s="93">
        <f t="shared" si="0"/>
        <v>3726191</v>
      </c>
      <c r="E8" s="93">
        <f t="shared" si="0"/>
        <v>1396740</v>
      </c>
      <c r="F8" s="93">
        <f t="shared" si="0"/>
        <v>1396740</v>
      </c>
      <c r="G8" s="93">
        <f t="shared" si="0"/>
        <v>2329451</v>
      </c>
    </row>
    <row r="9" spans="1:7" ht="22.5" x14ac:dyDescent="0.2">
      <c r="A9" s="94" t="s">
        <v>408</v>
      </c>
      <c r="B9" s="95">
        <f>'FORMATO 6A'!C9</f>
        <v>3726191</v>
      </c>
      <c r="C9" s="95">
        <f>'FORMATO 6A'!D9</f>
        <v>0</v>
      </c>
      <c r="D9" s="95">
        <f>'FORMATO 6A'!E9</f>
        <v>3726191</v>
      </c>
      <c r="E9" s="95">
        <f>'FORMATO 6A'!F9</f>
        <v>1396740</v>
      </c>
      <c r="F9" s="95">
        <f>'FORMATO 6A'!G9</f>
        <v>1396740</v>
      </c>
      <c r="G9" s="95">
        <f>'FORMATO 6A'!H9</f>
        <v>2329451</v>
      </c>
    </row>
    <row r="10" spans="1:7" x14ac:dyDescent="0.2">
      <c r="A10" s="94" t="s">
        <v>409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410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411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412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413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414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415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416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417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418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408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409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410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411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412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413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414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415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416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417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419</v>
      </c>
      <c r="B31" s="93">
        <f t="shared" ref="B31:G31" si="6">B8+B20</f>
        <v>3726191</v>
      </c>
      <c r="C31" s="93">
        <f t="shared" si="6"/>
        <v>0</v>
      </c>
      <c r="D31" s="93">
        <f t="shared" si="6"/>
        <v>3726191</v>
      </c>
      <c r="E31" s="93">
        <f t="shared" si="6"/>
        <v>1396740</v>
      </c>
      <c r="F31" s="93">
        <f t="shared" si="6"/>
        <v>1396740</v>
      </c>
      <c r="G31" s="93">
        <f t="shared" si="6"/>
        <v>2329451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  <row r="52" spans="1:7" x14ac:dyDescent="0.2">
      <c r="A52" s="149" t="str">
        <f>'FORMATO 1'!A92:C92</f>
        <v>MARLENE NAVARRO GOMEZ</v>
      </c>
      <c r="B52" s="149"/>
      <c r="C52" s="149"/>
      <c r="D52" s="118" t="str">
        <f>'FORMATO 1'!D92:G92</f>
        <v>RODOLFO SANCHEZ CANTOR</v>
      </c>
      <c r="E52" s="118"/>
      <c r="F52" s="118"/>
      <c r="G52" s="118"/>
    </row>
    <row r="53" spans="1:7" x14ac:dyDescent="0.2">
      <c r="A53" s="118" t="str">
        <f>'FORMATO 1'!A93:C93</f>
        <v>DIRECTORA GENERAL</v>
      </c>
      <c r="B53" s="118"/>
      <c r="C53" s="118"/>
      <c r="D53" s="118" t="str">
        <f>'FORMATO 1'!D93:G93</f>
        <v>JEFE DEL DEPARTAMENTO DE ADMINISTRACION Y FINANZAS</v>
      </c>
      <c r="E53" s="118"/>
      <c r="F53" s="118"/>
      <c r="G53" s="118"/>
    </row>
  </sheetData>
  <mergeCells count="12">
    <mergeCell ref="A52:C52"/>
    <mergeCell ref="A53:C53"/>
    <mergeCell ref="D52:G52"/>
    <mergeCell ref="D53:G53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horizontalDpi="1200" verticalDpi="1200" r:id="rId1"/>
  <ignoredErrors>
    <ignoredError sqref="B11:G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Marlen</cp:lastModifiedBy>
  <cp:lastPrinted>2021-07-07T14:42:47Z</cp:lastPrinted>
  <dcterms:created xsi:type="dcterms:W3CDTF">2016-11-22T19:48:16Z</dcterms:created>
  <dcterms:modified xsi:type="dcterms:W3CDTF">2021-07-21T19:51:26Z</dcterms:modified>
</cp:coreProperties>
</file>