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AUTÓNOMOS Y PODERES\OFS\"/>
    </mc:Choice>
  </mc:AlternateContent>
  <xr:revisionPtr revIDLastSave="0" documentId="10_ncr:8100000_{F5BE939B-2592-4BB1-A624-8915911677D6}" xr6:coauthVersionLast="32" xr6:coauthVersionMax="32" xr10:uidLastSave="{00000000-0000-0000-0000-000000000000}"/>
  <bookViews>
    <workbookView xWindow="-105" yWindow="5280" windowWidth="26295" windowHeight="14310" tabRatio="759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C18" i="6" l="1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<sst xmlns="http://schemas.openxmlformats.org/spreadsheetml/2006/main" count="635" uniqueCount="461">
  <si>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</si>
  <si>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</si>
  <si>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</si>
  <si>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</si>
  <si>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</si>
  <si>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</si>
  <si>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</si>
  <si>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</si>
  <si>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</si>
  <si>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</si>
  <si>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</si>
  <si>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</si>
  <si>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</si>
  <si>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</si>
  <si>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</si>
  <si>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</si>
  <si>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</si>
  <si>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</si>
  <si>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</si>
  <si>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</si>
  <si>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</si>
  <si>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</si>
  <si>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</si>
  <si>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</si>
  <si>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</si>
  <si>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</si>
  <si>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</si>
  <si>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</si>
  <si>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</si>
  <si>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</si>
  <si>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</si>
  <si>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</si>
  <si>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</si>
  <si>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</si>
  <si>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</si>
  <si>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</si>
  <si>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</si>
  <si>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</si>
  <si>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</si>
  <si>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</si>
  <si>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</si>
  <si>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</si>
  <si>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</si>
  <si>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</si>
  <si>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</si>
  <si>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</si>
  <si>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</si>
  <si>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</si>
  <si>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</si>
  <si>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</si>
  <si>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</si>
  <si>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</si>
  <si>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</si>
  <si>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</si>
  <si>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</si>
  <si>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</si>
  <si>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</si>
  <si>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</si>
  <si>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</si>
  <si>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</si>
  <si>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</si>
  <si>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</si>
  <si>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</si>
  <si>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</si>
  <si>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</si>
  <si>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</si>
  <si>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</si>
  <si>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</si>
  <si>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</si>
  <si>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</si>
  <si>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</si>
  <si>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</si>
  <si>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</si>
  <si>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</si>
  <si>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</si>
  <si>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</si>
  <si>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</si>
  <si>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</si>
  <si>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</si>
  <si>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</si>
  <si>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</si>
  <si>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</si>
  <si>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</si>
  <si>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</si>
  <si>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</si>
  <si>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</si>
  <si>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</si>
  <si>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</si>
  <si>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</si>
  <si>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</si>
  <si>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</si>
  <si>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</si>
  <si>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</si>
  <si>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</si>
  <si>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</si>
  <si>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</si>
  <si>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</si>
  <si>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</si>
  <si>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</si>
  <si>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</si>
  <si>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</si>
  <si>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</si>
  <si>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</si>
  <si>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</si>
  <si>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</si>
  <si>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</si>
  <si>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</si>
  <si>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</si>
  <si>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</si>
  <si>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</si>
  <si>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</si>
  <si>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</si>
  <si>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</si>
  <si>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</si>
  <si>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</si>
  <si>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</si>
  <si>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</si>
  <si>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</si>
  <si>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</si>
  <si>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</si>
  <si>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</si>
  <si>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</si>
  <si>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</si>
  <si>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</si>
  <si>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</si>
  <si>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</si>
  <si>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</si>
  <si>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</si>
  <si>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</si>
  <si>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</si>
  <si>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</si>
  <si>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</si>
  <si>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</si>
  <si>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</si>
  <si>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</si>
  <si>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</si>
  <si>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</si>
  <si>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</si>
  <si>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</si>
  <si>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</si>
  <si>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</si>
  <si>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</si>
  <si>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</si>
  <si>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</si>
  <si>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</si>
  <si>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</si>
  <si>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</si>
  <si>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</si>
  <si>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</si>
  <si>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</si>
  <si>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</si>
  <si>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</si>
  <si>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</si>
  <si>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</si>
  <si>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</si>
  <si>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</si>
  <si>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</si>
  <si>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</si>
  <si>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</si>
  <si>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</si>
  <si>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</si>
  <si>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</si>
  <si>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</si>
  <si>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</si>
  <si>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</si>
  <si>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</si>
  <si>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</si>
  <si>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</si>
  <si>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</si>
  <si>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</si>
  <si>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</si>
  <si>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</si>
  <si>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</si>
  <si>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</si>
  <si>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</si>
  <si>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</si>
  <si>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</si>
  <si>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</si>
  <si>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</si>
  <si>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</si>
  <si>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</si>
  <si>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</si>
  <si>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</si>
  <si>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</si>
  <si>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</si>
  <si>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</si>
  <si>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</si>
  <si>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</si>
  <si>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</si>
  <si>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</si>
  <si>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</si>
  <si>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</si>
  <si>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</si>
  <si>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</si>
  <si>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</si>
  <si>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</si>
  <si>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</si>
  <si>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</si>
  <si>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</si>
  <si>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</si>
  <si>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</si>
  <si>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</si>
  <si>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</si>
  <si>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</si>
  <si>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</si>
  <si>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</si>
  <si>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</si>
  <si>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</si>
  <si>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</si>
  <si>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</si>
  <si>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</si>
  <si>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</si>
  <si>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</si>
  <si>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</si>
  <si>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</si>
  <si>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</si>
  <si>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</si>
  <si>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</si>
  <si>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</si>
  <si>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</si>
  <si>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</si>
  <si>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</si>
  <si>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</si>
  <si>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</si>
  <si>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</si>
  <si>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</si>
  <si>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</si>
  <si>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</si>
  <si>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</si>
  <si>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</si>
  <si>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</si>
  <si>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</si>
  <si>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</si>
  <si>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</si>
  <si>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</si>
  <si>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</si>
  <si>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</si>
  <si>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</si>
  <si>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</si>
  <si>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</si>
  <si>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</si>
  <si>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</si>
  <si>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</si>
  <si>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</si>
  <si>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</si>
  <si>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</si>
  <si>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</si>
  <si>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</si>
  <si>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</si>
  <si>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</si>
  <si>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</si>
  <si>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</si>
  <si>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</si>
  <si>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</si>
  <si>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</si>
  <si>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</si>
  <si>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</si>
  <si>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</si>
  <si>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</si>
  <si>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</si>
  <si>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</si>
  <si>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</si>
  <si>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</si>
  <si>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</si>
  <si>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</si>
  <si>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</si>
  <si>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</si>
  <si>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</si>
  <si>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</si>
  <si>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</si>
  <si>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</si>
  <si>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</si>
  <si>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</si>
  <si>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</si>
  <si>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</si>
  <si>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</si>
  <si>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</si>
  <si>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</si>
  <si>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</si>
  <si>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</si>
  <si>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</si>
  <si>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</si>
  <si>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</si>
  <si>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</si>
  <si>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</si>
  <si>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</si>
  <si>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</si>
  <si>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</si>
  <si>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</si>
  <si>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</si>
  <si>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</si>
  <si>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</si>
  <si>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</si>
  <si>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</si>
  <si>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</si>
  <si>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</si>
  <si>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</si>
  <si>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</si>
  <si>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</si>
  <si>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</si>
  <si>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</si>
  <si>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</si>
  <si>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</si>
  <si>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</si>
  <si>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</si>
  <si>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</si>
  <si>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</si>
  <si>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</si>
  <si>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</si>
  <si>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</si>
  <si>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</si>
  <si>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</si>
  <si>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</si>
  <si>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</si>
  <si>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</si>
  <si>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</si>
  <si>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</si>
  <si>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</si>
  <si>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</si>
  <si>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</si>
  <si>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</si>
  <si>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</si>
  <si>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</si>
  <si>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</si>
  <si>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</si>
  <si>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</si>
  <si>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</si>
  <si>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</si>
  <si>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</si>
  <si>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</si>
  <si>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</si>
  <si>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</si>
  <si>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</si>
  <si>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</si>
  <si>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</si>
  <si>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</si>
  <si>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</si>
  <si>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</si>
  <si>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</si>
  <si>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</si>
  <si>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</si>
  <si>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</si>
  <si>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</si>
  <si>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</si>
  <si>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</si>
  <si>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</si>
  <si>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</si>
  <si>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</si>
  <si>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</si>
  <si>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</si>
  <si>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</si>
  <si>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</si>
  <si>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</si>
  <si>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</si>
  <si>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</si>
  <si>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</si>
  <si>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</si>
  <si>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</si>
  <si>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</si>
  <si>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</si>
  <si>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</si>
  <si>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</si>
  <si>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</si>
  <si>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</si>
  <si>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</si>
  <si>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</si>
  <si>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</si>
  <si>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</si>
  <si>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</si>
  <si>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</si>
  <si>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</si>
  <si>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</si>
  <si>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</si>
  <si>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</si>
  <si>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</si>
  <si>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</si>
  <si>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</si>
  <si>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</si>
  <si>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</si>
  <si>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</si>
  <si>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</si>
  <si>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</si>
  <si>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</si>
  <si>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</si>
  <si>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</si>
  <si>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</si>
  <si>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</si>
  <si>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</si>
  <si>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</si>
  <si>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</si>
  <si>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</si>
  <si>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</si>
  <si>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</si>
  <si>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</si>
  <si>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</si>
  <si>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</si>
  <si>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</si>
  <si>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</si>
  <si>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</si>
  <si>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</si>
  <si>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</si>
  <si>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</si>
  <si>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</si>
  <si>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</si>
  <si>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</si>
  <si>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</si>
  <si>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</si>
  <si>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</si>
  <si>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</si>
  <si>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</si>
  <si>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</si>
  <si>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</si>
  <si>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</si>
  <si>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</si>
  <si>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</si>
  <si>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</si>
  <si>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</si>
  <si>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</si>
  <si>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</si>
  <si>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</si>
  <si>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</si>
  <si>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</si>
  <si>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</si>
  <si>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</si>
  <si>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</si>
  <si>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</si>
  <si>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</si>
  <si>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</si>
  <si>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</si>
  <si>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</si>
  <si>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</si>
  <si>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</si>
  <si>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</si>
  <si>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</si>
  <si>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</si>
  <si>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</si>
  <si>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</si>
  <si>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</si>
  <si>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</si>
  <si>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</si>
  <si>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</si>
  <si>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</si>
  <si>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</si>
  <si>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</si>
  <si>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</si>
  <si>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</si>
  <si>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</si>
  <si>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</si>
  <si>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</si>
  <si>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</si>
  <si>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</si>
  <si>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</si>
  <si>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31 de diciembre de 2020</t>
  </si>
  <si>
    <t>Saldo
al 31 de diciembre de 2020-1 (d)</t>
  </si>
  <si>
    <t>Al 31 de diciembre de 2020 y al 30 de septiembre de 2021</t>
  </si>
  <si>
    <t>30 de septiembre de 2021</t>
  </si>
  <si>
    <t>Del 1 de enero al 30 de septiembre de 2021 (b)</t>
  </si>
  <si>
    <t xml:space="preserve">Del 1 de enero al 30 de septiembre de 2021 (b) </t>
  </si>
  <si>
    <t>Monto pagado de la inversión al 30 de septiembre de 2021 (k)</t>
  </si>
  <si>
    <t>Monto pagado de la inversión actualizado al 30 de septiembre de 2021(l)</t>
  </si>
  <si>
    <t>Saldo pendiente por pagar de la inversión al 30 de septiembre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</si>
</sst>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right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32" xfId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K90"/>
  <sheetViews>
    <sheetView view="pageBreakPreview" zoomScale="110" zoomScaleNormal="100" zoomScaleSheetLayoutView="110" workbookViewId="0">
      <selection activeCell="A13" sqref="A13:B13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1" t="s">
        <v>369</v>
      </c>
      <c r="B1" s="172"/>
      <c r="C1" s="172"/>
      <c r="D1" s="172"/>
      <c r="E1" s="172"/>
      <c r="F1" s="173"/>
      <c r="G1" s="1"/>
      <c r="H1" s="1"/>
      <c r="I1" s="1"/>
    </row>
    <row r="2" spans="1:9" x14ac:dyDescent="0.25">
      <c r="A2" s="174" t="s">
        <v>0</v>
      </c>
      <c r="B2" s="175"/>
      <c r="C2" s="175"/>
      <c r="D2" s="175"/>
      <c r="E2" s="175"/>
      <c r="F2" s="176"/>
      <c r="G2" s="1"/>
      <c r="H2" s="1"/>
      <c r="I2" s="1"/>
    </row>
    <row r="3" spans="1:9" ht="19.5" customHeight="1" x14ac:dyDescent="0.25">
      <c r="A3" s="174" t="s">
        <v>454</v>
      </c>
      <c r="B3" s="175"/>
      <c r="C3" s="175"/>
      <c r="D3" s="175"/>
      <c r="E3" s="175"/>
      <c r="F3" s="176"/>
      <c r="G3" s="1"/>
      <c r="H3" s="1"/>
      <c r="I3" s="1"/>
    </row>
    <row r="4" spans="1:9" ht="18.75" customHeight="1" thickBot="1" x14ac:dyDescent="0.3">
      <c r="A4" s="177" t="s">
        <v>451</v>
      </c>
      <c r="B4" s="178"/>
      <c r="C4" s="178"/>
      <c r="D4" s="178"/>
      <c r="E4" s="178"/>
      <c r="F4" s="179"/>
      <c r="G4" s="1"/>
      <c r="H4" s="1"/>
      <c r="I4" s="1"/>
    </row>
    <row r="5" spans="1:9" ht="34.5" thickBot="1" x14ac:dyDescent="0.3">
      <c r="A5" s="2" t="s">
        <v>2</v>
      </c>
      <c r="B5" s="6" t="s">
        <v>455</v>
      </c>
      <c r="C5" s="3" t="s">
        <v>452</v>
      </c>
      <c r="D5" s="4" t="s">
        <v>2</v>
      </c>
      <c r="E5" s="6" t="str">
        <f>B5</f>
        <v>30 de septiembre de 2021</v>
      </c>
      <c r="F5" s="6" t="str">
        <f>C5</f>
        <v>31 de diciembre de 2020</v>
      </c>
    </row>
    <row r="6" spans="1:9" s="11" customFormat="1" x14ac:dyDescent="0.25">
      <c r="A6" s="118" t="s">
        <v>3</v>
      </c>
      <c r="B6" s="107"/>
      <c r="C6" s="107"/>
      <c r="D6" s="107" t="s">
        <v>4</v>
      </c>
      <c r="E6" s="107"/>
      <c r="F6" s="107"/>
    </row>
    <row r="7" spans="1:9" s="11" customFormat="1" x14ac:dyDescent="0.25">
      <c r="A7" s="68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9" t="s">
        <v>7</v>
      </c>
      <c r="B8" s="119">
        <f>SUM(B9:B15)</f>
        <v>33783041</v>
      </c>
      <c r="C8" s="119">
        <f>SUM(C9:C15)</f>
        <v>28822133</v>
      </c>
      <c r="D8" s="104" t="s">
        <v>8</v>
      </c>
      <c r="E8" s="119">
        <f>SUM(E9:E17)</f>
        <v>1963663</v>
      </c>
      <c r="F8" s="119">
        <f>SUM(F9:F17)</f>
        <v>6911085</v>
      </c>
    </row>
    <row r="9" spans="1:9" s="11" customFormat="1" x14ac:dyDescent="0.25">
      <c r="A9" s="69" t="s">
        <v>370</v>
      </c>
      <c r="B9" s="119">
        <v>0</v>
      </c>
      <c r="C9" s="119">
        <v>0</v>
      </c>
      <c r="D9" s="104" t="s">
        <v>342</v>
      </c>
      <c r="E9" s="119">
        <v>0</v>
      </c>
      <c r="F9" s="119">
        <v>0</v>
      </c>
    </row>
    <row r="10" spans="1:9" s="11" customFormat="1" x14ac:dyDescent="0.25">
      <c r="A10" s="69" t="s">
        <v>371</v>
      </c>
      <c r="B10" s="119">
        <v>532954</v>
      </c>
      <c r="C10" s="119">
        <v>204690</v>
      </c>
      <c r="D10" s="104" t="s">
        <v>341</v>
      </c>
      <c r="E10" s="119">
        <v>302392</v>
      </c>
      <c r="F10" s="119">
        <v>1792494</v>
      </c>
    </row>
    <row r="11" spans="1:9" s="11" customFormat="1" x14ac:dyDescent="0.25">
      <c r="A11" s="69" t="s">
        <v>372</v>
      </c>
      <c r="B11" s="119">
        <f>+'[1]BALANZA DICIEMBRE 2016'!$L$11</f>
        <v>0</v>
      </c>
      <c r="C11" s="119">
        <v>0</v>
      </c>
      <c r="D11" s="104" t="s">
        <v>340</v>
      </c>
      <c r="E11" s="119">
        <v>0</v>
      </c>
      <c r="F11" s="119">
        <v>2352240</v>
      </c>
    </row>
    <row r="12" spans="1:9" s="11" customFormat="1" ht="14.25" customHeight="1" x14ac:dyDescent="0.25">
      <c r="A12" s="69" t="s">
        <v>373</v>
      </c>
      <c r="B12" s="119">
        <v>33250087</v>
      </c>
      <c r="C12" s="119">
        <v>28617443</v>
      </c>
      <c r="D12" s="104" t="s">
        <v>343</v>
      </c>
      <c r="E12" s="119">
        <v>0</v>
      </c>
      <c r="F12" s="119">
        <v>0</v>
      </c>
    </row>
    <row r="13" spans="1:9" s="11" customFormat="1" x14ac:dyDescent="0.25">
      <c r="A13" s="69" t="s">
        <v>374</v>
      </c>
      <c r="B13" s="119">
        <f>+'[1]BALANZA DICIEMBRE 2016'!$L$13</f>
        <v>0</v>
      </c>
      <c r="C13" s="119">
        <v>0</v>
      </c>
      <c r="D13" s="104" t="s">
        <v>344</v>
      </c>
      <c r="E13" s="119">
        <v>0</v>
      </c>
      <c r="F13" s="119">
        <v>0</v>
      </c>
    </row>
    <row r="14" spans="1:9" s="11" customFormat="1" ht="22.5" x14ac:dyDescent="0.25">
      <c r="A14" s="69" t="s">
        <v>375</v>
      </c>
      <c r="B14" s="119">
        <f>+'[1]BALANZA DICIEMBRE 2016'!$L$14</f>
        <v>0</v>
      </c>
      <c r="C14" s="119">
        <v>0</v>
      </c>
      <c r="D14" s="104" t="s">
        <v>345</v>
      </c>
      <c r="E14" s="119">
        <v>0</v>
      </c>
      <c r="F14" s="119">
        <v>0</v>
      </c>
    </row>
    <row r="15" spans="1:9" s="11" customFormat="1" ht="15" customHeight="1" x14ac:dyDescent="0.25">
      <c r="A15" s="69" t="s">
        <v>376</v>
      </c>
      <c r="B15" s="119">
        <f>+'[1]BALANZA DICIEMBRE 2016'!$L$15</f>
        <v>0</v>
      </c>
      <c r="C15" s="119">
        <v>0</v>
      </c>
      <c r="D15" s="104" t="s">
        <v>346</v>
      </c>
      <c r="E15" s="119">
        <v>1661271</v>
      </c>
      <c r="F15" s="119">
        <v>2766351</v>
      </c>
    </row>
    <row r="16" spans="1:9" s="11" customFormat="1" x14ac:dyDescent="0.25">
      <c r="A16" s="69" t="s">
        <v>9</v>
      </c>
      <c r="B16" s="119">
        <f>SUM(B17:B23)</f>
        <v>178325</v>
      </c>
      <c r="C16" s="119">
        <f>SUM(C17:C23)</f>
        <v>56000</v>
      </c>
      <c r="D16" s="104" t="s">
        <v>347</v>
      </c>
      <c r="E16" s="119">
        <f>+'[1]BALANZA DICIEMBRE 2016'!$L$282</f>
        <v>0</v>
      </c>
      <c r="F16" s="119">
        <f>+'[1]BALANZA DICIEMBRE 2016'!$L$282</f>
        <v>0</v>
      </c>
    </row>
    <row r="17" spans="1:6" s="11" customFormat="1" x14ac:dyDescent="0.25">
      <c r="A17" s="69" t="s">
        <v>377</v>
      </c>
      <c r="B17" s="119">
        <v>0</v>
      </c>
      <c r="C17" s="119">
        <v>0</v>
      </c>
      <c r="D17" s="104" t="s">
        <v>348</v>
      </c>
      <c r="E17" s="119">
        <v>0</v>
      </c>
      <c r="F17" s="119">
        <v>0</v>
      </c>
    </row>
    <row r="18" spans="1:6" s="11" customFormat="1" x14ac:dyDescent="0.25">
      <c r="A18" s="69" t="s">
        <v>378</v>
      </c>
      <c r="B18" s="119">
        <v>0</v>
      </c>
      <c r="C18" s="119">
        <v>0</v>
      </c>
      <c r="D18" s="104" t="s">
        <v>10</v>
      </c>
      <c r="E18" s="119">
        <f>+E19+E20+E21</f>
        <v>0</v>
      </c>
      <c r="F18" s="119">
        <f>+F19+F20+F21</f>
        <v>0</v>
      </c>
    </row>
    <row r="19" spans="1:6" s="11" customFormat="1" x14ac:dyDescent="0.25">
      <c r="A19" s="69" t="s">
        <v>379</v>
      </c>
      <c r="B19" s="119">
        <v>178325</v>
      </c>
      <c r="C19" s="119">
        <v>0</v>
      </c>
      <c r="D19" s="104" t="s">
        <v>349</v>
      </c>
      <c r="E19" s="119">
        <f>+'[1]BALANZA DICIEMBRE 2016'!$L$290</f>
        <v>0</v>
      </c>
      <c r="F19" s="119">
        <v>0</v>
      </c>
    </row>
    <row r="20" spans="1:6" s="11" customFormat="1" ht="22.5" x14ac:dyDescent="0.25">
      <c r="A20" s="69" t="s">
        <v>380</v>
      </c>
      <c r="B20" s="119">
        <v>0</v>
      </c>
      <c r="C20" s="119">
        <v>0</v>
      </c>
      <c r="D20" s="104" t="s">
        <v>350</v>
      </c>
      <c r="E20" s="119">
        <v>0</v>
      </c>
      <c r="F20" s="119">
        <v>0</v>
      </c>
    </row>
    <row r="21" spans="1:6" s="11" customFormat="1" x14ac:dyDescent="0.25">
      <c r="A21" s="69" t="s">
        <v>381</v>
      </c>
      <c r="B21" s="119">
        <v>0</v>
      </c>
      <c r="C21" s="119">
        <v>0</v>
      </c>
      <c r="D21" s="104" t="s">
        <v>351</v>
      </c>
      <c r="E21" s="119"/>
      <c r="F21" s="119"/>
    </row>
    <row r="22" spans="1:6" s="11" customFormat="1" x14ac:dyDescent="0.25">
      <c r="A22" s="69" t="s">
        <v>382</v>
      </c>
      <c r="B22" s="119">
        <v>0</v>
      </c>
      <c r="C22" s="119">
        <v>56000</v>
      </c>
      <c r="D22" s="104" t="s">
        <v>11</v>
      </c>
      <c r="E22" s="119">
        <f>+E23+E24</f>
        <v>0</v>
      </c>
      <c r="F22" s="119">
        <f>+F23+F24</f>
        <v>0</v>
      </c>
    </row>
    <row r="23" spans="1:6" s="11" customFormat="1" x14ac:dyDescent="0.25">
      <c r="A23" s="69" t="s">
        <v>383</v>
      </c>
      <c r="B23" s="119">
        <v>0</v>
      </c>
      <c r="C23" s="119">
        <v>0</v>
      </c>
      <c r="D23" s="104" t="s">
        <v>352</v>
      </c>
      <c r="E23" s="119">
        <v>0</v>
      </c>
      <c r="F23" s="119">
        <v>0</v>
      </c>
    </row>
    <row r="24" spans="1:6" s="11" customFormat="1" x14ac:dyDescent="0.25">
      <c r="A24" s="69" t="s">
        <v>12</v>
      </c>
      <c r="B24" s="119">
        <f>SUM(B25:B29)</f>
        <v>1738052</v>
      </c>
      <c r="C24" s="119">
        <f>SUM(C25:C29)</f>
        <v>105672</v>
      </c>
      <c r="D24" s="104" t="s">
        <v>353</v>
      </c>
      <c r="E24" s="119">
        <v>0</v>
      </c>
      <c r="F24" s="119">
        <v>0</v>
      </c>
    </row>
    <row r="25" spans="1:6" s="11" customFormat="1" ht="22.5" x14ac:dyDescent="0.25">
      <c r="A25" s="69" t="s">
        <v>384</v>
      </c>
      <c r="B25" s="119">
        <v>0</v>
      </c>
      <c r="C25" s="119">
        <v>0</v>
      </c>
      <c r="D25" s="104" t="s">
        <v>13</v>
      </c>
      <c r="E25" s="119">
        <v>0</v>
      </c>
      <c r="F25" s="119">
        <v>0</v>
      </c>
    </row>
    <row r="26" spans="1:6" s="11" customFormat="1" ht="25.5" customHeight="1" x14ac:dyDescent="0.25">
      <c r="A26" s="69" t="s">
        <v>385</v>
      </c>
      <c r="B26" s="119">
        <v>0</v>
      </c>
      <c r="C26" s="119">
        <v>0</v>
      </c>
      <c r="D26" s="104" t="s">
        <v>14</v>
      </c>
      <c r="E26" s="119">
        <f>+E27+E28+E29</f>
        <v>0</v>
      </c>
      <c r="F26" s="119">
        <f>+F27+F28+F29</f>
        <v>0</v>
      </c>
    </row>
    <row r="27" spans="1:6" s="11" customFormat="1" ht="22.5" x14ac:dyDescent="0.25">
      <c r="A27" s="69" t="s">
        <v>386</v>
      </c>
      <c r="B27" s="119">
        <v>0</v>
      </c>
      <c r="C27" s="119">
        <v>0</v>
      </c>
      <c r="D27" s="104" t="s">
        <v>355</v>
      </c>
      <c r="E27" s="119">
        <v>0</v>
      </c>
      <c r="F27" s="119">
        <v>0</v>
      </c>
    </row>
    <row r="28" spans="1:6" s="11" customFormat="1" x14ac:dyDescent="0.25">
      <c r="A28" s="69" t="s">
        <v>387</v>
      </c>
      <c r="B28" s="119">
        <v>1738052</v>
      </c>
      <c r="C28" s="119">
        <v>105672</v>
      </c>
      <c r="D28" s="104" t="s">
        <v>354</v>
      </c>
      <c r="E28" s="119">
        <v>0</v>
      </c>
      <c r="F28" s="119">
        <v>0</v>
      </c>
    </row>
    <row r="29" spans="1:6" s="11" customFormat="1" x14ac:dyDescent="0.25">
      <c r="A29" s="69" t="s">
        <v>388</v>
      </c>
      <c r="B29" s="119">
        <v>0</v>
      </c>
      <c r="C29" s="119">
        <v>0</v>
      </c>
      <c r="D29" s="104" t="s">
        <v>356</v>
      </c>
      <c r="E29" s="119">
        <v>0</v>
      </c>
      <c r="F29" s="119">
        <v>0</v>
      </c>
    </row>
    <row r="30" spans="1:6" s="11" customFormat="1" ht="22.5" x14ac:dyDescent="0.25">
      <c r="A30" s="69" t="s">
        <v>15</v>
      </c>
      <c r="B30" s="119">
        <f>SUM(B31:B35)</f>
        <v>0</v>
      </c>
      <c r="C30" s="119">
        <f>SUM(C31:C35)</f>
        <v>0</v>
      </c>
      <c r="D30" s="104" t="s">
        <v>16</v>
      </c>
      <c r="E30" s="119">
        <f>+E31+E32+E33+E34+E35+E36</f>
        <v>0</v>
      </c>
      <c r="F30" s="119">
        <f>+F31+F32+F33+F34+F35+F36</f>
        <v>0</v>
      </c>
    </row>
    <row r="31" spans="1:6" s="11" customFormat="1" x14ac:dyDescent="0.25">
      <c r="A31" s="69" t="s">
        <v>389</v>
      </c>
      <c r="B31" s="119">
        <v>0</v>
      </c>
      <c r="C31" s="119">
        <v>0</v>
      </c>
      <c r="D31" s="104" t="s">
        <v>357</v>
      </c>
      <c r="E31" s="119">
        <v>0</v>
      </c>
      <c r="F31" s="119">
        <v>0</v>
      </c>
    </row>
    <row r="32" spans="1:6" s="11" customFormat="1" x14ac:dyDescent="0.25">
      <c r="A32" s="69" t="s">
        <v>390</v>
      </c>
      <c r="B32" s="119">
        <v>0</v>
      </c>
      <c r="C32" s="119">
        <v>0</v>
      </c>
      <c r="D32" s="104" t="s">
        <v>358</v>
      </c>
      <c r="E32" s="119">
        <v>0</v>
      </c>
      <c r="F32" s="119">
        <v>0</v>
      </c>
    </row>
    <row r="33" spans="1:6" s="11" customFormat="1" x14ac:dyDescent="0.25">
      <c r="A33" s="69" t="s">
        <v>391</v>
      </c>
      <c r="B33" s="119">
        <v>0</v>
      </c>
      <c r="C33" s="119">
        <v>0</v>
      </c>
      <c r="D33" s="104" t="s">
        <v>359</v>
      </c>
      <c r="E33" s="119">
        <v>0</v>
      </c>
      <c r="F33" s="119">
        <v>0</v>
      </c>
    </row>
    <row r="34" spans="1:6" s="11" customFormat="1" x14ac:dyDescent="0.25">
      <c r="A34" s="69" t="s">
        <v>392</v>
      </c>
      <c r="B34" s="119">
        <v>0</v>
      </c>
      <c r="C34" s="119">
        <v>0</v>
      </c>
      <c r="D34" s="104" t="s">
        <v>360</v>
      </c>
      <c r="E34" s="119">
        <v>0</v>
      </c>
      <c r="F34" s="119">
        <v>0</v>
      </c>
    </row>
    <row r="35" spans="1:6" s="11" customFormat="1" x14ac:dyDescent="0.25">
      <c r="A35" s="69" t="s">
        <v>393</v>
      </c>
      <c r="B35" s="119">
        <v>0</v>
      </c>
      <c r="C35" s="119">
        <v>0</v>
      </c>
      <c r="D35" s="104" t="s">
        <v>361</v>
      </c>
      <c r="E35" s="119">
        <v>0</v>
      </c>
      <c r="F35" s="119">
        <v>0</v>
      </c>
    </row>
    <row r="36" spans="1:6" s="11" customFormat="1" x14ac:dyDescent="0.25">
      <c r="A36" s="69" t="s">
        <v>17</v>
      </c>
      <c r="B36" s="119">
        <v>0</v>
      </c>
      <c r="C36" s="119">
        <v>0</v>
      </c>
      <c r="D36" s="104" t="s">
        <v>362</v>
      </c>
      <c r="E36" s="119">
        <v>0</v>
      </c>
      <c r="F36" s="119">
        <v>0</v>
      </c>
    </row>
    <row r="37" spans="1:6" s="11" customFormat="1" x14ac:dyDescent="0.25">
      <c r="A37" s="69" t="s">
        <v>18</v>
      </c>
      <c r="B37" s="119">
        <f>SUM(B38:B39)</f>
        <v>0</v>
      </c>
      <c r="C37" s="119">
        <f>SUM(C38:C39)</f>
        <v>0</v>
      </c>
      <c r="D37" s="104" t="s">
        <v>19</v>
      </c>
      <c r="E37" s="119">
        <f>E40</f>
        <v>5024470</v>
      </c>
      <c r="F37" s="119">
        <f>F40</f>
        <v>5024470</v>
      </c>
    </row>
    <row r="38" spans="1:6" s="11" customFormat="1" ht="22.5" x14ac:dyDescent="0.25">
      <c r="A38" s="69" t="s">
        <v>394</v>
      </c>
      <c r="B38" s="119">
        <v>0</v>
      </c>
      <c r="C38" s="119">
        <v>0</v>
      </c>
      <c r="D38" s="104" t="s">
        <v>363</v>
      </c>
      <c r="E38" s="119">
        <v>0</v>
      </c>
      <c r="F38" s="119">
        <v>0</v>
      </c>
    </row>
    <row r="39" spans="1:6" s="11" customFormat="1" x14ac:dyDescent="0.25">
      <c r="A39" s="69" t="s">
        <v>395</v>
      </c>
      <c r="B39" s="119">
        <v>0</v>
      </c>
      <c r="C39" s="119">
        <v>0</v>
      </c>
      <c r="D39" s="104" t="s">
        <v>364</v>
      </c>
      <c r="E39" s="119">
        <v>0</v>
      </c>
      <c r="F39" s="119">
        <v>0</v>
      </c>
    </row>
    <row r="40" spans="1:6" s="11" customFormat="1" x14ac:dyDescent="0.25">
      <c r="A40" s="69" t="s">
        <v>20</v>
      </c>
      <c r="B40" s="119">
        <f>SUM(B41:B44)</f>
        <v>0</v>
      </c>
      <c r="C40" s="119">
        <f>SUM(C41:C44)</f>
        <v>0</v>
      </c>
      <c r="D40" s="104" t="s">
        <v>365</v>
      </c>
      <c r="E40" s="119">
        <v>5024470</v>
      </c>
      <c r="F40" s="119">
        <v>5024470</v>
      </c>
    </row>
    <row r="41" spans="1:6" s="11" customFormat="1" x14ac:dyDescent="0.25">
      <c r="A41" s="69" t="s">
        <v>396</v>
      </c>
      <c r="B41" s="119">
        <v>0</v>
      </c>
      <c r="C41" s="119">
        <v>0</v>
      </c>
      <c r="D41" s="104" t="s">
        <v>21</v>
      </c>
      <c r="E41" s="119">
        <f>+E42+E43+E44</f>
        <v>0</v>
      </c>
      <c r="F41" s="119">
        <f>+F42+F43+F44</f>
        <v>0</v>
      </c>
    </row>
    <row r="42" spans="1:6" s="11" customFormat="1" x14ac:dyDescent="0.25">
      <c r="A42" s="69" t="s">
        <v>397</v>
      </c>
      <c r="B42" s="119">
        <v>0</v>
      </c>
      <c r="C42" s="119">
        <v>0</v>
      </c>
      <c r="D42" s="104" t="s">
        <v>366</v>
      </c>
      <c r="E42" s="119">
        <v>0</v>
      </c>
      <c r="F42" s="119">
        <v>0</v>
      </c>
    </row>
    <row r="43" spans="1:6" s="11" customFormat="1" ht="22.5" x14ac:dyDescent="0.25">
      <c r="A43" s="69" t="s">
        <v>398</v>
      </c>
      <c r="B43" s="119">
        <v>0</v>
      </c>
      <c r="C43" s="119">
        <v>0</v>
      </c>
      <c r="D43" s="104" t="s">
        <v>367</v>
      </c>
      <c r="E43" s="119">
        <v>0</v>
      </c>
      <c r="F43" s="119">
        <v>0</v>
      </c>
    </row>
    <row r="44" spans="1:6" s="11" customFormat="1" x14ac:dyDescent="0.25">
      <c r="A44" s="69" t="s">
        <v>399</v>
      </c>
      <c r="B44" s="119">
        <v>0</v>
      </c>
      <c r="C44" s="119">
        <v>0</v>
      </c>
      <c r="D44" s="104" t="s">
        <v>368</v>
      </c>
      <c r="E44" s="119">
        <v>0</v>
      </c>
      <c r="F44" s="119">
        <v>0</v>
      </c>
    </row>
    <row r="45" spans="1:6" s="11" customFormat="1" ht="10.5" customHeight="1" x14ac:dyDescent="0.25">
      <c r="A45" s="69"/>
      <c r="B45" s="119"/>
      <c r="C45" s="104"/>
      <c r="D45" s="104"/>
      <c r="E45" s="104"/>
      <c r="F45" s="104"/>
    </row>
    <row r="46" spans="1:6" s="11" customFormat="1" x14ac:dyDescent="0.25">
      <c r="A46" s="74" t="s">
        <v>22</v>
      </c>
      <c r="B46" s="120">
        <f>+B8+B16+B24+B30+B36+B37+B40</f>
        <v>35699418</v>
      </c>
      <c r="C46" s="120">
        <f>+C8+C16+C24+C30+C36+C37+C40</f>
        <v>28983805</v>
      </c>
      <c r="D46" s="106" t="s">
        <v>23</v>
      </c>
      <c r="E46" s="121">
        <f>+E8+E18+E22+E25+E26+E30+E37+E41</f>
        <v>6988133</v>
      </c>
      <c r="F46" s="121">
        <f>+F8+F18+F22+F25+F26+F30+F37+F41</f>
        <v>11935555</v>
      </c>
    </row>
    <row r="47" spans="1:6" s="11" customFormat="1" ht="8.1" customHeight="1" x14ac:dyDescent="0.25">
      <c r="A47" s="139"/>
      <c r="B47" s="140"/>
      <c r="C47" s="141"/>
      <c r="D47" s="142"/>
      <c r="E47" s="140"/>
      <c r="F47" s="141"/>
    </row>
    <row r="48" spans="1:6" s="11" customFormat="1" x14ac:dyDescent="0.25">
      <c r="A48" s="74" t="s">
        <v>24</v>
      </c>
      <c r="B48" s="119"/>
      <c r="C48" s="104"/>
      <c r="D48" s="106" t="s">
        <v>25</v>
      </c>
      <c r="E48" s="119"/>
      <c r="F48" s="104"/>
    </row>
    <row r="49" spans="1:10" s="11" customFormat="1" x14ac:dyDescent="0.25">
      <c r="A49" s="69" t="s">
        <v>26</v>
      </c>
      <c r="B49" s="119">
        <v>0</v>
      </c>
      <c r="C49" s="104"/>
      <c r="D49" s="104" t="s">
        <v>27</v>
      </c>
      <c r="E49" s="119">
        <v>0</v>
      </c>
      <c r="F49" s="119">
        <v>0</v>
      </c>
    </row>
    <row r="50" spans="1:10" s="11" customFormat="1" x14ac:dyDescent="0.25">
      <c r="A50" s="69" t="s">
        <v>28</v>
      </c>
      <c r="B50" s="119">
        <v>0</v>
      </c>
      <c r="C50" s="104"/>
      <c r="D50" s="104" t="s">
        <v>29</v>
      </c>
      <c r="E50" s="119">
        <v>0</v>
      </c>
      <c r="F50" s="119">
        <v>0</v>
      </c>
    </row>
    <row r="51" spans="1:10" s="11" customFormat="1" x14ac:dyDescent="0.25">
      <c r="A51" s="69" t="s">
        <v>30</v>
      </c>
      <c r="B51" s="119">
        <v>79733101</v>
      </c>
      <c r="C51" s="123">
        <v>80743478</v>
      </c>
      <c r="D51" s="104" t="s">
        <v>31</v>
      </c>
      <c r="E51" s="119">
        <v>0</v>
      </c>
      <c r="F51" s="119">
        <v>0</v>
      </c>
    </row>
    <row r="52" spans="1:10" s="11" customFormat="1" x14ac:dyDescent="0.25">
      <c r="A52" s="69" t="s">
        <v>32</v>
      </c>
      <c r="B52" s="119">
        <v>26570833</v>
      </c>
      <c r="C52" s="123">
        <v>28072479</v>
      </c>
      <c r="D52" s="104" t="s">
        <v>33</v>
      </c>
      <c r="E52" s="119">
        <v>0</v>
      </c>
      <c r="F52" s="119">
        <v>0</v>
      </c>
    </row>
    <row r="53" spans="1:10" s="11" customFormat="1" ht="22.7" customHeight="1" x14ac:dyDescent="0.25">
      <c r="A53" s="69" t="s">
        <v>34</v>
      </c>
      <c r="B53" s="119">
        <v>91712</v>
      </c>
      <c r="C53" s="123">
        <v>91712</v>
      </c>
      <c r="D53" s="104" t="s">
        <v>35</v>
      </c>
      <c r="E53" s="119">
        <v>0</v>
      </c>
      <c r="F53" s="119">
        <v>0</v>
      </c>
    </row>
    <row r="54" spans="1:10" s="11" customFormat="1" x14ac:dyDescent="0.25">
      <c r="A54" s="69" t="s">
        <v>36</v>
      </c>
      <c r="B54" s="119">
        <v>0</v>
      </c>
      <c r="C54" s="104"/>
      <c r="D54" s="104" t="s">
        <v>37</v>
      </c>
      <c r="E54" s="119">
        <v>0</v>
      </c>
      <c r="F54" s="119">
        <v>0</v>
      </c>
    </row>
    <row r="55" spans="1:10" s="11" customFormat="1" x14ac:dyDescent="0.25">
      <c r="A55" s="69" t="s">
        <v>38</v>
      </c>
      <c r="B55" s="119">
        <v>0</v>
      </c>
      <c r="C55" s="104"/>
      <c r="D55" s="106"/>
      <c r="E55" s="119"/>
      <c r="F55" s="104"/>
    </row>
    <row r="56" spans="1:10" s="11" customFormat="1" x14ac:dyDescent="0.25">
      <c r="A56" s="69" t="s">
        <v>39</v>
      </c>
      <c r="B56" s="119">
        <v>0</v>
      </c>
      <c r="C56" s="104"/>
      <c r="D56" s="106" t="s">
        <v>40</v>
      </c>
      <c r="E56" s="120">
        <f>SUM(E49:E54)</f>
        <v>0</v>
      </c>
      <c r="F56" s="120">
        <f>SUM(F49:F54)</f>
        <v>0</v>
      </c>
    </row>
    <row r="57" spans="1:10" s="11" customFormat="1" x14ac:dyDescent="0.25">
      <c r="A57" s="69" t="s">
        <v>41</v>
      </c>
      <c r="B57" s="119">
        <v>0</v>
      </c>
      <c r="C57" s="104"/>
      <c r="D57" s="105"/>
      <c r="E57" s="119"/>
      <c r="F57" s="104"/>
    </row>
    <row r="58" spans="1:10" s="11" customFormat="1" x14ac:dyDescent="0.25">
      <c r="A58" s="69"/>
      <c r="B58" s="119"/>
      <c r="C58" s="104"/>
      <c r="D58" s="106" t="s">
        <v>42</v>
      </c>
      <c r="E58" s="120">
        <f>+E56+E46</f>
        <v>6988133</v>
      </c>
      <c r="F58" s="120">
        <f>+F56+F46</f>
        <v>11935555</v>
      </c>
    </row>
    <row r="59" spans="1:10" s="11" customFormat="1" x14ac:dyDescent="0.25">
      <c r="A59" s="74" t="s">
        <v>43</v>
      </c>
      <c r="B59" s="120">
        <f>SUM(B49:B57)</f>
        <v>106395646</v>
      </c>
      <c r="C59" s="120">
        <f>SUM(C49:C57)</f>
        <v>108907669</v>
      </c>
      <c r="D59" s="104"/>
      <c r="E59" s="119"/>
      <c r="F59" s="104"/>
    </row>
    <row r="60" spans="1:10" s="11" customFormat="1" x14ac:dyDescent="0.25">
      <c r="A60" s="69"/>
      <c r="B60" s="119"/>
      <c r="C60" s="104"/>
      <c r="D60" s="106" t="s">
        <v>44</v>
      </c>
      <c r="E60" s="119"/>
      <c r="F60" s="104"/>
    </row>
    <row r="61" spans="1:10" s="11" customFormat="1" x14ac:dyDescent="0.25">
      <c r="A61" s="74" t="s">
        <v>45</v>
      </c>
      <c r="B61" s="120">
        <f>+B46+B59</f>
        <v>142095064</v>
      </c>
      <c r="C61" s="120">
        <f>+C46+C59</f>
        <v>137891474</v>
      </c>
      <c r="D61" s="106"/>
      <c r="E61" s="119"/>
      <c r="F61" s="104"/>
    </row>
    <row r="62" spans="1:10" s="11" customFormat="1" x14ac:dyDescent="0.25">
      <c r="A62" s="69"/>
      <c r="B62" s="104"/>
      <c r="C62" s="104"/>
      <c r="D62" s="106" t="s">
        <v>46</v>
      </c>
      <c r="E62" s="120">
        <f>SUM(E63:E65)</f>
        <v>65543397</v>
      </c>
      <c r="F62" s="120">
        <f>SUM(F63:F65)</f>
        <v>71090379</v>
      </c>
    </row>
    <row r="63" spans="1:10" s="11" customFormat="1" x14ac:dyDescent="0.25">
      <c r="A63" s="69"/>
      <c r="B63" s="104"/>
      <c r="C63" s="104"/>
      <c r="D63" s="104" t="s">
        <v>47</v>
      </c>
      <c r="E63" s="119">
        <v>65543397</v>
      </c>
      <c r="F63" s="119">
        <v>71090379</v>
      </c>
      <c r="J63" s="124"/>
    </row>
    <row r="64" spans="1:10" s="11" customFormat="1" x14ac:dyDescent="0.25">
      <c r="A64" s="69"/>
      <c r="B64" s="104"/>
      <c r="C64" s="104"/>
      <c r="D64" s="104" t="s">
        <v>48</v>
      </c>
      <c r="E64" s="119">
        <v>0</v>
      </c>
      <c r="F64" s="104"/>
    </row>
    <row r="65" spans="1:7" s="11" customFormat="1" x14ac:dyDescent="0.25">
      <c r="A65" s="69"/>
      <c r="B65" s="104"/>
      <c r="C65" s="104"/>
      <c r="D65" s="104" t="s">
        <v>49</v>
      </c>
      <c r="E65" s="119">
        <v>0</v>
      </c>
      <c r="F65" s="123"/>
    </row>
    <row r="66" spans="1:7" s="11" customFormat="1" x14ac:dyDescent="0.25">
      <c r="A66" s="69"/>
      <c r="B66" s="104"/>
      <c r="C66" s="104"/>
      <c r="D66" s="104"/>
      <c r="E66" s="119"/>
      <c r="F66" s="104"/>
    </row>
    <row r="67" spans="1:7" s="11" customFormat="1" x14ac:dyDescent="0.25">
      <c r="A67" s="69"/>
      <c r="B67" s="104"/>
      <c r="C67" s="104"/>
      <c r="D67" s="106" t="s">
        <v>50</v>
      </c>
      <c r="E67" s="120">
        <f>SUM(E68:E72)</f>
        <v>69563534</v>
      </c>
      <c r="F67" s="120">
        <f>SUM(F68:F72)</f>
        <v>54865540</v>
      </c>
    </row>
    <row r="68" spans="1:7" s="11" customFormat="1" x14ac:dyDescent="0.25">
      <c r="A68" s="69"/>
      <c r="B68" s="104"/>
      <c r="C68" s="104"/>
      <c r="D68" s="104" t="s">
        <v>51</v>
      </c>
      <c r="E68" s="119">
        <v>14118259</v>
      </c>
      <c r="F68" s="119">
        <v>23141867</v>
      </c>
    </row>
    <row r="69" spans="1:7" s="11" customFormat="1" x14ac:dyDescent="0.25">
      <c r="A69" s="69"/>
      <c r="B69" s="104"/>
      <c r="C69" s="104"/>
      <c r="D69" s="104" t="s">
        <v>52</v>
      </c>
      <c r="E69" s="119">
        <v>55445275</v>
      </c>
      <c r="F69" s="119">
        <v>31723673</v>
      </c>
    </row>
    <row r="70" spans="1:7" s="11" customFormat="1" x14ac:dyDescent="0.25">
      <c r="A70" s="69"/>
      <c r="B70" s="104"/>
      <c r="C70" s="104"/>
      <c r="D70" s="104" t="s">
        <v>53</v>
      </c>
      <c r="E70" s="119">
        <v>0</v>
      </c>
      <c r="F70" s="104"/>
    </row>
    <row r="71" spans="1:7" s="11" customFormat="1" x14ac:dyDescent="0.25">
      <c r="A71" s="69"/>
      <c r="B71" s="104"/>
      <c r="C71" s="104"/>
      <c r="D71" s="104" t="s">
        <v>54</v>
      </c>
      <c r="E71" s="119">
        <v>0</v>
      </c>
      <c r="F71" s="104"/>
    </row>
    <row r="72" spans="1:7" s="11" customFormat="1" x14ac:dyDescent="0.25">
      <c r="A72" s="69"/>
      <c r="B72" s="104"/>
      <c r="C72" s="104"/>
      <c r="D72" s="104" t="s">
        <v>55</v>
      </c>
      <c r="E72" s="119">
        <v>0</v>
      </c>
      <c r="F72" s="104"/>
    </row>
    <row r="73" spans="1:7" s="11" customFormat="1" x14ac:dyDescent="0.25">
      <c r="A73" s="69"/>
      <c r="B73" s="104"/>
      <c r="C73" s="104"/>
      <c r="D73" s="104"/>
      <c r="E73" s="119"/>
      <c r="F73" s="104"/>
    </row>
    <row r="74" spans="1:7" s="11" customFormat="1" ht="22.5" x14ac:dyDescent="0.25">
      <c r="A74" s="69"/>
      <c r="B74" s="104"/>
      <c r="C74" s="104"/>
      <c r="D74" s="106" t="s">
        <v>56</v>
      </c>
      <c r="E74" s="120">
        <f>SUM(E75:E76)</f>
        <v>0</v>
      </c>
      <c r="F74" s="120">
        <f>SUM(F75:F76)</f>
        <v>0</v>
      </c>
    </row>
    <row r="75" spans="1:7" s="11" customFormat="1" x14ac:dyDescent="0.25">
      <c r="A75" s="69"/>
      <c r="B75" s="104"/>
      <c r="C75" s="104"/>
      <c r="D75" s="104" t="s">
        <v>57</v>
      </c>
      <c r="E75" s="119">
        <v>0</v>
      </c>
      <c r="F75" s="119">
        <v>0</v>
      </c>
    </row>
    <row r="76" spans="1:7" s="11" customFormat="1" x14ac:dyDescent="0.25">
      <c r="A76" s="69"/>
      <c r="B76" s="104"/>
      <c r="C76" s="104"/>
      <c r="D76" s="104" t="s">
        <v>58</v>
      </c>
      <c r="E76" s="119">
        <v>0</v>
      </c>
      <c r="F76" s="119">
        <v>0</v>
      </c>
    </row>
    <row r="77" spans="1:7" s="11" customFormat="1" x14ac:dyDescent="0.25">
      <c r="A77" s="69"/>
      <c r="B77" s="104"/>
      <c r="C77" s="104"/>
      <c r="D77" s="104"/>
      <c r="E77" s="119"/>
      <c r="F77" s="104"/>
    </row>
    <row r="78" spans="1:7" s="11" customFormat="1" x14ac:dyDescent="0.25">
      <c r="A78" s="69"/>
      <c r="B78" s="104"/>
      <c r="C78" s="104"/>
      <c r="D78" s="106" t="s">
        <v>59</v>
      </c>
      <c r="E78" s="120">
        <f>+E62+E67+E74</f>
        <v>135106931</v>
      </c>
      <c r="F78" s="120">
        <f>+F62+F67+F74</f>
        <v>125955919</v>
      </c>
    </row>
    <row r="79" spans="1:7" s="11" customFormat="1" x14ac:dyDescent="0.25">
      <c r="A79" s="69"/>
      <c r="B79" s="104"/>
      <c r="C79" s="104"/>
      <c r="D79" s="104"/>
      <c r="E79" s="120"/>
      <c r="F79" s="120"/>
    </row>
    <row r="80" spans="1:7" s="11" customFormat="1" x14ac:dyDescent="0.25">
      <c r="A80" s="69"/>
      <c r="B80" s="104"/>
      <c r="C80" s="104"/>
      <c r="D80" s="106" t="s">
        <v>60</v>
      </c>
      <c r="E80" s="120">
        <f>+E78+E58</f>
        <v>142095064</v>
      </c>
      <c r="F80" s="120">
        <f>+F78+F58</f>
        <v>137891474</v>
      </c>
      <c r="G80" s="124"/>
    </row>
    <row r="81" spans="1:11" s="11" customFormat="1" x14ac:dyDescent="0.25">
      <c r="A81" s="69"/>
      <c r="B81" s="104"/>
      <c r="C81" s="104"/>
      <c r="D81" s="104"/>
      <c r="E81" s="104"/>
      <c r="F81" s="104"/>
      <c r="G81" s="124"/>
    </row>
    <row r="82" spans="1:11" s="11" customFormat="1" ht="6.4" customHeight="1" x14ac:dyDescent="0.25">
      <c r="A82" s="69"/>
      <c r="B82" s="104"/>
      <c r="C82" s="104"/>
      <c r="D82" s="104"/>
      <c r="E82" s="123"/>
      <c r="F82" s="104"/>
    </row>
    <row r="83" spans="1:11" s="11" customFormat="1" ht="15.75" thickBot="1" x14ac:dyDescent="0.3">
      <c r="A83" s="122"/>
      <c r="B83" s="109"/>
      <c r="C83" s="109"/>
      <c r="D83" s="109"/>
      <c r="E83" s="109"/>
      <c r="F83" s="109"/>
      <c r="J83" s="124">
        <f>E80-B61</f>
        <v>0</v>
      </c>
      <c r="K83" s="124">
        <f>F80-C61</f>
        <v>0</v>
      </c>
    </row>
    <row r="84" spans="1:11" s="11" customFormat="1" x14ac:dyDescent="0.25">
      <c r="A84" s="112"/>
      <c r="B84" s="112"/>
      <c r="C84" s="112"/>
      <c r="D84" s="112"/>
      <c r="E84" s="112"/>
      <c r="F84" s="112"/>
    </row>
    <row r="85" spans="1:11" x14ac:dyDescent="0.25">
      <c r="A85" s="11"/>
      <c r="B85" s="11"/>
      <c r="C85" s="11"/>
      <c r="D85" s="11"/>
      <c r="E85" s="103">
        <f>E80-B61</f>
        <v>0</v>
      </c>
      <c r="F85" s="103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27" workbookViewId="0">
      <selection sqref="A1:I4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6" t="str">
        <f>'FORMATO 1'!A1:F1</f>
        <v>ÓRGANO DE FISCALIZACIÓN SUPERIOR</v>
      </c>
      <c r="B1" s="197"/>
      <c r="C1" s="197"/>
      <c r="D1" s="197"/>
      <c r="E1" s="197"/>
      <c r="F1" s="197"/>
      <c r="G1" s="197"/>
      <c r="H1" s="197"/>
      <c r="I1" s="198"/>
    </row>
    <row r="2" spans="1:9" x14ac:dyDescent="0.25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21.75" customHeight="1" x14ac:dyDescent="0.25">
      <c r="A3" s="199" t="s">
        <v>456</v>
      </c>
      <c r="B3" s="200"/>
      <c r="C3" s="200"/>
      <c r="D3" s="200"/>
      <c r="E3" s="200"/>
      <c r="F3" s="200"/>
      <c r="G3" s="200"/>
      <c r="H3" s="200"/>
      <c r="I3" s="201"/>
    </row>
    <row r="4" spans="1:9" x14ac:dyDescent="0.25">
      <c r="A4" s="199" t="s">
        <v>1</v>
      </c>
      <c r="B4" s="200"/>
      <c r="C4" s="200"/>
      <c r="D4" s="200"/>
      <c r="E4" s="200"/>
      <c r="F4" s="200"/>
      <c r="G4" s="200"/>
      <c r="H4" s="200"/>
      <c r="I4" s="202"/>
    </row>
    <row r="5" spans="1:9" ht="39.200000000000003" customHeight="1" x14ac:dyDescent="0.25">
      <c r="A5" s="184" t="s">
        <v>62</v>
      </c>
      <c r="B5" s="184"/>
      <c r="C5" s="184" t="s">
        <v>453</v>
      </c>
      <c r="D5" s="184" t="s">
        <v>63</v>
      </c>
      <c r="E5" s="184" t="s">
        <v>64</v>
      </c>
      <c r="F5" s="184" t="s">
        <v>65</v>
      </c>
      <c r="G5" s="131" t="s">
        <v>66</v>
      </c>
      <c r="H5" s="184" t="s">
        <v>68</v>
      </c>
      <c r="I5" s="190" t="s">
        <v>69</v>
      </c>
    </row>
    <row r="6" spans="1:9" x14ac:dyDescent="0.25">
      <c r="A6" s="185"/>
      <c r="B6" s="185"/>
      <c r="C6" s="185"/>
      <c r="D6" s="185"/>
      <c r="E6" s="185"/>
      <c r="F6" s="185"/>
      <c r="G6" s="132" t="s">
        <v>67</v>
      </c>
      <c r="H6" s="185"/>
      <c r="I6" s="191"/>
    </row>
    <row r="7" spans="1:9" x14ac:dyDescent="0.25">
      <c r="A7" s="192"/>
      <c r="B7" s="193"/>
      <c r="C7" s="14"/>
      <c r="D7" s="14"/>
      <c r="E7" s="14"/>
      <c r="F7" s="14"/>
      <c r="G7" s="14"/>
      <c r="H7" s="14"/>
      <c r="I7" s="14"/>
    </row>
    <row r="8" spans="1:9" x14ac:dyDescent="0.25">
      <c r="A8" s="194" t="s">
        <v>70</v>
      </c>
      <c r="B8" s="195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94" t="s">
        <v>71</v>
      </c>
      <c r="B9" s="195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203" t="s">
        <v>427</v>
      </c>
      <c r="B10" s="204"/>
      <c r="C10" s="14"/>
      <c r="D10" s="14"/>
      <c r="E10" s="14"/>
      <c r="F10" s="14"/>
      <c r="G10" s="17"/>
      <c r="H10" s="14"/>
      <c r="I10" s="14"/>
    </row>
    <row r="11" spans="1:9" x14ac:dyDescent="0.25">
      <c r="A11" s="203" t="s">
        <v>428</v>
      </c>
      <c r="B11" s="204"/>
      <c r="C11" s="12"/>
      <c r="D11" s="12"/>
      <c r="E11" s="12"/>
      <c r="F11" s="12"/>
      <c r="G11" s="18"/>
      <c r="H11" s="12"/>
      <c r="I11" s="12"/>
    </row>
    <row r="12" spans="1:9" x14ac:dyDescent="0.25">
      <c r="A12" s="203" t="s">
        <v>429</v>
      </c>
      <c r="B12" s="204"/>
      <c r="C12" s="12"/>
      <c r="D12" s="12"/>
      <c r="E12" s="12"/>
      <c r="F12" s="12"/>
      <c r="G12" s="18"/>
      <c r="H12" s="12"/>
      <c r="I12" s="12"/>
    </row>
    <row r="13" spans="1:9" x14ac:dyDescent="0.25">
      <c r="A13" s="194" t="s">
        <v>72</v>
      </c>
      <c r="B13" s="195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203" t="s">
        <v>430</v>
      </c>
      <c r="B14" s="204"/>
      <c r="C14" s="14"/>
      <c r="D14" s="14"/>
      <c r="E14" s="14"/>
      <c r="F14" s="14"/>
      <c r="G14" s="14"/>
      <c r="H14" s="14"/>
      <c r="I14" s="14"/>
    </row>
    <row r="15" spans="1:9" x14ac:dyDescent="0.25">
      <c r="A15" s="203" t="s">
        <v>431</v>
      </c>
      <c r="B15" s="204"/>
      <c r="C15" s="12"/>
      <c r="D15" s="12"/>
      <c r="E15" s="12"/>
      <c r="F15" s="12"/>
      <c r="G15" s="12"/>
      <c r="H15" s="12"/>
      <c r="I15" s="12"/>
    </row>
    <row r="16" spans="1:9" x14ac:dyDescent="0.25">
      <c r="A16" s="203" t="s">
        <v>432</v>
      </c>
      <c r="B16" s="204"/>
      <c r="C16" s="12"/>
      <c r="D16" s="12"/>
      <c r="E16" s="12"/>
      <c r="F16" s="12"/>
      <c r="G16" s="12"/>
      <c r="H16" s="12"/>
      <c r="I16" s="12"/>
    </row>
    <row r="17" spans="1:9" x14ac:dyDescent="0.25">
      <c r="A17" s="194" t="s">
        <v>73</v>
      </c>
      <c r="B17" s="195"/>
      <c r="C17" s="18">
        <f>'FORMATO 1'!F46</f>
        <v>11935555</v>
      </c>
      <c r="D17" s="12"/>
      <c r="E17" s="12"/>
      <c r="F17" s="12"/>
      <c r="G17" s="18">
        <f>'FORMATO 1'!E46</f>
        <v>6988133</v>
      </c>
      <c r="H17" s="12"/>
      <c r="I17" s="12"/>
    </row>
    <row r="18" spans="1:9" x14ac:dyDescent="0.25">
      <c r="A18" s="203"/>
      <c r="B18" s="204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94" t="s">
        <v>74</v>
      </c>
      <c r="B19" s="195"/>
      <c r="C19" s="19">
        <f>C8+C17</f>
        <v>11935555</v>
      </c>
      <c r="D19" s="14"/>
      <c r="E19" s="14"/>
      <c r="F19" s="14"/>
      <c r="G19" s="19">
        <f>G8+G17</f>
        <v>6988133</v>
      </c>
      <c r="H19" s="14"/>
      <c r="I19" s="14"/>
    </row>
    <row r="20" spans="1:9" x14ac:dyDescent="0.25">
      <c r="A20" s="194"/>
      <c r="B20" s="195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94" t="s">
        <v>76</v>
      </c>
      <c r="B21" s="195"/>
      <c r="C21" s="14"/>
      <c r="D21" s="14"/>
      <c r="E21" s="14"/>
      <c r="F21" s="14"/>
      <c r="G21" s="14"/>
      <c r="H21" s="14"/>
      <c r="I21" s="14"/>
    </row>
    <row r="22" spans="1:9" x14ac:dyDescent="0.25">
      <c r="A22" s="203" t="s">
        <v>433</v>
      </c>
      <c r="B22" s="204"/>
      <c r="C22" s="16"/>
      <c r="D22" s="16"/>
      <c r="E22" s="16"/>
      <c r="F22" s="16"/>
      <c r="G22" s="16"/>
      <c r="H22" s="16"/>
      <c r="I22" s="16"/>
    </row>
    <row r="23" spans="1:9" x14ac:dyDescent="0.25">
      <c r="A23" s="203" t="s">
        <v>434</v>
      </c>
      <c r="B23" s="204"/>
      <c r="C23" s="16"/>
      <c r="D23" s="16"/>
      <c r="E23" s="16"/>
      <c r="F23" s="16"/>
      <c r="G23" s="16"/>
      <c r="H23" s="16"/>
      <c r="I23" s="16"/>
    </row>
    <row r="24" spans="1:9" x14ac:dyDescent="0.25">
      <c r="A24" s="203" t="s">
        <v>435</v>
      </c>
      <c r="B24" s="204"/>
      <c r="C24" s="16"/>
      <c r="D24" s="16"/>
      <c r="E24" s="16"/>
      <c r="F24" s="16"/>
      <c r="G24" s="16"/>
      <c r="H24" s="16"/>
      <c r="I24" s="16"/>
    </row>
    <row r="25" spans="1:9" x14ac:dyDescent="0.25">
      <c r="A25" s="207"/>
      <c r="B25" s="208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94" t="s">
        <v>75</v>
      </c>
      <c r="B26" s="195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203" t="s">
        <v>436</v>
      </c>
      <c r="B27" s="204"/>
      <c r="C27" s="16"/>
      <c r="D27" s="16"/>
      <c r="E27" s="16"/>
      <c r="F27" s="16"/>
      <c r="G27" s="16"/>
      <c r="H27" s="16"/>
      <c r="I27" s="16"/>
    </row>
    <row r="28" spans="1:9" x14ac:dyDescent="0.25">
      <c r="A28" s="203" t="s">
        <v>437</v>
      </c>
      <c r="B28" s="204"/>
      <c r="C28" s="16"/>
      <c r="D28" s="16"/>
      <c r="E28" s="16"/>
      <c r="F28" s="16"/>
      <c r="G28" s="16"/>
      <c r="H28" s="16"/>
      <c r="I28" s="16"/>
    </row>
    <row r="29" spans="1:9" x14ac:dyDescent="0.25">
      <c r="A29" s="203" t="s">
        <v>438</v>
      </c>
      <c r="B29" s="204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205"/>
      <c r="B30" s="206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4" t="s">
        <v>77</v>
      </c>
      <c r="B33" s="184"/>
      <c r="C33" s="184" t="s">
        <v>402</v>
      </c>
      <c r="D33" s="184" t="s">
        <v>401</v>
      </c>
      <c r="E33" s="184" t="s">
        <v>403</v>
      </c>
      <c r="F33" s="184"/>
      <c r="G33" s="184" t="s">
        <v>78</v>
      </c>
      <c r="H33" s="184"/>
      <c r="I33" s="190" t="s">
        <v>400</v>
      </c>
    </row>
    <row r="34" spans="1:9" x14ac:dyDescent="0.25">
      <c r="A34" s="184"/>
      <c r="B34" s="184"/>
      <c r="C34" s="184"/>
      <c r="D34" s="184"/>
      <c r="E34" s="184"/>
      <c r="F34" s="184"/>
      <c r="G34" s="184"/>
      <c r="H34" s="184"/>
      <c r="I34" s="190"/>
    </row>
    <row r="35" spans="1:9" x14ac:dyDescent="0.25">
      <c r="A35" s="185"/>
      <c r="B35" s="185"/>
      <c r="C35" s="185"/>
      <c r="D35" s="185"/>
      <c r="E35" s="185"/>
      <c r="F35" s="185"/>
      <c r="G35" s="185"/>
      <c r="H35" s="185"/>
      <c r="I35" s="191"/>
    </row>
    <row r="36" spans="1:9" s="11" customFormat="1" ht="42.4" customHeight="1" x14ac:dyDescent="0.25">
      <c r="A36" s="194" t="s">
        <v>79</v>
      </c>
      <c r="B36" s="195"/>
      <c r="C36" s="12"/>
      <c r="D36" s="12"/>
      <c r="E36" s="186"/>
      <c r="F36" s="187"/>
      <c r="G36" s="180"/>
      <c r="H36" s="181"/>
      <c r="I36" s="12"/>
    </row>
    <row r="37" spans="1:9" s="11" customFormat="1" x14ac:dyDescent="0.25">
      <c r="A37" s="203" t="s">
        <v>439</v>
      </c>
      <c r="B37" s="204"/>
      <c r="C37" s="12"/>
      <c r="D37" s="12"/>
      <c r="E37" s="186"/>
      <c r="F37" s="187"/>
      <c r="G37" s="180"/>
      <c r="H37" s="181"/>
      <c r="I37" s="12"/>
    </row>
    <row r="38" spans="1:9" s="11" customFormat="1" x14ac:dyDescent="0.25">
      <c r="A38" s="203" t="s">
        <v>440</v>
      </c>
      <c r="B38" s="204"/>
      <c r="C38" s="12"/>
      <c r="D38" s="12"/>
      <c r="E38" s="186"/>
      <c r="F38" s="187"/>
      <c r="G38" s="180"/>
      <c r="H38" s="181"/>
      <c r="I38" s="12"/>
    </row>
    <row r="39" spans="1:9" s="11" customFormat="1" ht="15.75" thickBot="1" x14ac:dyDescent="0.3">
      <c r="A39" s="209" t="s">
        <v>441</v>
      </c>
      <c r="B39" s="210"/>
      <c r="C39" s="13"/>
      <c r="D39" s="13"/>
      <c r="E39" s="188"/>
      <c r="F39" s="189"/>
      <c r="G39" s="182"/>
      <c r="H39" s="183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K2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6" t="str">
        <f>'FORMATO 2'!A1:I1</f>
        <v>ÓRGANO DE FISCALIZACIÓN SUPERIOR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</row>
    <row r="2" spans="1:11" ht="21.2" customHeight="1" x14ac:dyDescent="0.25">
      <c r="A2" s="199" t="s">
        <v>80</v>
      </c>
      <c r="B2" s="200"/>
      <c r="C2" s="200"/>
      <c r="D2" s="200"/>
      <c r="E2" s="200"/>
      <c r="F2" s="200"/>
      <c r="G2" s="200"/>
      <c r="H2" s="200"/>
      <c r="I2" s="200"/>
      <c r="J2" s="200"/>
      <c r="K2" s="201"/>
    </row>
    <row r="3" spans="1:11" ht="13.7" customHeight="1" x14ac:dyDescent="0.25">
      <c r="A3" s="199" t="s">
        <v>456</v>
      </c>
      <c r="B3" s="200"/>
      <c r="C3" s="200"/>
      <c r="D3" s="200"/>
      <c r="E3" s="200"/>
      <c r="F3" s="200"/>
      <c r="G3" s="200"/>
      <c r="H3" s="200"/>
      <c r="I3" s="200"/>
      <c r="J3" s="200"/>
      <c r="K3" s="201"/>
    </row>
    <row r="4" spans="1:11" ht="11.25" customHeight="1" x14ac:dyDescent="0.25">
      <c r="A4" s="211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81.2" customHeight="1" x14ac:dyDescent="0.25">
      <c r="A5" s="133" t="s">
        <v>81</v>
      </c>
      <c r="B5" s="150" t="s">
        <v>82</v>
      </c>
      <c r="C5" s="150" t="s">
        <v>83</v>
      </c>
      <c r="D5" s="150" t="s">
        <v>84</v>
      </c>
      <c r="E5" s="150" t="s">
        <v>85</v>
      </c>
      <c r="F5" s="150" t="s">
        <v>86</v>
      </c>
      <c r="G5" s="150" t="s">
        <v>87</v>
      </c>
      <c r="H5" s="150" t="s">
        <v>88</v>
      </c>
      <c r="I5" s="150" t="s">
        <v>458</v>
      </c>
      <c r="J5" s="150" t="s">
        <v>459</v>
      </c>
      <c r="K5" s="134" t="s">
        <v>460</v>
      </c>
    </row>
    <row r="6" spans="1:11" s="11" customFormat="1" x14ac:dyDescent="0.25">
      <c r="A6" s="68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4" t="s">
        <v>89</v>
      </c>
      <c r="B7" s="125">
        <v>0</v>
      </c>
      <c r="C7" s="125">
        <v>0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</row>
    <row r="8" spans="1:11" s="11" customFormat="1" x14ac:dyDescent="0.25">
      <c r="A8" s="126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6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6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6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9"/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s="11" customFormat="1" ht="22.5" x14ac:dyDescent="0.25">
      <c r="A13" s="74" t="s">
        <v>94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</row>
    <row r="14" spans="1:11" s="11" customFormat="1" x14ac:dyDescent="0.25">
      <c r="A14" s="126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6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6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6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9"/>
      <c r="B18" s="151"/>
      <c r="C18" s="151"/>
      <c r="D18" s="151"/>
      <c r="E18" s="151"/>
      <c r="F18" s="151"/>
      <c r="G18" s="151"/>
      <c r="H18" s="151"/>
      <c r="I18" s="151"/>
      <c r="J18" s="151"/>
      <c r="K18" s="151"/>
    </row>
    <row r="19" spans="1:11" s="11" customFormat="1" ht="33.6" customHeight="1" x14ac:dyDescent="0.25">
      <c r="A19" s="74" t="s">
        <v>99</v>
      </c>
      <c r="B19" s="125">
        <f>B7+B13</f>
        <v>0</v>
      </c>
      <c r="C19" s="125">
        <f t="shared" ref="C19:K19" si="0">C7+C13</f>
        <v>0</v>
      </c>
      <c r="D19" s="125">
        <f t="shared" si="0"/>
        <v>0</v>
      </c>
      <c r="E19" s="125">
        <f t="shared" si="0"/>
        <v>0</v>
      </c>
      <c r="F19" s="125">
        <f t="shared" si="0"/>
        <v>0</v>
      </c>
      <c r="G19" s="125">
        <f t="shared" si="0"/>
        <v>0</v>
      </c>
      <c r="H19" s="125">
        <f t="shared" si="0"/>
        <v>0</v>
      </c>
      <c r="I19" s="125">
        <f t="shared" si="0"/>
        <v>0</v>
      </c>
      <c r="J19" s="125">
        <f t="shared" si="0"/>
        <v>0</v>
      </c>
      <c r="K19" s="125">
        <f t="shared" si="0"/>
        <v>0</v>
      </c>
    </row>
    <row r="20" spans="1:11" s="11" customFormat="1" ht="15.6" customHeight="1" thickBot="1" x14ac:dyDescent="0.3">
      <c r="A20" s="78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G82"/>
  <sheetViews>
    <sheetView zoomScaleNormal="100" workbookViewId="0">
      <selection activeCell="A13" sqref="A13:B13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6" t="str">
        <f>'FORMATO 3'!A1:K1</f>
        <v>ÓRGANO DE FISCALIZACIÓN SUPERIOR</v>
      </c>
      <c r="B1" s="197"/>
      <c r="C1" s="197"/>
      <c r="D1" s="197"/>
      <c r="E1" s="198"/>
    </row>
    <row r="2" spans="1:5" x14ac:dyDescent="0.25">
      <c r="A2" s="240" t="s">
        <v>100</v>
      </c>
      <c r="B2" s="241"/>
      <c r="C2" s="241"/>
      <c r="D2" s="241"/>
      <c r="E2" s="242"/>
    </row>
    <row r="3" spans="1:5" x14ac:dyDescent="0.25">
      <c r="A3" s="240" t="s">
        <v>456</v>
      </c>
      <c r="B3" s="241"/>
      <c r="C3" s="241"/>
      <c r="D3" s="241"/>
      <c r="E3" s="242"/>
    </row>
    <row r="4" spans="1:5" ht="15.75" thickBot="1" x14ac:dyDescent="0.3">
      <c r="A4" s="243" t="s">
        <v>1</v>
      </c>
      <c r="B4" s="244"/>
      <c r="C4" s="244"/>
      <c r="D4" s="244"/>
      <c r="E4" s="245"/>
    </row>
    <row r="5" spans="1:5" x14ac:dyDescent="0.25">
      <c r="A5" s="216" t="s">
        <v>2</v>
      </c>
      <c r="B5" s="217"/>
      <c r="C5" s="135" t="s">
        <v>101</v>
      </c>
      <c r="D5" s="220" t="s">
        <v>103</v>
      </c>
      <c r="E5" s="135" t="s">
        <v>104</v>
      </c>
    </row>
    <row r="6" spans="1:5" ht="15.75" thickBot="1" x14ac:dyDescent="0.3">
      <c r="A6" s="218"/>
      <c r="B6" s="219"/>
      <c r="C6" s="130" t="s">
        <v>102</v>
      </c>
      <c r="D6" s="221"/>
      <c r="E6" s="130" t="s">
        <v>105</v>
      </c>
    </row>
    <row r="7" spans="1:5" x14ac:dyDescent="0.25">
      <c r="A7" s="226"/>
      <c r="B7" s="227"/>
      <c r="C7" s="21"/>
      <c r="D7" s="21"/>
      <c r="E7" s="21"/>
    </row>
    <row r="8" spans="1:5" x14ac:dyDescent="0.25">
      <c r="A8" s="194" t="s">
        <v>106</v>
      </c>
      <c r="B8" s="195"/>
      <c r="C8" s="22">
        <f>SUM(C9:C11)</f>
        <v>84317120</v>
      </c>
      <c r="D8" s="157">
        <f t="shared" ref="D8:E8" si="0">SUM(D9:D11)</f>
        <v>67442315</v>
      </c>
      <c r="E8" s="157">
        <f t="shared" si="0"/>
        <v>67442315</v>
      </c>
    </row>
    <row r="9" spans="1:5" x14ac:dyDescent="0.25">
      <c r="A9" s="203" t="s">
        <v>404</v>
      </c>
      <c r="B9" s="204"/>
      <c r="C9" s="23">
        <v>84317120</v>
      </c>
      <c r="D9" s="146">
        <v>66990442</v>
      </c>
      <c r="E9" s="146">
        <f>D9</f>
        <v>66990442</v>
      </c>
    </row>
    <row r="10" spans="1:5" x14ac:dyDescent="0.25">
      <c r="A10" s="203" t="s">
        <v>405</v>
      </c>
      <c r="B10" s="204"/>
      <c r="C10" s="144">
        <v>0</v>
      </c>
      <c r="D10" s="23">
        <v>451873</v>
      </c>
      <c r="E10" s="23">
        <f>D10</f>
        <v>451873</v>
      </c>
    </row>
    <row r="11" spans="1:5" x14ac:dyDescent="0.25">
      <c r="A11" s="203" t="s">
        <v>406</v>
      </c>
      <c r="B11" s="204"/>
      <c r="C11" s="144">
        <v>0</v>
      </c>
      <c r="D11" s="144">
        <v>0</v>
      </c>
      <c r="E11" s="144">
        <v>0</v>
      </c>
    </row>
    <row r="12" spans="1:5" x14ac:dyDescent="0.25">
      <c r="A12" s="203"/>
      <c r="B12" s="204"/>
      <c r="C12" s="21"/>
      <c r="D12" s="21"/>
      <c r="E12" s="21"/>
    </row>
    <row r="13" spans="1:5" x14ac:dyDescent="0.25">
      <c r="A13" s="194" t="s">
        <v>126</v>
      </c>
      <c r="B13" s="195"/>
      <c r="C13" s="22">
        <f>C14+C15</f>
        <v>84317120</v>
      </c>
      <c r="D13" s="157">
        <f t="shared" ref="D13:E13" si="1">D14+D15</f>
        <v>54279046</v>
      </c>
      <c r="E13" s="157">
        <f t="shared" si="1"/>
        <v>53969919</v>
      </c>
    </row>
    <row r="14" spans="1:5" x14ac:dyDescent="0.25">
      <c r="A14" s="203" t="s">
        <v>407</v>
      </c>
      <c r="B14" s="204"/>
      <c r="C14" s="23">
        <f>C9</f>
        <v>84317120</v>
      </c>
      <c r="D14" s="146">
        <v>54279046</v>
      </c>
      <c r="E14" s="146">
        <v>53969919</v>
      </c>
    </row>
    <row r="15" spans="1:5" x14ac:dyDescent="0.25">
      <c r="A15" s="203" t="s">
        <v>408</v>
      </c>
      <c r="B15" s="204"/>
      <c r="C15" s="21"/>
      <c r="D15" s="23">
        <v>0</v>
      </c>
      <c r="E15" s="23">
        <f>D15</f>
        <v>0</v>
      </c>
    </row>
    <row r="16" spans="1:5" x14ac:dyDescent="0.25">
      <c r="A16" s="203"/>
      <c r="B16" s="204"/>
      <c r="C16" s="21"/>
      <c r="D16" s="21"/>
      <c r="E16" s="21"/>
    </row>
    <row r="17" spans="1:7" x14ac:dyDescent="0.25">
      <c r="A17" s="194" t="s">
        <v>109</v>
      </c>
      <c r="B17" s="195"/>
      <c r="C17" s="24">
        <f>C18+C19</f>
        <v>0</v>
      </c>
      <c r="D17" s="152">
        <f t="shared" ref="D17:E17" si="2">D18+D19</f>
        <v>0</v>
      </c>
      <c r="E17" s="152">
        <f t="shared" si="2"/>
        <v>0</v>
      </c>
    </row>
    <row r="18" spans="1:7" x14ac:dyDescent="0.25">
      <c r="A18" s="203" t="s">
        <v>409</v>
      </c>
      <c r="B18" s="204"/>
      <c r="C18" s="25">
        <v>0</v>
      </c>
      <c r="D18" s="144">
        <v>0</v>
      </c>
      <c r="E18" s="144">
        <f>D18</f>
        <v>0</v>
      </c>
      <c r="F18" s="7"/>
    </row>
    <row r="19" spans="1:7" ht="26.1" customHeight="1" x14ac:dyDescent="0.25">
      <c r="A19" s="203" t="s">
        <v>446</v>
      </c>
      <c r="B19" s="204"/>
      <c r="C19" s="21"/>
      <c r="D19" s="23"/>
      <c r="E19" s="21"/>
    </row>
    <row r="20" spans="1:7" x14ac:dyDescent="0.25">
      <c r="A20" s="203"/>
      <c r="B20" s="204"/>
      <c r="C20" s="21"/>
      <c r="D20" s="23"/>
      <c r="E20" s="21"/>
    </row>
    <row r="21" spans="1:7" x14ac:dyDescent="0.25">
      <c r="A21" s="194" t="s">
        <v>112</v>
      </c>
      <c r="B21" s="195"/>
      <c r="C21" s="26">
        <f>C8-C13+C17</f>
        <v>0</v>
      </c>
      <c r="D21" s="145">
        <f t="shared" ref="D21:E21" si="3">D8-D13+D17</f>
        <v>13163269</v>
      </c>
      <c r="E21" s="22">
        <f t="shared" si="3"/>
        <v>13472396</v>
      </c>
    </row>
    <row r="22" spans="1:7" x14ac:dyDescent="0.25">
      <c r="A22" s="194" t="s">
        <v>113</v>
      </c>
      <c r="B22" s="195"/>
      <c r="C22" s="27">
        <f>C21-C11</f>
        <v>0</v>
      </c>
      <c r="D22" s="146">
        <f t="shared" ref="D22:E22" si="4">D21-D11</f>
        <v>13163269</v>
      </c>
      <c r="E22" s="28">
        <f t="shared" si="4"/>
        <v>13472396</v>
      </c>
    </row>
    <row r="23" spans="1:7" ht="15" customHeight="1" x14ac:dyDescent="0.25">
      <c r="A23" s="194" t="s">
        <v>114</v>
      </c>
      <c r="B23" s="195"/>
      <c r="C23" s="246">
        <f>C22-C17</f>
        <v>0</v>
      </c>
      <c r="D23" s="248">
        <f t="shared" ref="D23:E23" si="5">D22-D17</f>
        <v>13163269</v>
      </c>
      <c r="E23" s="250">
        <f t="shared" si="5"/>
        <v>13472396</v>
      </c>
    </row>
    <row r="24" spans="1:7" ht="21.75" customHeight="1" thickBot="1" x14ac:dyDescent="0.3">
      <c r="A24" s="234"/>
      <c r="B24" s="235"/>
      <c r="C24" s="247"/>
      <c r="D24" s="249"/>
      <c r="E24" s="251"/>
      <c r="F24" s="7"/>
      <c r="G24" s="7"/>
    </row>
    <row r="25" spans="1:7" ht="15.75" thickBot="1" x14ac:dyDescent="0.3">
      <c r="A25" s="222" t="s">
        <v>115</v>
      </c>
      <c r="B25" s="223"/>
      <c r="C25" s="136" t="s">
        <v>116</v>
      </c>
      <c r="D25" s="136" t="s">
        <v>103</v>
      </c>
      <c r="E25" s="136" t="s">
        <v>117</v>
      </c>
    </row>
    <row r="26" spans="1:7" x14ac:dyDescent="0.25">
      <c r="A26" s="226"/>
      <c r="B26" s="227"/>
      <c r="C26" s="21"/>
      <c r="D26" s="21"/>
      <c r="E26" s="21"/>
    </row>
    <row r="27" spans="1:7" x14ac:dyDescent="0.25">
      <c r="A27" s="194" t="s">
        <v>118</v>
      </c>
      <c r="B27" s="195"/>
      <c r="C27" s="24">
        <v>0</v>
      </c>
      <c r="D27" s="24">
        <v>0</v>
      </c>
      <c r="E27" s="24">
        <v>0</v>
      </c>
    </row>
    <row r="28" spans="1:7" x14ac:dyDescent="0.25">
      <c r="A28" s="203" t="s">
        <v>410</v>
      </c>
      <c r="B28" s="204"/>
      <c r="C28" s="25">
        <v>0</v>
      </c>
      <c r="D28" s="25">
        <v>0</v>
      </c>
      <c r="E28" s="25">
        <v>0</v>
      </c>
    </row>
    <row r="29" spans="1:7" x14ac:dyDescent="0.25">
      <c r="A29" s="203" t="s">
        <v>411</v>
      </c>
      <c r="B29" s="204"/>
      <c r="C29" s="25">
        <v>0</v>
      </c>
      <c r="D29" s="25">
        <v>0</v>
      </c>
      <c r="E29" s="25">
        <v>0</v>
      </c>
    </row>
    <row r="30" spans="1:7" x14ac:dyDescent="0.25">
      <c r="A30" s="203"/>
      <c r="B30" s="204"/>
      <c r="C30" s="21"/>
      <c r="D30" s="21"/>
      <c r="E30" s="21"/>
    </row>
    <row r="31" spans="1:7" x14ac:dyDescent="0.25">
      <c r="A31" s="194" t="s">
        <v>119</v>
      </c>
      <c r="B31" s="195"/>
      <c r="C31" s="24">
        <f>C23+C27</f>
        <v>0</v>
      </c>
      <c r="D31" s="117">
        <f t="shared" ref="D31:E31" si="6">D23+D27</f>
        <v>13163269</v>
      </c>
      <c r="E31" s="145">
        <f t="shared" si="6"/>
        <v>13472396</v>
      </c>
    </row>
    <row r="32" spans="1:7" ht="15.75" thickBot="1" x14ac:dyDescent="0.3">
      <c r="A32" s="209"/>
      <c r="B32" s="210"/>
      <c r="C32" s="29"/>
      <c r="D32" s="29"/>
      <c r="E32" s="29"/>
    </row>
    <row r="33" spans="1:5" x14ac:dyDescent="0.25">
      <c r="A33" s="216" t="s">
        <v>115</v>
      </c>
      <c r="B33" s="217"/>
      <c r="C33" s="220" t="s">
        <v>120</v>
      </c>
      <c r="D33" s="224" t="s">
        <v>103</v>
      </c>
      <c r="E33" s="137" t="s">
        <v>104</v>
      </c>
    </row>
    <row r="34" spans="1:5" ht="15.75" thickBot="1" x14ac:dyDescent="0.3">
      <c r="A34" s="218"/>
      <c r="B34" s="219"/>
      <c r="C34" s="221"/>
      <c r="D34" s="225"/>
      <c r="E34" s="138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36" t="s">
        <v>121</v>
      </c>
      <c r="B36" s="237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4" t="s">
        <v>412</v>
      </c>
      <c r="B37" s="215"/>
      <c r="C37" s="32">
        <v>0</v>
      </c>
      <c r="D37" s="32">
        <v>0</v>
      </c>
      <c r="E37" s="32">
        <v>0</v>
      </c>
    </row>
    <row r="38" spans="1:5" ht="24.75" customHeight="1" x14ac:dyDescent="0.25">
      <c r="A38" s="203" t="s">
        <v>445</v>
      </c>
      <c r="B38" s="204"/>
      <c r="C38" s="32">
        <v>0</v>
      </c>
      <c r="D38" s="32">
        <v>0</v>
      </c>
      <c r="E38" s="32">
        <v>0</v>
      </c>
    </row>
    <row r="39" spans="1:5" x14ac:dyDescent="0.25">
      <c r="A39" s="236" t="s">
        <v>122</v>
      </c>
      <c r="B39" s="237"/>
      <c r="C39" s="33">
        <v>0</v>
      </c>
      <c r="D39" s="33">
        <v>0</v>
      </c>
      <c r="E39" s="33">
        <v>0</v>
      </c>
    </row>
    <row r="40" spans="1:5" x14ac:dyDescent="0.25">
      <c r="A40" s="214" t="s">
        <v>413</v>
      </c>
      <c r="B40" s="215"/>
      <c r="C40" s="32">
        <v>0</v>
      </c>
      <c r="D40" s="32">
        <v>0</v>
      </c>
      <c r="E40" s="32">
        <v>0</v>
      </c>
    </row>
    <row r="41" spans="1:5" ht="19.5" customHeight="1" x14ac:dyDescent="0.25">
      <c r="A41" s="214" t="s">
        <v>414</v>
      </c>
      <c r="B41" s="215"/>
      <c r="C41" s="32">
        <v>0</v>
      </c>
      <c r="D41" s="32">
        <v>0</v>
      </c>
      <c r="E41" s="32">
        <v>0</v>
      </c>
    </row>
    <row r="42" spans="1:5" ht="24.4" customHeight="1" x14ac:dyDescent="0.25">
      <c r="A42" s="214"/>
      <c r="B42" s="215"/>
      <c r="C42" s="31"/>
      <c r="D42" s="31"/>
      <c r="E42" s="31"/>
    </row>
    <row r="43" spans="1:5" x14ac:dyDescent="0.25">
      <c r="A43" s="236" t="s">
        <v>123</v>
      </c>
      <c r="B43" s="237"/>
      <c r="C43" s="232">
        <f>C36+C39</f>
        <v>0</v>
      </c>
      <c r="D43" s="232">
        <f t="shared" ref="D43:E43" si="8">D36+D39</f>
        <v>0</v>
      </c>
      <c r="E43" s="232">
        <f t="shared" si="8"/>
        <v>0</v>
      </c>
    </row>
    <row r="44" spans="1:5" ht="24.4" customHeight="1" thickBot="1" x14ac:dyDescent="0.3">
      <c r="A44" s="238"/>
      <c r="B44" s="239"/>
      <c r="C44" s="233"/>
      <c r="D44" s="233"/>
      <c r="E44" s="233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16" t="s">
        <v>115</v>
      </c>
      <c r="B46" s="217"/>
      <c r="C46" s="137" t="s">
        <v>101</v>
      </c>
      <c r="D46" s="224" t="s">
        <v>103</v>
      </c>
      <c r="E46" s="137" t="s">
        <v>104</v>
      </c>
    </row>
    <row r="47" spans="1:5" ht="15.75" thickBot="1" x14ac:dyDescent="0.3">
      <c r="A47" s="218"/>
      <c r="B47" s="219"/>
      <c r="C47" s="138" t="s">
        <v>116</v>
      </c>
      <c r="D47" s="225"/>
      <c r="E47" s="138" t="s">
        <v>117</v>
      </c>
    </row>
    <row r="48" spans="1:5" x14ac:dyDescent="0.25">
      <c r="A48" s="230"/>
      <c r="B48" s="231"/>
      <c r="C48" s="5"/>
      <c r="D48" s="5"/>
      <c r="E48" s="5"/>
    </row>
    <row r="49" spans="1:5" x14ac:dyDescent="0.25">
      <c r="A49" s="214" t="s">
        <v>124</v>
      </c>
      <c r="B49" s="215"/>
      <c r="C49" s="23">
        <f>C14</f>
        <v>84317120</v>
      </c>
      <c r="D49" s="23">
        <f>D9</f>
        <v>66990442</v>
      </c>
      <c r="E49" s="23">
        <f>D49</f>
        <v>66990442</v>
      </c>
    </row>
    <row r="50" spans="1:5" ht="27.2" customHeight="1" x14ac:dyDescent="0.25">
      <c r="A50" s="203" t="s">
        <v>442</v>
      </c>
      <c r="B50" s="204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4" t="s">
        <v>419</v>
      </c>
      <c r="B51" s="215"/>
      <c r="C51" s="31"/>
      <c r="D51" s="31"/>
      <c r="E51" s="31"/>
    </row>
    <row r="52" spans="1:5" x14ac:dyDescent="0.25">
      <c r="A52" s="214" t="s">
        <v>413</v>
      </c>
      <c r="B52" s="215"/>
      <c r="C52" s="31"/>
      <c r="D52" s="31"/>
      <c r="E52" s="31"/>
    </row>
    <row r="53" spans="1:5" x14ac:dyDescent="0.25">
      <c r="A53" s="214"/>
      <c r="B53" s="215"/>
      <c r="C53" s="31"/>
      <c r="D53" s="31"/>
      <c r="E53" s="31"/>
    </row>
    <row r="54" spans="1:5" x14ac:dyDescent="0.25">
      <c r="A54" s="214" t="s">
        <v>108</v>
      </c>
      <c r="B54" s="215"/>
      <c r="C54" s="23">
        <f>C49</f>
        <v>84317120</v>
      </c>
      <c r="D54" s="23">
        <f>D14</f>
        <v>54279046</v>
      </c>
      <c r="E54" s="23">
        <f>E14</f>
        <v>53969919</v>
      </c>
    </row>
    <row r="55" spans="1:5" x14ac:dyDescent="0.25">
      <c r="A55" s="214"/>
      <c r="B55" s="215"/>
      <c r="C55" s="31"/>
      <c r="D55" s="31"/>
      <c r="E55" s="31"/>
    </row>
    <row r="56" spans="1:5" x14ac:dyDescent="0.25">
      <c r="A56" s="214" t="s">
        <v>110</v>
      </c>
      <c r="B56" s="215"/>
      <c r="C56" s="31"/>
      <c r="D56" s="31"/>
      <c r="E56" s="31"/>
    </row>
    <row r="57" spans="1:5" x14ac:dyDescent="0.25">
      <c r="A57" s="214"/>
      <c r="B57" s="215"/>
      <c r="C57" s="31"/>
      <c r="D57" s="31"/>
      <c r="E57" s="31"/>
    </row>
    <row r="58" spans="1:5" ht="29.85" customHeight="1" x14ac:dyDescent="0.25">
      <c r="A58" s="194" t="s">
        <v>444</v>
      </c>
      <c r="B58" s="195"/>
      <c r="C58" s="34">
        <f>C49+C50-C54+C56</f>
        <v>0</v>
      </c>
      <c r="D58" s="116">
        <f t="shared" ref="D58:E58" si="10">D49+D50-D54+D56</f>
        <v>12711396</v>
      </c>
      <c r="E58" s="147">
        <f t="shared" si="10"/>
        <v>13020523</v>
      </c>
    </row>
    <row r="59" spans="1:5" ht="18.75" customHeight="1" x14ac:dyDescent="0.25">
      <c r="A59" s="194" t="s">
        <v>443</v>
      </c>
      <c r="B59" s="195"/>
      <c r="C59" s="252">
        <f>C58-C50</f>
        <v>0</v>
      </c>
      <c r="D59" s="254">
        <f t="shared" ref="D59:E59" si="11">D58-D50</f>
        <v>12711396</v>
      </c>
      <c r="E59" s="256">
        <f t="shared" si="11"/>
        <v>13020523</v>
      </c>
    </row>
    <row r="60" spans="1:5" ht="18" customHeight="1" thickBot="1" x14ac:dyDescent="0.3">
      <c r="A60" s="234"/>
      <c r="B60" s="235"/>
      <c r="C60" s="253"/>
      <c r="D60" s="255"/>
      <c r="E60" s="257"/>
    </row>
    <row r="61" spans="1:5" x14ac:dyDescent="0.25">
      <c r="A61" s="216" t="s">
        <v>115</v>
      </c>
      <c r="B61" s="217"/>
      <c r="C61" s="220" t="s">
        <v>120</v>
      </c>
      <c r="D61" s="224" t="s">
        <v>103</v>
      </c>
      <c r="E61" s="137" t="s">
        <v>104</v>
      </c>
    </row>
    <row r="62" spans="1:5" ht="15.75" thickBot="1" x14ac:dyDescent="0.3">
      <c r="A62" s="218"/>
      <c r="B62" s="219"/>
      <c r="C62" s="221"/>
      <c r="D62" s="225"/>
      <c r="E62" s="138" t="s">
        <v>117</v>
      </c>
    </row>
    <row r="63" spans="1:5" x14ac:dyDescent="0.25">
      <c r="A63" s="230"/>
      <c r="B63" s="231"/>
      <c r="C63" s="5"/>
      <c r="D63" s="5"/>
      <c r="E63" s="5"/>
    </row>
    <row r="64" spans="1:5" x14ac:dyDescent="0.25">
      <c r="A64" s="214" t="s">
        <v>107</v>
      </c>
      <c r="B64" s="215"/>
      <c r="C64" s="32">
        <v>0</v>
      </c>
      <c r="D64" s="156">
        <f>D10</f>
        <v>451873</v>
      </c>
      <c r="E64" s="156">
        <f>E10</f>
        <v>451873</v>
      </c>
    </row>
    <row r="65" spans="1:5" ht="28.15" customHeight="1" x14ac:dyDescent="0.25">
      <c r="A65" s="203" t="s">
        <v>449</v>
      </c>
      <c r="B65" s="204"/>
      <c r="C65" s="32">
        <v>0</v>
      </c>
      <c r="D65" s="32">
        <v>0</v>
      </c>
      <c r="E65" s="32">
        <v>0</v>
      </c>
    </row>
    <row r="66" spans="1:5" x14ac:dyDescent="0.25">
      <c r="A66" s="214" t="s">
        <v>415</v>
      </c>
      <c r="B66" s="215"/>
      <c r="C66" s="32">
        <v>0</v>
      </c>
      <c r="D66" s="32">
        <v>0</v>
      </c>
      <c r="E66" s="32">
        <v>0</v>
      </c>
    </row>
    <row r="67" spans="1:5" x14ac:dyDescent="0.25">
      <c r="A67" s="214" t="s">
        <v>416</v>
      </c>
      <c r="B67" s="215"/>
      <c r="C67" s="32">
        <v>0</v>
      </c>
      <c r="D67" s="32">
        <v>0</v>
      </c>
      <c r="E67" s="32">
        <v>0</v>
      </c>
    </row>
    <row r="68" spans="1:5" x14ac:dyDescent="0.25">
      <c r="A68" s="214"/>
      <c r="B68" s="215"/>
      <c r="C68" s="31"/>
      <c r="D68" s="31"/>
      <c r="E68" s="31"/>
    </row>
    <row r="69" spans="1:5" x14ac:dyDescent="0.25">
      <c r="A69" s="214" t="s">
        <v>125</v>
      </c>
      <c r="B69" s="215"/>
      <c r="C69" s="32">
        <v>0</v>
      </c>
      <c r="D69" s="32">
        <v>0</v>
      </c>
      <c r="E69" s="32">
        <v>0</v>
      </c>
    </row>
    <row r="70" spans="1:5" x14ac:dyDescent="0.25">
      <c r="A70" s="214"/>
      <c r="B70" s="215"/>
      <c r="C70" s="31"/>
      <c r="D70" s="31"/>
      <c r="E70" s="31"/>
    </row>
    <row r="71" spans="1:5" x14ac:dyDescent="0.25">
      <c r="A71" s="214" t="s">
        <v>111</v>
      </c>
      <c r="B71" s="215"/>
      <c r="C71" s="32">
        <v>0</v>
      </c>
      <c r="D71" s="32">
        <v>0</v>
      </c>
      <c r="E71" s="32">
        <v>0</v>
      </c>
    </row>
    <row r="72" spans="1:5" x14ac:dyDescent="0.25">
      <c r="A72" s="214"/>
      <c r="B72" s="215"/>
      <c r="C72" s="31"/>
      <c r="D72" s="31"/>
      <c r="E72" s="31"/>
    </row>
    <row r="73" spans="1:5" ht="27.2" customHeight="1" x14ac:dyDescent="0.25">
      <c r="A73" s="194" t="s">
        <v>448</v>
      </c>
      <c r="B73" s="195"/>
      <c r="C73" s="33">
        <f>C64+C65-C69+C71</f>
        <v>0</v>
      </c>
      <c r="D73" s="147">
        <f t="shared" ref="D73:E73" si="12">D64+D65-D69+D71</f>
        <v>451873</v>
      </c>
      <c r="E73" s="147">
        <f t="shared" si="12"/>
        <v>451873</v>
      </c>
    </row>
    <row r="74" spans="1:5" x14ac:dyDescent="0.25">
      <c r="A74" s="194" t="s">
        <v>447</v>
      </c>
      <c r="B74" s="195"/>
      <c r="C74" s="232">
        <f>C73-C65</f>
        <v>0</v>
      </c>
      <c r="D74" s="228">
        <f t="shared" ref="D74:E74" si="13">D73-D65</f>
        <v>451873</v>
      </c>
      <c r="E74" s="228">
        <f t="shared" si="13"/>
        <v>451873</v>
      </c>
    </row>
    <row r="75" spans="1:5" ht="15.75" thickBot="1" x14ac:dyDescent="0.3">
      <c r="A75" s="234"/>
      <c r="B75" s="235"/>
      <c r="C75" s="233"/>
      <c r="D75" s="229"/>
      <c r="E75" s="229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6" t="str">
        <f>'FORMATO 4'!A1:E1</f>
        <v>ÓRGANO DE FISCALIZACIÓN SUPERIOR</v>
      </c>
      <c r="B1" s="197"/>
      <c r="C1" s="197"/>
      <c r="D1" s="197"/>
      <c r="E1" s="197"/>
      <c r="F1" s="197"/>
      <c r="G1" s="197"/>
      <c r="H1" s="197"/>
      <c r="I1" s="198"/>
    </row>
    <row r="2" spans="1:9" ht="18" customHeight="1" x14ac:dyDescent="0.25">
      <c r="A2" s="240" t="s">
        <v>127</v>
      </c>
      <c r="B2" s="241"/>
      <c r="C2" s="241"/>
      <c r="D2" s="241"/>
      <c r="E2" s="241"/>
      <c r="F2" s="241"/>
      <c r="G2" s="241"/>
      <c r="H2" s="241"/>
      <c r="I2" s="242"/>
    </row>
    <row r="3" spans="1:9" x14ac:dyDescent="0.25">
      <c r="A3" s="240" t="s">
        <v>456</v>
      </c>
      <c r="B3" s="241"/>
      <c r="C3" s="241"/>
      <c r="D3" s="241"/>
      <c r="E3" s="241"/>
      <c r="F3" s="241"/>
      <c r="G3" s="241"/>
      <c r="H3" s="241"/>
      <c r="I3" s="242"/>
    </row>
    <row r="4" spans="1:9" ht="15.6" thickBot="1" x14ac:dyDescent="0.3">
      <c r="A4" s="243" t="s">
        <v>1</v>
      </c>
      <c r="B4" s="244"/>
      <c r="C4" s="244"/>
      <c r="D4" s="244"/>
      <c r="E4" s="244"/>
      <c r="F4" s="244"/>
      <c r="G4" s="244"/>
      <c r="H4" s="244"/>
      <c r="I4" s="245"/>
    </row>
    <row r="5" spans="1:9" ht="15.75" thickBot="1" x14ac:dyDescent="0.3">
      <c r="A5" s="196"/>
      <c r="B5" s="197"/>
      <c r="C5" s="198"/>
      <c r="D5" s="270" t="s">
        <v>128</v>
      </c>
      <c r="E5" s="271"/>
      <c r="F5" s="271"/>
      <c r="G5" s="271"/>
      <c r="H5" s="272"/>
      <c r="I5" s="224" t="s">
        <v>129</v>
      </c>
    </row>
    <row r="6" spans="1:9" x14ac:dyDescent="0.25">
      <c r="A6" s="240" t="s">
        <v>115</v>
      </c>
      <c r="B6" s="241"/>
      <c r="C6" s="242"/>
      <c r="D6" s="224" t="s">
        <v>131</v>
      </c>
      <c r="E6" s="220" t="s">
        <v>132</v>
      </c>
      <c r="F6" s="224" t="s">
        <v>133</v>
      </c>
      <c r="G6" s="224" t="s">
        <v>103</v>
      </c>
      <c r="H6" s="224" t="s">
        <v>134</v>
      </c>
      <c r="I6" s="273"/>
    </row>
    <row r="7" spans="1:9" ht="15.75" thickBot="1" x14ac:dyDescent="0.3">
      <c r="A7" s="243" t="s">
        <v>130</v>
      </c>
      <c r="B7" s="244"/>
      <c r="C7" s="245"/>
      <c r="D7" s="225"/>
      <c r="E7" s="221"/>
      <c r="F7" s="225"/>
      <c r="G7" s="225"/>
      <c r="H7" s="225"/>
      <c r="I7" s="225"/>
    </row>
    <row r="8" spans="1:9" s="11" customFormat="1" x14ac:dyDescent="0.25">
      <c r="A8" s="263"/>
      <c r="B8" s="264"/>
      <c r="C8" s="265"/>
      <c r="D8" s="113"/>
      <c r="E8" s="113"/>
      <c r="F8" s="113"/>
      <c r="G8" s="113"/>
      <c r="H8" s="113"/>
      <c r="I8" s="113"/>
    </row>
    <row r="9" spans="1:9" s="11" customFormat="1" x14ac:dyDescent="0.25">
      <c r="A9" s="236" t="s">
        <v>135</v>
      </c>
      <c r="B9" s="266"/>
      <c r="C9" s="237"/>
      <c r="D9" s="113"/>
      <c r="E9" s="113"/>
      <c r="F9" s="113"/>
      <c r="G9" s="113"/>
      <c r="H9" s="113"/>
      <c r="I9" s="113"/>
    </row>
    <row r="10" spans="1:9" s="11" customFormat="1" x14ac:dyDescent="0.25">
      <c r="A10" s="258" t="s">
        <v>136</v>
      </c>
      <c r="B10" s="259"/>
      <c r="C10" s="260"/>
      <c r="D10" s="113"/>
      <c r="E10" s="113"/>
      <c r="F10" s="113"/>
      <c r="G10" s="113"/>
      <c r="H10" s="113"/>
      <c r="I10" s="113"/>
    </row>
    <row r="11" spans="1:9" s="11" customFormat="1" x14ac:dyDescent="0.25">
      <c r="A11" s="258" t="s">
        <v>137</v>
      </c>
      <c r="B11" s="259"/>
      <c r="C11" s="260"/>
      <c r="D11" s="113"/>
      <c r="E11" s="113"/>
      <c r="F11" s="113"/>
      <c r="G11" s="113"/>
      <c r="H11" s="113"/>
      <c r="I11" s="113"/>
    </row>
    <row r="12" spans="1:9" s="11" customFormat="1" x14ac:dyDescent="0.25">
      <c r="A12" s="258" t="s">
        <v>138</v>
      </c>
      <c r="B12" s="259"/>
      <c r="C12" s="260"/>
      <c r="D12" s="49"/>
      <c r="E12" s="113"/>
      <c r="F12" s="113"/>
      <c r="G12" s="113"/>
      <c r="H12" s="113"/>
      <c r="I12" s="113"/>
    </row>
    <row r="13" spans="1:9" s="11" customFormat="1" x14ac:dyDescent="0.25">
      <c r="A13" s="258" t="s">
        <v>139</v>
      </c>
      <c r="B13" s="259"/>
      <c r="C13" s="260"/>
      <c r="D13" s="116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58" t="s">
        <v>140</v>
      </c>
      <c r="B14" s="259"/>
      <c r="C14" s="260"/>
      <c r="D14" s="116">
        <v>600000</v>
      </c>
      <c r="E14" s="52">
        <v>0</v>
      </c>
      <c r="F14" s="43">
        <f>D14+E14</f>
        <v>600000</v>
      </c>
      <c r="G14" s="52">
        <v>819305</v>
      </c>
      <c r="H14" s="52">
        <f>G14</f>
        <v>819305</v>
      </c>
      <c r="I14" s="43">
        <f>H14-D14</f>
        <v>219305</v>
      </c>
    </row>
    <row r="15" spans="1:9" s="11" customFormat="1" x14ac:dyDescent="0.25">
      <c r="A15" s="258" t="s">
        <v>141</v>
      </c>
      <c r="B15" s="259"/>
      <c r="C15" s="260"/>
      <c r="D15" s="116"/>
      <c r="E15" s="113"/>
      <c r="F15" s="43"/>
      <c r="G15" s="113"/>
      <c r="H15" s="52"/>
      <c r="I15" s="43"/>
    </row>
    <row r="16" spans="1:9" s="11" customFormat="1" ht="15" customHeight="1" x14ac:dyDescent="0.25">
      <c r="A16" s="258" t="s">
        <v>142</v>
      </c>
      <c r="B16" s="259"/>
      <c r="C16" s="260"/>
      <c r="D16" s="52">
        <v>4700000</v>
      </c>
      <c r="E16" s="52">
        <v>0</v>
      </c>
      <c r="F16" s="43">
        <f t="shared" ref="F16" si="0">D16+E16</f>
        <v>4700000</v>
      </c>
      <c r="G16" s="52">
        <v>7495250</v>
      </c>
      <c r="H16" s="52">
        <f t="shared" ref="H16" si="1">G16</f>
        <v>7495250</v>
      </c>
      <c r="I16" s="43">
        <f t="shared" ref="I16" si="2">H16-D16</f>
        <v>2795250</v>
      </c>
    </row>
    <row r="17" spans="1:9" s="11" customFormat="1" x14ac:dyDescent="0.25">
      <c r="A17" s="258" t="s">
        <v>143</v>
      </c>
      <c r="B17" s="259"/>
      <c r="C17" s="260"/>
      <c r="D17" s="267">
        <f>D19+D20+D21+D22+D23+D24+D25+D26+D27+D28+D29</f>
        <v>0</v>
      </c>
      <c r="E17" s="254">
        <f t="shared" ref="E17:I17" si="3">E19+E20+E21+E22+E23+E24+E25+E26+E27+E28+E29</f>
        <v>0</v>
      </c>
      <c r="F17" s="256">
        <f t="shared" si="3"/>
        <v>0</v>
      </c>
      <c r="G17" s="256">
        <f t="shared" si="3"/>
        <v>0</v>
      </c>
      <c r="H17" s="274">
        <f t="shared" si="3"/>
        <v>0</v>
      </c>
      <c r="I17" s="27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7"/>
      <c r="E18" s="254"/>
      <c r="F18" s="256"/>
      <c r="G18" s="256"/>
      <c r="H18" s="274"/>
      <c r="I18" s="275"/>
    </row>
    <row r="19" spans="1:9" s="11" customFormat="1" ht="15" customHeight="1" x14ac:dyDescent="0.25">
      <c r="A19" s="108"/>
      <c r="B19" s="268" t="s">
        <v>145</v>
      </c>
      <c r="C19" s="269"/>
      <c r="D19" s="49">
        <v>0</v>
      </c>
      <c r="E19" s="115">
        <v>0</v>
      </c>
      <c r="F19" s="50">
        <f>D19+E19</f>
        <v>0</v>
      </c>
      <c r="G19" s="49">
        <v>0</v>
      </c>
      <c r="H19" s="50">
        <f>G19</f>
        <v>0</v>
      </c>
      <c r="I19" s="115">
        <f>H19-D19</f>
        <v>0</v>
      </c>
    </row>
    <row r="20" spans="1:9" s="11" customFormat="1" ht="15" customHeight="1" x14ac:dyDescent="0.25">
      <c r="A20" s="108"/>
      <c r="B20" s="268" t="s">
        <v>146</v>
      </c>
      <c r="C20" s="269"/>
      <c r="D20" s="113"/>
      <c r="E20" s="158"/>
      <c r="F20" s="158"/>
      <c r="G20" s="158"/>
      <c r="H20" s="158"/>
      <c r="I20" s="158"/>
    </row>
    <row r="21" spans="1:9" s="11" customFormat="1" x14ac:dyDescent="0.25">
      <c r="A21" s="108"/>
      <c r="B21" s="268" t="s">
        <v>147</v>
      </c>
      <c r="C21" s="269"/>
      <c r="D21" s="113"/>
      <c r="E21" s="158"/>
      <c r="F21" s="158"/>
      <c r="G21" s="158"/>
      <c r="H21" s="158"/>
      <c r="I21" s="158"/>
    </row>
    <row r="22" spans="1:9" s="11" customFormat="1" x14ac:dyDescent="0.25">
      <c r="A22" s="108"/>
      <c r="B22" s="268" t="s">
        <v>148</v>
      </c>
      <c r="C22" s="269"/>
      <c r="D22" s="113"/>
      <c r="E22" s="158"/>
      <c r="F22" s="158"/>
      <c r="G22" s="158"/>
      <c r="H22" s="158"/>
      <c r="I22" s="158"/>
    </row>
    <row r="23" spans="1:9" s="11" customFormat="1" x14ac:dyDescent="0.25">
      <c r="A23" s="108"/>
      <c r="B23" s="268" t="s">
        <v>149</v>
      </c>
      <c r="C23" s="269"/>
      <c r="D23" s="113"/>
      <c r="E23" s="158"/>
      <c r="F23" s="158"/>
      <c r="G23" s="158"/>
      <c r="H23" s="158"/>
      <c r="I23" s="158"/>
    </row>
    <row r="24" spans="1:9" s="11" customFormat="1" x14ac:dyDescent="0.25">
      <c r="A24" s="108"/>
      <c r="B24" s="268" t="s">
        <v>150</v>
      </c>
      <c r="C24" s="269"/>
      <c r="D24" s="113"/>
      <c r="E24" s="158"/>
      <c r="F24" s="158"/>
      <c r="G24" s="158"/>
      <c r="H24" s="158"/>
      <c r="I24" s="158"/>
    </row>
    <row r="25" spans="1:9" s="11" customFormat="1" x14ac:dyDescent="0.25">
      <c r="A25" s="108"/>
      <c r="B25" s="268" t="s">
        <v>151</v>
      </c>
      <c r="C25" s="269"/>
      <c r="D25" s="113"/>
      <c r="E25" s="158"/>
      <c r="F25" s="158"/>
      <c r="G25" s="158"/>
      <c r="H25" s="158"/>
      <c r="I25" s="158"/>
    </row>
    <row r="26" spans="1:9" s="11" customFormat="1" x14ac:dyDescent="0.25">
      <c r="A26" s="108"/>
      <c r="B26" s="268" t="s">
        <v>152</v>
      </c>
      <c r="C26" s="269"/>
      <c r="D26" s="113"/>
      <c r="E26" s="158"/>
      <c r="F26" s="158"/>
      <c r="G26" s="158"/>
      <c r="H26" s="158"/>
      <c r="I26" s="158"/>
    </row>
    <row r="27" spans="1:9" s="11" customFormat="1" x14ac:dyDescent="0.25">
      <c r="A27" s="108"/>
      <c r="B27" s="268" t="s">
        <v>153</v>
      </c>
      <c r="C27" s="269"/>
      <c r="D27" s="113"/>
      <c r="E27" s="158"/>
      <c r="F27" s="158"/>
      <c r="G27" s="158"/>
      <c r="H27" s="158"/>
      <c r="I27" s="158"/>
    </row>
    <row r="28" spans="1:9" s="11" customFormat="1" ht="15" customHeight="1" x14ac:dyDescent="0.25">
      <c r="A28" s="108"/>
      <c r="B28" s="268" t="s">
        <v>154</v>
      </c>
      <c r="C28" s="269"/>
      <c r="D28" s="113"/>
      <c r="E28" s="158"/>
      <c r="F28" s="158"/>
      <c r="G28" s="49"/>
      <c r="H28" s="50"/>
      <c r="I28" s="158"/>
    </row>
    <row r="29" spans="1:9" s="11" customFormat="1" ht="24.4" customHeight="1" thickBot="1" x14ac:dyDescent="0.3">
      <c r="A29" s="114"/>
      <c r="B29" s="276" t="s">
        <v>155</v>
      </c>
      <c r="C29" s="277"/>
      <c r="D29" s="46"/>
      <c r="E29" s="46"/>
      <c r="F29" s="46"/>
      <c r="G29" s="46"/>
      <c r="H29" s="46"/>
      <c r="I29" s="46"/>
    </row>
    <row r="30" spans="1:9" s="11" customFormat="1" x14ac:dyDescent="0.25">
      <c r="A30" s="214" t="s">
        <v>156</v>
      </c>
      <c r="B30" s="268"/>
      <c r="C30" s="269"/>
      <c r="D30" s="54">
        <f>D31+D32+D33+D34+D35</f>
        <v>0</v>
      </c>
      <c r="E30" s="54">
        <f t="shared" ref="E30:I30" si="4">E31+E32+E33+E34+E35</f>
        <v>0</v>
      </c>
      <c r="F30" s="54">
        <f t="shared" si="4"/>
        <v>0</v>
      </c>
      <c r="G30" s="54">
        <f t="shared" si="4"/>
        <v>0</v>
      </c>
      <c r="H30" s="54">
        <f t="shared" si="4"/>
        <v>0</v>
      </c>
      <c r="I30" s="54">
        <f t="shared" si="4"/>
        <v>0</v>
      </c>
    </row>
    <row r="31" spans="1:9" s="11" customFormat="1" x14ac:dyDescent="0.25">
      <c r="A31" s="108"/>
      <c r="B31" s="268" t="s">
        <v>157</v>
      </c>
      <c r="C31" s="269"/>
      <c r="D31" s="113"/>
      <c r="E31" s="158"/>
      <c r="F31" s="158"/>
      <c r="G31" s="158"/>
      <c r="H31" s="158"/>
      <c r="I31" s="158"/>
    </row>
    <row r="32" spans="1:9" s="11" customFormat="1" x14ac:dyDescent="0.25">
      <c r="A32" s="108"/>
      <c r="B32" s="268" t="s">
        <v>158</v>
      </c>
      <c r="C32" s="269"/>
      <c r="D32" s="113"/>
      <c r="E32" s="158"/>
      <c r="F32" s="158"/>
      <c r="G32" s="158"/>
      <c r="H32" s="158"/>
      <c r="I32" s="158"/>
    </row>
    <row r="33" spans="1:9" s="11" customFormat="1" x14ac:dyDescent="0.25">
      <c r="A33" s="108"/>
      <c r="B33" s="268" t="s">
        <v>159</v>
      </c>
      <c r="C33" s="269"/>
      <c r="D33" s="113"/>
      <c r="E33" s="158"/>
      <c r="F33" s="158"/>
      <c r="G33" s="158"/>
      <c r="H33" s="158"/>
      <c r="I33" s="158"/>
    </row>
    <row r="34" spans="1:9" s="11" customFormat="1" x14ac:dyDescent="0.25">
      <c r="A34" s="108"/>
      <c r="B34" s="268" t="s">
        <v>160</v>
      </c>
      <c r="C34" s="269"/>
      <c r="D34" s="113"/>
      <c r="E34" s="158"/>
      <c r="F34" s="158"/>
      <c r="G34" s="158"/>
      <c r="H34" s="158"/>
      <c r="I34" s="158"/>
    </row>
    <row r="35" spans="1:9" s="11" customFormat="1" x14ac:dyDescent="0.25">
      <c r="A35" s="108"/>
      <c r="B35" s="268" t="s">
        <v>161</v>
      </c>
      <c r="C35" s="269"/>
      <c r="D35" s="113"/>
      <c r="E35" s="158"/>
      <c r="F35" s="158"/>
      <c r="G35" s="158"/>
      <c r="H35" s="158"/>
      <c r="I35" s="158"/>
    </row>
    <row r="36" spans="1:9" s="11" customFormat="1" x14ac:dyDescent="0.25">
      <c r="A36" s="214" t="s">
        <v>162</v>
      </c>
      <c r="B36" s="268"/>
      <c r="C36" s="269"/>
      <c r="D36" s="52">
        <v>79017120</v>
      </c>
      <c r="E36" s="43">
        <v>0</v>
      </c>
      <c r="F36" s="43">
        <f>D36+E36</f>
        <v>79017120</v>
      </c>
      <c r="G36" s="52">
        <v>58675887</v>
      </c>
      <c r="H36" s="43">
        <f>G36</f>
        <v>58675887</v>
      </c>
      <c r="I36" s="43">
        <f>H36-D36</f>
        <v>-20341233</v>
      </c>
    </row>
    <row r="37" spans="1:9" s="11" customFormat="1" x14ac:dyDescent="0.25">
      <c r="A37" s="214" t="s">
        <v>163</v>
      </c>
      <c r="B37" s="268"/>
      <c r="C37" s="269"/>
      <c r="D37" s="116">
        <f>D38</f>
        <v>0</v>
      </c>
      <c r="E37" s="52">
        <f>E38</f>
        <v>0</v>
      </c>
      <c r="F37" s="116">
        <f t="shared" ref="F37:I37" si="5">F38</f>
        <v>0</v>
      </c>
      <c r="G37" s="116">
        <f t="shared" si="5"/>
        <v>0</v>
      </c>
      <c r="H37" s="116">
        <f t="shared" si="5"/>
        <v>0</v>
      </c>
      <c r="I37" s="116">
        <f t="shared" si="5"/>
        <v>0</v>
      </c>
    </row>
    <row r="38" spans="1:9" s="11" customFormat="1" x14ac:dyDescent="0.25">
      <c r="A38" s="108"/>
      <c r="B38" s="268" t="s">
        <v>164</v>
      </c>
      <c r="C38" s="269"/>
      <c r="D38" s="115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4" t="s">
        <v>165</v>
      </c>
      <c r="B39" s="268"/>
      <c r="C39" s="269"/>
      <c r="D39" s="116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8"/>
      <c r="B40" s="268" t="s">
        <v>166</v>
      </c>
      <c r="C40" s="269"/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</row>
    <row r="41" spans="1:9" s="11" customFormat="1" x14ac:dyDescent="0.25">
      <c r="A41" s="108"/>
      <c r="B41" s="268" t="s">
        <v>167</v>
      </c>
      <c r="C41" s="269"/>
      <c r="D41" s="115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10"/>
      <c r="C42" s="111"/>
      <c r="D42" s="113"/>
      <c r="E42" s="113"/>
      <c r="F42" s="113"/>
      <c r="G42" s="113"/>
      <c r="H42" s="113"/>
      <c r="I42" s="113"/>
    </row>
    <row r="43" spans="1:9" s="11" customFormat="1" x14ac:dyDescent="0.25">
      <c r="A43" s="127" t="s">
        <v>168</v>
      </c>
      <c r="B43" s="128"/>
      <c r="C43" s="129"/>
      <c r="D43" s="267">
        <f>D10+D11+D12+D13+D14+D15+D16+D17+D30+D36+D37+D39</f>
        <v>84317120</v>
      </c>
      <c r="E43" s="267">
        <f t="shared" ref="E43:H43" si="7">E10+E11+E12+E13+E14+E15+E16+E17+E30+E36+E37+E39</f>
        <v>0</v>
      </c>
      <c r="F43" s="267">
        <f t="shared" si="7"/>
        <v>84317120</v>
      </c>
      <c r="G43" s="267">
        <f t="shared" si="7"/>
        <v>66990442</v>
      </c>
      <c r="H43" s="267">
        <f t="shared" si="7"/>
        <v>66990442</v>
      </c>
      <c r="I43" s="267">
        <f t="shared" ref="I43" si="8">I10+I11+I12+I13+I14+I15+I16+I17+I30+I36+I37+I39</f>
        <v>-17326678</v>
      </c>
    </row>
    <row r="44" spans="1:9" s="11" customFormat="1" x14ac:dyDescent="0.25">
      <c r="A44" s="127" t="s">
        <v>169</v>
      </c>
      <c r="B44" s="128"/>
      <c r="C44" s="129"/>
      <c r="D44" s="267"/>
      <c r="E44" s="267"/>
      <c r="F44" s="267"/>
      <c r="G44" s="267"/>
      <c r="H44" s="267"/>
      <c r="I44" s="267"/>
    </row>
    <row r="45" spans="1:9" s="11" customFormat="1" x14ac:dyDescent="0.25">
      <c r="A45" s="236" t="s">
        <v>170</v>
      </c>
      <c r="B45" s="266"/>
      <c r="C45" s="280"/>
      <c r="D45" s="113"/>
      <c r="E45" s="113"/>
      <c r="F45" s="113"/>
      <c r="G45" s="113"/>
      <c r="H45" s="113"/>
      <c r="I45" s="43"/>
    </row>
    <row r="46" spans="1:9" s="11" customFormat="1" x14ac:dyDescent="0.25">
      <c r="A46" s="41"/>
      <c r="B46" s="110"/>
      <c r="C46" s="111"/>
      <c r="D46" s="113"/>
      <c r="E46" s="113"/>
      <c r="F46" s="113"/>
      <c r="G46" s="113"/>
      <c r="H46" s="113"/>
      <c r="I46" s="113"/>
    </row>
    <row r="47" spans="1:9" s="11" customFormat="1" x14ac:dyDescent="0.25">
      <c r="A47" s="236" t="s">
        <v>171</v>
      </c>
      <c r="B47" s="266"/>
      <c r="C47" s="280"/>
      <c r="D47" s="113"/>
      <c r="E47" s="113"/>
      <c r="F47" s="113"/>
      <c r="G47" s="113"/>
      <c r="H47" s="113"/>
      <c r="I47" s="113"/>
    </row>
    <row r="48" spans="1:9" s="11" customFormat="1" x14ac:dyDescent="0.25">
      <c r="A48" s="214" t="s">
        <v>172</v>
      </c>
      <c r="B48" s="268"/>
      <c r="C48" s="269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1" t="s">
        <v>173</v>
      </c>
      <c r="C49" s="262"/>
      <c r="D49" s="113"/>
      <c r="E49" s="113"/>
      <c r="F49" s="113"/>
      <c r="G49" s="113"/>
      <c r="H49" s="113"/>
      <c r="I49" s="113"/>
    </row>
    <row r="50" spans="1:9" s="11" customFormat="1" x14ac:dyDescent="0.25">
      <c r="A50" s="37"/>
      <c r="B50" s="38" t="s">
        <v>174</v>
      </c>
      <c r="C50" s="39"/>
      <c r="D50" s="113"/>
      <c r="E50" s="113"/>
      <c r="F50" s="113"/>
      <c r="G50" s="113"/>
      <c r="H50" s="113"/>
      <c r="I50" s="113"/>
    </row>
    <row r="51" spans="1:9" s="11" customFormat="1" x14ac:dyDescent="0.25">
      <c r="A51" s="37"/>
      <c r="B51" s="38" t="s">
        <v>175</v>
      </c>
      <c r="C51" s="39"/>
      <c r="D51" s="113"/>
      <c r="E51" s="113"/>
      <c r="F51" s="113"/>
      <c r="G51" s="113"/>
      <c r="H51" s="113"/>
      <c r="I51" s="113"/>
    </row>
    <row r="52" spans="1:9" s="11" customFormat="1" ht="27.2" customHeight="1" x14ac:dyDescent="0.25">
      <c r="A52" s="37"/>
      <c r="B52" s="261" t="s">
        <v>176</v>
      </c>
      <c r="C52" s="262"/>
      <c r="D52" s="113"/>
      <c r="E52" s="113"/>
      <c r="F52" s="113"/>
      <c r="G52" s="113"/>
      <c r="H52" s="113"/>
      <c r="I52" s="113"/>
    </row>
    <row r="53" spans="1:9" s="11" customFormat="1" x14ac:dyDescent="0.25">
      <c r="A53" s="37"/>
      <c r="B53" s="38" t="s">
        <v>177</v>
      </c>
      <c r="C53" s="39"/>
      <c r="D53" s="113"/>
      <c r="E53" s="113"/>
      <c r="F53" s="113"/>
      <c r="G53" s="113"/>
      <c r="H53" s="113"/>
      <c r="I53" s="113"/>
    </row>
    <row r="54" spans="1:9" s="11" customFormat="1" ht="27.2" customHeight="1" x14ac:dyDescent="0.25">
      <c r="A54" s="37"/>
      <c r="B54" s="261" t="s">
        <v>178</v>
      </c>
      <c r="C54" s="262"/>
      <c r="D54" s="113"/>
      <c r="E54" s="113"/>
      <c r="F54" s="113"/>
      <c r="G54" s="113"/>
      <c r="H54" s="113"/>
      <c r="I54" s="113"/>
    </row>
    <row r="55" spans="1:9" s="11" customFormat="1" ht="25.5" customHeight="1" x14ac:dyDescent="0.25">
      <c r="A55" s="37"/>
      <c r="B55" s="261" t="s">
        <v>179</v>
      </c>
      <c r="C55" s="262"/>
      <c r="D55" s="113"/>
      <c r="E55" s="113"/>
      <c r="F55" s="113"/>
      <c r="G55" s="113"/>
      <c r="H55" s="113"/>
      <c r="I55" s="113"/>
    </row>
    <row r="56" spans="1:9" s="11" customFormat="1" ht="21.75" customHeight="1" thickBot="1" x14ac:dyDescent="0.3">
      <c r="A56" s="55"/>
      <c r="B56" s="276" t="s">
        <v>180</v>
      </c>
      <c r="C56" s="210"/>
      <c r="D56" s="46"/>
      <c r="E56" s="46"/>
      <c r="F56" s="46"/>
      <c r="G56" s="46"/>
      <c r="H56" s="46"/>
      <c r="I56" s="46"/>
    </row>
    <row r="57" spans="1:9" s="11" customFormat="1" x14ac:dyDescent="0.25">
      <c r="A57" s="214" t="s">
        <v>181</v>
      </c>
      <c r="B57" s="268"/>
      <c r="C57" s="269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1" t="s">
        <v>187</v>
      </c>
      <c r="C63" s="204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4" t="s">
        <v>189</v>
      </c>
      <c r="B65" s="268"/>
      <c r="C65" s="269"/>
      <c r="D65" s="34">
        <v>0</v>
      </c>
      <c r="E65" s="116">
        <v>0</v>
      </c>
      <c r="F65" s="116">
        <f>E65</f>
        <v>0</v>
      </c>
      <c r="G65" s="116">
        <v>451548</v>
      </c>
      <c r="H65" s="116">
        <f>G65</f>
        <v>451548</v>
      </c>
      <c r="I65" s="116">
        <f>H65-D65</f>
        <v>451548</v>
      </c>
    </row>
    <row r="66" spans="1:9" s="11" customFormat="1" x14ac:dyDescent="0.25">
      <c r="A66" s="214" t="s">
        <v>190</v>
      </c>
      <c r="B66" s="268"/>
      <c r="C66" s="269"/>
      <c r="D66" s="34">
        <v>0</v>
      </c>
      <c r="E66" s="116">
        <v>0</v>
      </c>
      <c r="F66" s="116">
        <f>E66</f>
        <v>0</v>
      </c>
      <c r="G66" s="116">
        <v>325</v>
      </c>
      <c r="H66" s="116">
        <f>G66</f>
        <v>325</v>
      </c>
      <c r="I66" s="116">
        <f>H66-D66</f>
        <v>325</v>
      </c>
    </row>
    <row r="67" spans="1:9" s="11" customFormat="1" x14ac:dyDescent="0.25">
      <c r="A67" s="41"/>
      <c r="B67" s="283"/>
      <c r="C67" s="28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94" t="s">
        <v>191</v>
      </c>
      <c r="B68" s="281"/>
      <c r="C68" s="282"/>
      <c r="D68" s="34">
        <v>0</v>
      </c>
      <c r="E68" s="116">
        <f>E48+E57+E62+E65+E66</f>
        <v>0</v>
      </c>
      <c r="F68" s="116">
        <f>F48+F57+F62+F65+F66</f>
        <v>0</v>
      </c>
      <c r="G68" s="116">
        <f>G48+G57+G62+G65+G66</f>
        <v>451873</v>
      </c>
      <c r="H68" s="116">
        <f t="shared" ref="H68:I68" si="9">H48+H57+H62+H65+H66</f>
        <v>451873</v>
      </c>
      <c r="I68" s="116">
        <f t="shared" si="9"/>
        <v>451873</v>
      </c>
    </row>
    <row r="69" spans="1:9" s="11" customFormat="1" x14ac:dyDescent="0.25">
      <c r="A69" s="41"/>
      <c r="B69" s="283"/>
      <c r="C69" s="284"/>
      <c r="D69" s="40"/>
      <c r="E69" s="40"/>
      <c r="F69" s="40"/>
      <c r="G69" s="40"/>
      <c r="H69" s="40"/>
      <c r="I69" s="40"/>
    </row>
    <row r="70" spans="1:9" s="11" customFormat="1" x14ac:dyDescent="0.25">
      <c r="A70" s="236" t="s">
        <v>192</v>
      </c>
      <c r="B70" s="266"/>
      <c r="C70" s="280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4" t="s">
        <v>193</v>
      </c>
      <c r="B71" s="268"/>
      <c r="C71" s="269"/>
      <c r="D71" s="113"/>
      <c r="E71" s="113"/>
      <c r="F71" s="113"/>
      <c r="G71" s="113"/>
      <c r="H71" s="113"/>
      <c r="I71" s="113"/>
    </row>
    <row r="72" spans="1:9" s="11" customFormat="1" x14ac:dyDescent="0.25">
      <c r="A72" s="41"/>
      <c r="B72" s="283"/>
      <c r="C72" s="284"/>
      <c r="D72" s="113"/>
      <c r="E72" s="113"/>
      <c r="F72" s="113"/>
      <c r="G72" s="113"/>
      <c r="H72" s="113"/>
      <c r="I72" s="113"/>
    </row>
    <row r="73" spans="1:9" s="11" customFormat="1" x14ac:dyDescent="0.25">
      <c r="A73" s="236" t="s">
        <v>194</v>
      </c>
      <c r="B73" s="266"/>
      <c r="C73" s="280"/>
      <c r="D73" s="43">
        <f>D43+D68+D70</f>
        <v>84317120</v>
      </c>
      <c r="E73" s="43">
        <f t="shared" ref="E73:I73" si="10">E43+E68+E70</f>
        <v>0</v>
      </c>
      <c r="F73" s="43">
        <f t="shared" si="10"/>
        <v>84317120</v>
      </c>
      <c r="G73" s="43">
        <f t="shared" si="10"/>
        <v>67442315</v>
      </c>
      <c r="H73" s="43">
        <f t="shared" si="10"/>
        <v>67442315</v>
      </c>
      <c r="I73" s="116">
        <f t="shared" si="10"/>
        <v>-16874805</v>
      </c>
    </row>
    <row r="74" spans="1:9" s="11" customFormat="1" x14ac:dyDescent="0.25">
      <c r="A74" s="41"/>
      <c r="B74" s="283"/>
      <c r="C74" s="284"/>
      <c r="D74" s="113"/>
      <c r="E74" s="113"/>
      <c r="F74" s="113"/>
      <c r="G74" s="113"/>
      <c r="H74" s="113"/>
      <c r="I74" s="113"/>
    </row>
    <row r="75" spans="1:9" s="11" customFormat="1" x14ac:dyDescent="0.25">
      <c r="A75" s="285" t="s">
        <v>195</v>
      </c>
      <c r="B75" s="286"/>
      <c r="C75" s="287"/>
      <c r="D75" s="113"/>
      <c r="E75" s="113"/>
      <c r="F75" s="113"/>
      <c r="G75" s="113"/>
      <c r="H75" s="113"/>
      <c r="I75" s="113"/>
    </row>
    <row r="76" spans="1:9" s="11" customFormat="1" ht="23.25" customHeight="1" x14ac:dyDescent="0.25">
      <c r="A76" s="203" t="s">
        <v>196</v>
      </c>
      <c r="B76" s="261"/>
      <c r="C76" s="262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203" t="s">
        <v>197</v>
      </c>
      <c r="B77" s="261"/>
      <c r="C77" s="262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36" t="s">
        <v>198</v>
      </c>
      <c r="B78" s="266"/>
      <c r="C78" s="280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8"/>
      <c r="C79" s="279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C7" sqref="A7:XFD138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6" t="str">
        <f>'FORMATO 5'!A1:I1</f>
        <v>ÓRGANO DE FISCALIZACIÓN SUPERIOR</v>
      </c>
      <c r="B1" s="197"/>
      <c r="C1" s="197"/>
      <c r="D1" s="197"/>
      <c r="E1" s="197"/>
      <c r="F1" s="197"/>
      <c r="G1" s="197"/>
      <c r="H1" s="288"/>
    </row>
    <row r="2" spans="1:10" x14ac:dyDescent="0.25">
      <c r="A2" s="240" t="s">
        <v>199</v>
      </c>
      <c r="B2" s="241"/>
      <c r="C2" s="241"/>
      <c r="D2" s="241"/>
      <c r="E2" s="241"/>
      <c r="F2" s="241"/>
      <c r="G2" s="241"/>
      <c r="H2" s="289"/>
    </row>
    <row r="3" spans="1:10" x14ac:dyDescent="0.25">
      <c r="A3" s="240" t="s">
        <v>200</v>
      </c>
      <c r="B3" s="241"/>
      <c r="C3" s="241"/>
      <c r="D3" s="241"/>
      <c r="E3" s="241"/>
      <c r="F3" s="241"/>
      <c r="G3" s="241"/>
      <c r="H3" s="289"/>
    </row>
    <row r="4" spans="1:10" x14ac:dyDescent="0.25">
      <c r="A4" s="240" t="s">
        <v>456</v>
      </c>
      <c r="B4" s="241"/>
      <c r="C4" s="241"/>
      <c r="D4" s="241"/>
      <c r="E4" s="241"/>
      <c r="F4" s="241"/>
      <c r="G4" s="241"/>
      <c r="H4" s="289"/>
    </row>
    <row r="5" spans="1:10" ht="15.6" thickBot="1" x14ac:dyDescent="0.3">
      <c r="A5" s="243" t="s">
        <v>1</v>
      </c>
      <c r="B5" s="244"/>
      <c r="C5" s="244"/>
      <c r="D5" s="244"/>
      <c r="E5" s="244"/>
      <c r="F5" s="244"/>
      <c r="G5" s="244"/>
      <c r="H5" s="290"/>
    </row>
    <row r="6" spans="1:10" ht="15.75" thickBot="1" x14ac:dyDescent="0.3">
      <c r="A6" s="196" t="s">
        <v>2</v>
      </c>
      <c r="B6" s="198"/>
      <c r="C6" s="270" t="s">
        <v>201</v>
      </c>
      <c r="D6" s="271"/>
      <c r="E6" s="271"/>
      <c r="F6" s="271"/>
      <c r="G6" s="272"/>
      <c r="H6" s="220" t="s">
        <v>450</v>
      </c>
    </row>
    <row r="7" spans="1:10" ht="34.5" thickBot="1" x14ac:dyDescent="0.3">
      <c r="A7" s="243"/>
      <c r="B7" s="245"/>
      <c r="C7" s="130" t="s">
        <v>102</v>
      </c>
      <c r="D7" s="130" t="s">
        <v>203</v>
      </c>
      <c r="E7" s="138" t="s">
        <v>204</v>
      </c>
      <c r="F7" s="138" t="s">
        <v>103</v>
      </c>
      <c r="G7" s="138" t="s">
        <v>105</v>
      </c>
      <c r="H7" s="221"/>
    </row>
    <row r="8" spans="1:10" x14ac:dyDescent="0.25">
      <c r="A8" s="291" t="s">
        <v>205</v>
      </c>
      <c r="B8" s="292"/>
      <c r="C8" s="47">
        <f t="shared" ref="C8:H8" si="0">C9+C17+C27+C37+C47+C57+C61+C69+C73</f>
        <v>84317120</v>
      </c>
      <c r="D8" s="159">
        <f t="shared" si="0"/>
        <v>0</v>
      </c>
      <c r="E8" s="47">
        <f t="shared" si="0"/>
        <v>84317120</v>
      </c>
      <c r="F8" s="47">
        <f t="shared" si="0"/>
        <v>54279046</v>
      </c>
      <c r="G8" s="47">
        <f t="shared" si="0"/>
        <v>53969919</v>
      </c>
      <c r="H8" s="47">
        <f t="shared" si="0"/>
        <v>30038074</v>
      </c>
      <c r="J8" s="7"/>
    </row>
    <row r="9" spans="1:10" x14ac:dyDescent="0.25">
      <c r="A9" s="30" t="s">
        <v>206</v>
      </c>
      <c r="B9" s="21"/>
      <c r="C9" s="47">
        <f>SUM(C10:C16)</f>
        <v>69698484</v>
      </c>
      <c r="D9" s="159">
        <f t="shared" ref="D9:H9" si="1">SUM(D10:D16)</f>
        <v>0</v>
      </c>
      <c r="E9" s="47">
        <f t="shared" si="1"/>
        <v>69698484</v>
      </c>
      <c r="F9" s="47">
        <f t="shared" si="1"/>
        <v>47438979</v>
      </c>
      <c r="G9" s="47">
        <f t="shared" si="1"/>
        <v>47147105</v>
      </c>
      <c r="H9" s="47">
        <f t="shared" si="1"/>
        <v>22259505</v>
      </c>
      <c r="J9" s="7"/>
    </row>
    <row r="10" spans="1:10" x14ac:dyDescent="0.25">
      <c r="A10" s="37"/>
      <c r="B10" s="21" t="s">
        <v>207</v>
      </c>
      <c r="C10" s="48">
        <v>18698285</v>
      </c>
      <c r="D10" s="115">
        <v>0</v>
      </c>
      <c r="E10" s="50">
        <f t="shared" ref="E10:E13" si="2">C10+D10</f>
        <v>18698285</v>
      </c>
      <c r="F10" s="115">
        <v>13043243</v>
      </c>
      <c r="G10" s="115">
        <v>13043243</v>
      </c>
      <c r="H10" s="49">
        <f>E10-F10</f>
        <v>5655042</v>
      </c>
      <c r="J10" s="7"/>
    </row>
    <row r="11" spans="1:10" x14ac:dyDescent="0.25">
      <c r="A11" s="37"/>
      <c r="B11" s="21" t="s">
        <v>208</v>
      </c>
      <c r="C11" s="48">
        <v>19124134</v>
      </c>
      <c r="D11" s="115">
        <v>0</v>
      </c>
      <c r="E11" s="50">
        <f t="shared" si="2"/>
        <v>19124134</v>
      </c>
      <c r="F11" s="115">
        <v>12388750</v>
      </c>
      <c r="G11" s="115">
        <v>12388750</v>
      </c>
      <c r="H11" s="49">
        <f t="shared" ref="H11:H56" si="3">E11-F11</f>
        <v>6735384</v>
      </c>
      <c r="J11" s="7"/>
    </row>
    <row r="12" spans="1:10" x14ac:dyDescent="0.25">
      <c r="A12" s="37"/>
      <c r="B12" s="21" t="s">
        <v>209</v>
      </c>
      <c r="C12" s="48">
        <v>12306628</v>
      </c>
      <c r="D12" s="115">
        <v>0</v>
      </c>
      <c r="E12" s="50">
        <f t="shared" si="2"/>
        <v>12306628</v>
      </c>
      <c r="F12" s="115">
        <v>7266655</v>
      </c>
      <c r="G12" s="115">
        <v>7266655</v>
      </c>
      <c r="H12" s="49">
        <f t="shared" si="3"/>
        <v>5039973</v>
      </c>
      <c r="J12" s="7"/>
    </row>
    <row r="13" spans="1:10" x14ac:dyDescent="0.25">
      <c r="A13" s="37"/>
      <c r="B13" s="21" t="s">
        <v>210</v>
      </c>
      <c r="C13" s="48">
        <v>5646756</v>
      </c>
      <c r="D13" s="115">
        <v>0</v>
      </c>
      <c r="E13" s="50">
        <f t="shared" si="2"/>
        <v>5646756</v>
      </c>
      <c r="F13" s="115">
        <v>4349078</v>
      </c>
      <c r="G13" s="115">
        <v>4122341</v>
      </c>
      <c r="H13" s="49">
        <f t="shared" si="3"/>
        <v>1297678</v>
      </c>
      <c r="J13" s="7"/>
    </row>
    <row r="14" spans="1:10" x14ac:dyDescent="0.25">
      <c r="A14" s="37"/>
      <c r="B14" s="21" t="s">
        <v>211</v>
      </c>
      <c r="C14" s="48">
        <v>13922681</v>
      </c>
      <c r="D14" s="115">
        <v>0</v>
      </c>
      <c r="E14" s="50">
        <f>C14+D14</f>
        <v>13922681</v>
      </c>
      <c r="F14" s="115">
        <v>10391253</v>
      </c>
      <c r="G14" s="115">
        <v>10326116</v>
      </c>
      <c r="H14" s="49">
        <f t="shared" si="3"/>
        <v>3531428</v>
      </c>
      <c r="J14" s="7"/>
    </row>
    <row r="15" spans="1:10" x14ac:dyDescent="0.25">
      <c r="A15" s="37"/>
      <c r="B15" s="21" t="s">
        <v>212</v>
      </c>
      <c r="C15" s="115">
        <v>0</v>
      </c>
      <c r="D15" s="115">
        <v>0</v>
      </c>
      <c r="E15" s="115">
        <f t="shared" ref="E15:E16" si="4">C15-D15</f>
        <v>0</v>
      </c>
      <c r="F15" s="115">
        <v>0</v>
      </c>
      <c r="G15" s="115">
        <v>0</v>
      </c>
      <c r="H15" s="115">
        <f t="shared" si="3"/>
        <v>0</v>
      </c>
      <c r="J15" s="7"/>
    </row>
    <row r="16" spans="1:10" x14ac:dyDescent="0.25">
      <c r="A16" s="37"/>
      <c r="B16" s="21" t="s">
        <v>213</v>
      </c>
      <c r="C16" s="115">
        <v>0</v>
      </c>
      <c r="D16" s="115">
        <v>0</v>
      </c>
      <c r="E16" s="115">
        <f t="shared" si="4"/>
        <v>0</v>
      </c>
      <c r="F16" s="115">
        <v>0</v>
      </c>
      <c r="G16" s="115">
        <v>0</v>
      </c>
      <c r="H16" s="115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2477360</v>
      </c>
      <c r="D17" s="167">
        <f>SUM(D18:D26)</f>
        <v>0</v>
      </c>
      <c r="E17" s="43">
        <f t="shared" ref="E17:E47" si="5">C17+D17</f>
        <v>2477360</v>
      </c>
      <c r="F17" s="52">
        <f>SUM(F18:F26)</f>
        <v>1490026</v>
      </c>
      <c r="G17" s="52">
        <f>SUM(G18:G26)</f>
        <v>1490026</v>
      </c>
      <c r="H17" s="43">
        <f t="shared" si="3"/>
        <v>987334</v>
      </c>
      <c r="J17" s="7"/>
    </row>
    <row r="18" spans="1:10" ht="22.5" x14ac:dyDescent="0.25">
      <c r="A18" s="37"/>
      <c r="B18" s="21" t="s">
        <v>215</v>
      </c>
      <c r="C18" s="168">
        <f>1002560+50000</f>
        <v>1052560</v>
      </c>
      <c r="D18" s="115">
        <v>0</v>
      </c>
      <c r="E18" s="162">
        <f>C18+D18</f>
        <v>1052560</v>
      </c>
      <c r="F18" s="115">
        <v>660229</v>
      </c>
      <c r="G18" s="115">
        <v>660229</v>
      </c>
      <c r="H18" s="160">
        <f t="shared" si="3"/>
        <v>392331</v>
      </c>
      <c r="J18" s="7"/>
    </row>
    <row r="19" spans="1:10" x14ac:dyDescent="0.25">
      <c r="A19" s="37"/>
      <c r="B19" s="21" t="s">
        <v>216</v>
      </c>
      <c r="C19" s="168">
        <v>128676</v>
      </c>
      <c r="D19" s="115">
        <v>0</v>
      </c>
      <c r="E19" s="162">
        <f t="shared" ref="E19:E26" si="6">C19+D19</f>
        <v>128676</v>
      </c>
      <c r="F19" s="115">
        <v>42784</v>
      </c>
      <c r="G19" s="115">
        <v>42784</v>
      </c>
      <c r="H19" s="160">
        <f t="shared" si="3"/>
        <v>85892</v>
      </c>
      <c r="J19" s="7"/>
    </row>
    <row r="20" spans="1:10" ht="22.5" x14ac:dyDescent="0.25">
      <c r="A20" s="37"/>
      <c r="B20" s="21" t="s">
        <v>217</v>
      </c>
      <c r="C20" s="168">
        <v>0</v>
      </c>
      <c r="D20" s="115">
        <v>0</v>
      </c>
      <c r="E20" s="115">
        <f t="shared" si="6"/>
        <v>0</v>
      </c>
      <c r="F20" s="115">
        <v>0</v>
      </c>
      <c r="G20" s="115">
        <v>0</v>
      </c>
      <c r="H20" s="115">
        <f t="shared" si="3"/>
        <v>0</v>
      </c>
      <c r="J20" s="7"/>
    </row>
    <row r="21" spans="1:10" ht="22.5" x14ac:dyDescent="0.25">
      <c r="A21" s="37"/>
      <c r="B21" s="21" t="s">
        <v>218</v>
      </c>
      <c r="C21" s="168">
        <v>21420</v>
      </c>
      <c r="D21" s="115">
        <v>0</v>
      </c>
      <c r="E21" s="115">
        <f t="shared" si="6"/>
        <v>21420</v>
      </c>
      <c r="F21" s="115">
        <v>18342</v>
      </c>
      <c r="G21" s="115">
        <v>18342</v>
      </c>
      <c r="H21" s="115">
        <f t="shared" si="3"/>
        <v>3078</v>
      </c>
      <c r="J21" s="7"/>
    </row>
    <row r="22" spans="1:10" x14ac:dyDescent="0.25">
      <c r="A22" s="37"/>
      <c r="B22" s="21" t="s">
        <v>219</v>
      </c>
      <c r="C22" s="115">
        <v>5280</v>
      </c>
      <c r="D22" s="115">
        <v>0</v>
      </c>
      <c r="E22" s="115">
        <f t="shared" si="6"/>
        <v>5280</v>
      </c>
      <c r="F22" s="115">
        <v>2449</v>
      </c>
      <c r="G22" s="115">
        <v>2449</v>
      </c>
      <c r="H22" s="115">
        <f t="shared" si="3"/>
        <v>2831</v>
      </c>
      <c r="J22" s="7"/>
    </row>
    <row r="23" spans="1:10" x14ac:dyDescent="0.25">
      <c r="A23" s="37"/>
      <c r="B23" s="21" t="s">
        <v>220</v>
      </c>
      <c r="C23" s="168">
        <v>1037296</v>
      </c>
      <c r="D23" s="115">
        <v>0</v>
      </c>
      <c r="E23" s="115">
        <f t="shared" si="6"/>
        <v>1037296</v>
      </c>
      <c r="F23" s="115">
        <v>419827</v>
      </c>
      <c r="G23" s="115">
        <v>419827</v>
      </c>
      <c r="H23" s="115">
        <f t="shared" si="3"/>
        <v>617469</v>
      </c>
      <c r="J23" s="7"/>
    </row>
    <row r="24" spans="1:10" ht="22.5" x14ac:dyDescent="0.25">
      <c r="A24" s="37"/>
      <c r="B24" s="21" t="s">
        <v>221</v>
      </c>
      <c r="C24" s="115">
        <v>146640</v>
      </c>
      <c r="D24" s="115">
        <v>0</v>
      </c>
      <c r="E24" s="115">
        <f t="shared" si="6"/>
        <v>146640</v>
      </c>
      <c r="F24" s="115">
        <v>217380</v>
      </c>
      <c r="G24" s="115">
        <v>217380</v>
      </c>
      <c r="H24" s="115">
        <f t="shared" si="3"/>
        <v>-70740</v>
      </c>
      <c r="J24" s="7"/>
    </row>
    <row r="25" spans="1:10" x14ac:dyDescent="0.25">
      <c r="A25" s="37"/>
      <c r="B25" s="21" t="s">
        <v>222</v>
      </c>
      <c r="C25" s="115">
        <v>0</v>
      </c>
      <c r="D25" s="115">
        <v>0</v>
      </c>
      <c r="E25" s="115">
        <f t="shared" si="6"/>
        <v>0</v>
      </c>
      <c r="F25" s="115">
        <v>0</v>
      </c>
      <c r="G25" s="115">
        <v>0</v>
      </c>
      <c r="H25" s="115">
        <f t="shared" si="3"/>
        <v>0</v>
      </c>
      <c r="J25" s="7"/>
    </row>
    <row r="26" spans="1:10" x14ac:dyDescent="0.25">
      <c r="A26" s="37"/>
      <c r="B26" s="21" t="s">
        <v>223</v>
      </c>
      <c r="C26" s="115">
        <v>85488</v>
      </c>
      <c r="D26" s="115">
        <v>0</v>
      </c>
      <c r="E26" s="162">
        <f t="shared" si="6"/>
        <v>85488</v>
      </c>
      <c r="F26" s="166">
        <v>129015</v>
      </c>
      <c r="G26" s="115">
        <v>129015</v>
      </c>
      <c r="H26" s="160">
        <f t="shared" si="3"/>
        <v>-43527</v>
      </c>
      <c r="J26" s="7"/>
    </row>
    <row r="27" spans="1:10" x14ac:dyDescent="0.25">
      <c r="A27" s="30" t="s">
        <v>224</v>
      </c>
      <c r="B27" s="21"/>
      <c r="C27" s="51">
        <f>SUM(C28:C36)</f>
        <v>6472676</v>
      </c>
      <c r="D27" s="159">
        <f>SUM(D28:D36)</f>
        <v>0</v>
      </c>
      <c r="E27" s="43">
        <f t="shared" si="5"/>
        <v>6472676</v>
      </c>
      <c r="F27" s="52">
        <f>SUM(F28:F36)</f>
        <v>4395051</v>
      </c>
      <c r="G27" s="52">
        <f>SUM(G28:G36)</f>
        <v>4377798</v>
      </c>
      <c r="H27" s="43">
        <f t="shared" si="3"/>
        <v>2077625</v>
      </c>
      <c r="J27" s="7"/>
    </row>
    <row r="28" spans="1:10" x14ac:dyDescent="0.25">
      <c r="A28" s="37"/>
      <c r="B28" s="21" t="s">
        <v>225</v>
      </c>
      <c r="C28" s="168">
        <v>910728</v>
      </c>
      <c r="D28" s="115">
        <v>0</v>
      </c>
      <c r="E28" s="162">
        <f>C28+D28</f>
        <v>910728</v>
      </c>
      <c r="F28" s="115">
        <v>607055</v>
      </c>
      <c r="G28" s="115">
        <v>589802</v>
      </c>
      <c r="H28" s="160">
        <f t="shared" si="3"/>
        <v>303673</v>
      </c>
      <c r="J28" s="7"/>
    </row>
    <row r="29" spans="1:10" x14ac:dyDescent="0.25">
      <c r="A29" s="37"/>
      <c r="B29" s="21" t="s">
        <v>226</v>
      </c>
      <c r="C29" s="168">
        <v>0</v>
      </c>
      <c r="D29" s="115">
        <v>0</v>
      </c>
      <c r="E29" s="162">
        <f t="shared" ref="E29:E35" si="7">C29+D29</f>
        <v>0</v>
      </c>
      <c r="F29" s="115">
        <v>0</v>
      </c>
      <c r="G29" s="115">
        <v>0</v>
      </c>
      <c r="H29" s="160">
        <f t="shared" si="3"/>
        <v>0</v>
      </c>
      <c r="J29" s="7"/>
    </row>
    <row r="30" spans="1:10" ht="22.5" x14ac:dyDescent="0.25">
      <c r="A30" s="37"/>
      <c r="B30" s="21" t="s">
        <v>227</v>
      </c>
      <c r="C30" s="168">
        <v>2759138</v>
      </c>
      <c r="D30" s="115">
        <v>0</v>
      </c>
      <c r="E30" s="162">
        <f t="shared" si="7"/>
        <v>2759138</v>
      </c>
      <c r="F30" s="115">
        <v>2248394</v>
      </c>
      <c r="G30" s="115">
        <v>2248394</v>
      </c>
      <c r="H30" s="160">
        <f t="shared" si="3"/>
        <v>510744</v>
      </c>
      <c r="J30" s="7"/>
    </row>
    <row r="31" spans="1:10" x14ac:dyDescent="0.25">
      <c r="A31" s="37"/>
      <c r="B31" s="21" t="s">
        <v>228</v>
      </c>
      <c r="C31" s="168">
        <v>479415</v>
      </c>
      <c r="D31" s="115">
        <v>0</v>
      </c>
      <c r="E31" s="162">
        <f t="shared" si="7"/>
        <v>479415</v>
      </c>
      <c r="F31" s="115">
        <v>296519</v>
      </c>
      <c r="G31" s="115">
        <v>296519</v>
      </c>
      <c r="H31" s="160">
        <f t="shared" si="3"/>
        <v>182896</v>
      </c>
      <c r="J31" s="7"/>
    </row>
    <row r="32" spans="1:10" ht="22.5" x14ac:dyDescent="0.25">
      <c r="A32" s="37"/>
      <c r="B32" s="21" t="s">
        <v>229</v>
      </c>
      <c r="C32" s="168">
        <v>886880</v>
      </c>
      <c r="D32" s="115">
        <v>0</v>
      </c>
      <c r="E32" s="162">
        <f t="shared" si="7"/>
        <v>886880</v>
      </c>
      <c r="F32" s="115">
        <v>497945</v>
      </c>
      <c r="G32" s="115">
        <v>497945</v>
      </c>
      <c r="H32" s="160">
        <f t="shared" si="3"/>
        <v>388935</v>
      </c>
      <c r="J32" s="7"/>
    </row>
    <row r="33" spans="1:10" x14ac:dyDescent="0.25">
      <c r="A33" s="37"/>
      <c r="B33" s="21" t="s">
        <v>230</v>
      </c>
      <c r="C33" s="168">
        <v>163400</v>
      </c>
      <c r="D33" s="115">
        <v>0</v>
      </c>
      <c r="E33" s="162">
        <f t="shared" si="7"/>
        <v>163400</v>
      </c>
      <c r="F33" s="115">
        <v>126434</v>
      </c>
      <c r="G33" s="115">
        <v>126434</v>
      </c>
      <c r="H33" s="160">
        <f t="shared" si="3"/>
        <v>36966</v>
      </c>
      <c r="J33" s="7"/>
    </row>
    <row r="34" spans="1:10" x14ac:dyDescent="0.25">
      <c r="A34" s="37"/>
      <c r="B34" s="21" t="s">
        <v>231</v>
      </c>
      <c r="C34" s="168">
        <v>65151</v>
      </c>
      <c r="D34" s="115">
        <v>0</v>
      </c>
      <c r="E34" s="162">
        <f t="shared" si="7"/>
        <v>65151</v>
      </c>
      <c r="F34" s="115">
        <v>25187</v>
      </c>
      <c r="G34" s="115">
        <v>25187</v>
      </c>
      <c r="H34" s="160">
        <f t="shared" si="3"/>
        <v>39964</v>
      </c>
      <c r="J34" s="7"/>
    </row>
    <row r="35" spans="1:10" x14ac:dyDescent="0.25">
      <c r="A35" s="37"/>
      <c r="B35" s="21" t="s">
        <v>232</v>
      </c>
      <c r="C35" s="168">
        <v>1146720</v>
      </c>
      <c r="D35" s="115">
        <v>0</v>
      </c>
      <c r="E35" s="162">
        <f t="shared" si="7"/>
        <v>1146720</v>
      </c>
      <c r="F35" s="115">
        <v>367281</v>
      </c>
      <c r="G35" s="115">
        <v>367281</v>
      </c>
      <c r="H35" s="162">
        <f t="shared" si="3"/>
        <v>779439</v>
      </c>
      <c r="J35" s="7"/>
    </row>
    <row r="36" spans="1:10" ht="15.75" thickBot="1" x14ac:dyDescent="0.3">
      <c r="A36" s="55"/>
      <c r="B36" s="29" t="s">
        <v>233</v>
      </c>
      <c r="C36" s="169">
        <v>61244</v>
      </c>
      <c r="D36" s="169">
        <v>0</v>
      </c>
      <c r="E36" s="164">
        <f>C36+D36</f>
        <v>61244</v>
      </c>
      <c r="F36" s="169">
        <v>226236</v>
      </c>
      <c r="G36" s="169">
        <v>226236</v>
      </c>
      <c r="H36" s="163">
        <f t="shared" si="3"/>
        <v>-164992</v>
      </c>
      <c r="J36" s="7"/>
    </row>
    <row r="37" spans="1:10" ht="26.1" customHeight="1" x14ac:dyDescent="0.25">
      <c r="A37" s="203" t="s">
        <v>417</v>
      </c>
      <c r="B37" s="204"/>
      <c r="C37" s="154">
        <f>SUM(C38:C46)</f>
        <v>0</v>
      </c>
      <c r="D37" s="154">
        <f>SUM(D38:D46)</f>
        <v>0</v>
      </c>
      <c r="E37" s="34">
        <f t="shared" si="5"/>
        <v>0</v>
      </c>
      <c r="F37" s="153">
        <f>SUM(F38)</f>
        <v>0</v>
      </c>
      <c r="G37" s="153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53">
        <v>0</v>
      </c>
      <c r="D38" s="54">
        <v>0</v>
      </c>
      <c r="E38" s="44">
        <f t="shared" si="5"/>
        <v>0</v>
      </c>
      <c r="F38" s="54">
        <v>0</v>
      </c>
      <c r="G38" s="54">
        <f>F38</f>
        <v>0</v>
      </c>
      <c r="H38" s="44">
        <f t="shared" si="3"/>
        <v>0</v>
      </c>
      <c r="J38" s="7"/>
    </row>
    <row r="39" spans="1:10" x14ac:dyDescent="0.25">
      <c r="A39" s="37"/>
      <c r="B39" s="21" t="s">
        <v>235</v>
      </c>
      <c r="C39" s="53">
        <v>0</v>
      </c>
      <c r="D39" s="54">
        <v>0</v>
      </c>
      <c r="E39" s="44">
        <v>0</v>
      </c>
      <c r="F39" s="54">
        <v>0</v>
      </c>
      <c r="G39" s="54">
        <v>0</v>
      </c>
      <c r="H39" s="54">
        <v>0</v>
      </c>
      <c r="J39" s="7"/>
    </row>
    <row r="40" spans="1:10" x14ac:dyDescent="0.25">
      <c r="A40" s="37"/>
      <c r="B40" s="21" t="s">
        <v>236</v>
      </c>
      <c r="C40" s="53">
        <v>0</v>
      </c>
      <c r="D40" s="54">
        <v>0</v>
      </c>
      <c r="E40" s="44">
        <v>0</v>
      </c>
      <c r="F40" s="54">
        <v>0</v>
      </c>
      <c r="G40" s="54">
        <v>0</v>
      </c>
      <c r="H40" s="54">
        <v>0</v>
      </c>
      <c r="J40" s="7"/>
    </row>
    <row r="41" spans="1:10" x14ac:dyDescent="0.25">
      <c r="A41" s="37"/>
      <c r="B41" s="21" t="s">
        <v>237</v>
      </c>
      <c r="C41" s="53">
        <v>0</v>
      </c>
      <c r="D41" s="54">
        <v>0</v>
      </c>
      <c r="E41" s="44">
        <v>0</v>
      </c>
      <c r="F41" s="54">
        <v>0</v>
      </c>
      <c r="G41" s="54">
        <v>0</v>
      </c>
      <c r="H41" s="54">
        <v>0</v>
      </c>
      <c r="J41" s="7"/>
    </row>
    <row r="42" spans="1:10" x14ac:dyDescent="0.25">
      <c r="A42" s="37"/>
      <c r="B42" s="21" t="s">
        <v>238</v>
      </c>
      <c r="C42" s="53">
        <v>0</v>
      </c>
      <c r="D42" s="54">
        <v>0</v>
      </c>
      <c r="E42" s="44">
        <v>0</v>
      </c>
      <c r="F42" s="54">
        <v>0</v>
      </c>
      <c r="G42" s="54">
        <v>0</v>
      </c>
      <c r="H42" s="54">
        <v>0</v>
      </c>
      <c r="J42" s="7"/>
    </row>
    <row r="43" spans="1:10" ht="22.5" x14ac:dyDescent="0.25">
      <c r="A43" s="37"/>
      <c r="B43" s="21" t="s">
        <v>239</v>
      </c>
      <c r="C43" s="53">
        <v>0</v>
      </c>
      <c r="D43" s="54">
        <v>0</v>
      </c>
      <c r="E43" s="44">
        <v>0</v>
      </c>
      <c r="F43" s="54">
        <v>0</v>
      </c>
      <c r="G43" s="54">
        <v>0</v>
      </c>
      <c r="H43" s="54">
        <v>0</v>
      </c>
      <c r="J43" s="7"/>
    </row>
    <row r="44" spans="1:10" x14ac:dyDescent="0.25">
      <c r="A44" s="37"/>
      <c r="B44" s="21" t="s">
        <v>240</v>
      </c>
      <c r="C44" s="53">
        <v>0</v>
      </c>
      <c r="D44" s="54">
        <v>0</v>
      </c>
      <c r="E44" s="44">
        <v>0</v>
      </c>
      <c r="F44" s="54">
        <v>0</v>
      </c>
      <c r="G44" s="54">
        <v>0</v>
      </c>
      <c r="H44" s="54">
        <v>0</v>
      </c>
      <c r="J44" s="7"/>
    </row>
    <row r="45" spans="1:10" x14ac:dyDescent="0.25">
      <c r="A45" s="37"/>
      <c r="B45" s="21" t="s">
        <v>241</v>
      </c>
      <c r="C45" s="53">
        <v>0</v>
      </c>
      <c r="D45" s="54">
        <v>0</v>
      </c>
      <c r="E45" s="44">
        <v>0</v>
      </c>
      <c r="F45" s="54">
        <v>0</v>
      </c>
      <c r="G45" s="54">
        <v>0</v>
      </c>
      <c r="H45" s="54">
        <v>0</v>
      </c>
      <c r="J45" s="7"/>
    </row>
    <row r="46" spans="1:10" x14ac:dyDescent="0.25">
      <c r="A46" s="37"/>
      <c r="B46" s="21" t="s">
        <v>242</v>
      </c>
      <c r="C46" s="53">
        <v>0</v>
      </c>
      <c r="D46" s="54">
        <v>0</v>
      </c>
      <c r="E46" s="44">
        <v>0</v>
      </c>
      <c r="F46" s="54">
        <v>0</v>
      </c>
      <c r="G46" s="54">
        <v>0</v>
      </c>
      <c r="H46" s="54">
        <v>0</v>
      </c>
      <c r="J46" s="7"/>
    </row>
    <row r="47" spans="1:10" ht="24.4" customHeight="1" x14ac:dyDescent="0.25">
      <c r="A47" s="203" t="s">
        <v>243</v>
      </c>
      <c r="B47" s="204"/>
      <c r="C47" s="51">
        <f>SUM(C48:C56)</f>
        <v>1653600</v>
      </c>
      <c r="D47" s="159">
        <f>SUM(D48:D56)</f>
        <v>0</v>
      </c>
      <c r="E47" s="43">
        <f t="shared" si="5"/>
        <v>1653600</v>
      </c>
      <c r="F47" s="52">
        <f>SUM(F48:F56)</f>
        <v>554879</v>
      </c>
      <c r="G47" s="52">
        <f>SUM(G48:G56)</f>
        <v>554879</v>
      </c>
      <c r="H47" s="116">
        <f t="shared" si="3"/>
        <v>1098721</v>
      </c>
      <c r="J47" s="7"/>
    </row>
    <row r="48" spans="1:10" x14ac:dyDescent="0.25">
      <c r="A48" s="37"/>
      <c r="B48" s="21" t="s">
        <v>244</v>
      </c>
      <c r="C48" s="115">
        <v>821600</v>
      </c>
      <c r="D48" s="115">
        <v>0</v>
      </c>
      <c r="E48" s="162">
        <f>C48+D48</f>
        <v>821600</v>
      </c>
      <c r="F48" s="170">
        <v>276559</v>
      </c>
      <c r="G48" s="170">
        <v>276559</v>
      </c>
      <c r="H48" s="115">
        <f t="shared" si="3"/>
        <v>545041</v>
      </c>
      <c r="J48" s="7"/>
    </row>
    <row r="49" spans="1:10" x14ac:dyDescent="0.25">
      <c r="A49" s="37"/>
      <c r="B49" s="21" t="s">
        <v>245</v>
      </c>
      <c r="C49" s="115">
        <v>0</v>
      </c>
      <c r="D49" s="115">
        <v>0</v>
      </c>
      <c r="E49" s="162">
        <f t="shared" ref="E49:E56" si="8">C49+D49</f>
        <v>0</v>
      </c>
      <c r="F49" s="115">
        <v>0</v>
      </c>
      <c r="G49" s="115">
        <v>0</v>
      </c>
      <c r="H49" s="115">
        <f t="shared" si="3"/>
        <v>0</v>
      </c>
      <c r="J49" s="7"/>
    </row>
    <row r="50" spans="1:10" x14ac:dyDescent="0.25">
      <c r="A50" s="37"/>
      <c r="B50" s="21" t="s">
        <v>246</v>
      </c>
      <c r="C50" s="115">
        <v>0</v>
      </c>
      <c r="D50" s="115">
        <v>0</v>
      </c>
      <c r="E50" s="162">
        <f t="shared" si="8"/>
        <v>0</v>
      </c>
      <c r="F50" s="115">
        <v>0</v>
      </c>
      <c r="G50" s="115"/>
      <c r="H50" s="115">
        <v>0</v>
      </c>
    </row>
    <row r="51" spans="1:10" x14ac:dyDescent="0.25">
      <c r="A51" s="37"/>
      <c r="B51" s="21" t="s">
        <v>247</v>
      </c>
      <c r="C51" s="115">
        <v>832000</v>
      </c>
      <c r="D51" s="115">
        <v>0</v>
      </c>
      <c r="E51" s="162">
        <f t="shared" si="8"/>
        <v>832000</v>
      </c>
      <c r="F51" s="115">
        <v>0</v>
      </c>
      <c r="G51" s="115">
        <v>0</v>
      </c>
      <c r="H51" s="115">
        <f t="shared" si="3"/>
        <v>832000</v>
      </c>
    </row>
    <row r="52" spans="1:10" x14ac:dyDescent="0.25">
      <c r="A52" s="37"/>
      <c r="B52" s="21" t="s">
        <v>248</v>
      </c>
      <c r="C52" s="115">
        <v>0</v>
      </c>
      <c r="D52" s="115">
        <v>0</v>
      </c>
      <c r="E52" s="162">
        <f t="shared" si="8"/>
        <v>0</v>
      </c>
      <c r="F52" s="115">
        <v>0</v>
      </c>
      <c r="G52" s="115">
        <v>0</v>
      </c>
      <c r="H52" s="115">
        <f t="shared" si="3"/>
        <v>0</v>
      </c>
    </row>
    <row r="53" spans="1:10" x14ac:dyDescent="0.25">
      <c r="A53" s="37"/>
      <c r="B53" s="21" t="s">
        <v>249</v>
      </c>
      <c r="C53" s="115">
        <v>0</v>
      </c>
      <c r="D53" s="115">
        <v>0</v>
      </c>
      <c r="E53" s="162">
        <f t="shared" si="8"/>
        <v>0</v>
      </c>
      <c r="F53" s="115">
        <v>278320</v>
      </c>
      <c r="G53" s="115">
        <v>278320</v>
      </c>
      <c r="H53" s="115">
        <f t="shared" si="3"/>
        <v>-278320</v>
      </c>
    </row>
    <row r="54" spans="1:10" x14ac:dyDescent="0.25">
      <c r="A54" s="37"/>
      <c r="B54" s="21" t="s">
        <v>250</v>
      </c>
      <c r="C54" s="115">
        <v>0</v>
      </c>
      <c r="D54" s="115">
        <v>0</v>
      </c>
      <c r="E54" s="162">
        <f t="shared" si="8"/>
        <v>0</v>
      </c>
      <c r="F54" s="115">
        <v>0</v>
      </c>
      <c r="G54" s="115">
        <v>0</v>
      </c>
      <c r="H54" s="115">
        <f t="shared" si="3"/>
        <v>0</v>
      </c>
    </row>
    <row r="55" spans="1:10" x14ac:dyDescent="0.25">
      <c r="A55" s="37"/>
      <c r="B55" s="21" t="s">
        <v>251</v>
      </c>
      <c r="C55" s="115">
        <v>0</v>
      </c>
      <c r="D55" s="115">
        <v>0</v>
      </c>
      <c r="E55" s="162">
        <f t="shared" si="8"/>
        <v>0</v>
      </c>
      <c r="F55" s="115">
        <v>0</v>
      </c>
      <c r="G55" s="115">
        <v>0</v>
      </c>
      <c r="H55" s="115">
        <f t="shared" si="3"/>
        <v>0</v>
      </c>
    </row>
    <row r="56" spans="1:10" x14ac:dyDescent="0.25">
      <c r="A56" s="37"/>
      <c r="B56" s="21" t="s">
        <v>252</v>
      </c>
      <c r="C56" s="115">
        <v>0</v>
      </c>
      <c r="D56" s="115">
        <v>0</v>
      </c>
      <c r="E56" s="162">
        <f t="shared" si="8"/>
        <v>0</v>
      </c>
      <c r="F56" s="115">
        <v>0</v>
      </c>
      <c r="G56" s="115">
        <v>0</v>
      </c>
      <c r="H56" s="115">
        <f t="shared" si="3"/>
        <v>0</v>
      </c>
    </row>
    <row r="57" spans="1:10" x14ac:dyDescent="0.25">
      <c r="A57" s="30" t="s">
        <v>253</v>
      </c>
      <c r="B57" s="21"/>
      <c r="C57" s="165">
        <f>SUM(C58:C60)</f>
        <v>4015000</v>
      </c>
      <c r="D57" s="165">
        <f t="shared" ref="D57:H57" si="9">SUM(D58:D60)</f>
        <v>0</v>
      </c>
      <c r="E57" s="165">
        <f t="shared" si="9"/>
        <v>4015000</v>
      </c>
      <c r="F57" s="165">
        <f t="shared" si="9"/>
        <v>400111</v>
      </c>
      <c r="G57" s="165">
        <f t="shared" si="9"/>
        <v>400111</v>
      </c>
      <c r="H57" s="165">
        <f t="shared" si="9"/>
        <v>3614889</v>
      </c>
    </row>
    <row r="58" spans="1:10" x14ac:dyDescent="0.25">
      <c r="A58" s="37"/>
      <c r="B58" s="21" t="s">
        <v>254</v>
      </c>
      <c r="C58" s="161"/>
      <c r="D58" s="160"/>
      <c r="E58" s="160"/>
      <c r="F58" s="160"/>
      <c r="G58" s="160"/>
      <c r="H58" s="162"/>
    </row>
    <row r="59" spans="1:10" x14ac:dyDescent="0.25">
      <c r="A59" s="37"/>
      <c r="B59" s="21" t="s">
        <v>255</v>
      </c>
      <c r="C59" s="161">
        <v>4015000</v>
      </c>
      <c r="D59" s="160">
        <v>0</v>
      </c>
      <c r="E59" s="160">
        <f>C59+D59</f>
        <v>4015000</v>
      </c>
      <c r="F59" s="160">
        <v>400111</v>
      </c>
      <c r="G59" s="160">
        <v>400111</v>
      </c>
      <c r="H59" s="160">
        <f t="shared" ref="H59" si="10">E59-F59</f>
        <v>3614889</v>
      </c>
    </row>
    <row r="60" spans="1:10" ht="15.75" thickBot="1" x14ac:dyDescent="0.3">
      <c r="A60" s="55"/>
      <c r="B60" s="29" t="s">
        <v>256</v>
      </c>
      <c r="C60" s="100"/>
      <c r="D60" s="155"/>
      <c r="E60" s="99"/>
      <c r="F60" s="98"/>
      <c r="G60" s="98"/>
      <c r="H60" s="99"/>
    </row>
    <row r="61" spans="1:10" ht="23.25" customHeight="1" x14ac:dyDescent="0.25">
      <c r="A61" s="203" t="s">
        <v>257</v>
      </c>
      <c r="B61" s="204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6"/>
      <c r="B81" s="297"/>
      <c r="C81" s="56"/>
      <c r="D81" s="57"/>
      <c r="E81" s="57"/>
      <c r="F81" s="57"/>
      <c r="G81" s="57"/>
      <c r="H81" s="57"/>
    </row>
    <row r="82" spans="1:8" x14ac:dyDescent="0.25">
      <c r="A82" s="291"/>
      <c r="B82" s="292"/>
      <c r="C82" s="58"/>
      <c r="D82" s="58"/>
      <c r="E82" s="58"/>
      <c r="F82" s="58"/>
      <c r="G82" s="58"/>
      <c r="H82" s="58"/>
    </row>
    <row r="83" spans="1:8" x14ac:dyDescent="0.25">
      <c r="A83" s="285" t="s">
        <v>276</v>
      </c>
      <c r="B83" s="295"/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</row>
    <row r="84" spans="1:8" x14ac:dyDescent="0.25">
      <c r="A84" s="214" t="s">
        <v>206</v>
      </c>
      <c r="B84" s="215"/>
      <c r="C84" s="60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1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1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1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1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1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1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1"/>
      <c r="D91" s="42"/>
      <c r="E91" s="42"/>
      <c r="F91" s="42"/>
      <c r="G91" s="42"/>
      <c r="H91" s="42"/>
    </row>
    <row r="92" spans="1:8" x14ac:dyDescent="0.25">
      <c r="A92" s="293" t="s">
        <v>214</v>
      </c>
      <c r="B92" s="294"/>
      <c r="C92" s="60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1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1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1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1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1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1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1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1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1"/>
      <c r="D101" s="42"/>
      <c r="E101" s="42"/>
      <c r="F101" s="42"/>
      <c r="G101" s="42"/>
      <c r="H101" s="42"/>
    </row>
    <row r="102" spans="1:8" x14ac:dyDescent="0.25">
      <c r="A102" s="214" t="s">
        <v>224</v>
      </c>
      <c r="B102" s="215"/>
      <c r="C102" s="60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1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1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1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1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1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1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1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1"/>
      <c r="D110" s="42"/>
      <c r="E110" s="42"/>
      <c r="F110" s="42"/>
      <c r="G110" s="42"/>
      <c r="H110" s="42"/>
    </row>
    <row r="111" spans="1:8" ht="15.75" thickBot="1" x14ac:dyDescent="0.3">
      <c r="A111" s="55"/>
      <c r="B111" s="29" t="s">
        <v>233</v>
      </c>
      <c r="C111" s="62"/>
      <c r="D111" s="46"/>
      <c r="E111" s="46"/>
      <c r="F111" s="46"/>
      <c r="G111" s="46"/>
      <c r="H111" s="46"/>
    </row>
    <row r="112" spans="1:8" ht="27.2" customHeight="1" x14ac:dyDescent="0.25">
      <c r="A112" s="203" t="s">
        <v>420</v>
      </c>
      <c r="B112" s="204"/>
      <c r="C112" s="60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60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1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1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1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1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1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1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1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1"/>
      <c r="D121" s="42"/>
      <c r="E121" s="42"/>
      <c r="F121" s="42"/>
      <c r="G121" s="42"/>
      <c r="H121" s="42"/>
    </row>
    <row r="122" spans="1:8" ht="24.75" customHeight="1" x14ac:dyDescent="0.25">
      <c r="A122" s="203" t="s">
        <v>243</v>
      </c>
      <c r="B122" s="204"/>
      <c r="C122" s="60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1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1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1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1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1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1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1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1"/>
      <c r="D130" s="42"/>
      <c r="E130" s="42"/>
      <c r="F130" s="42"/>
      <c r="G130" s="42"/>
      <c r="H130" s="42"/>
    </row>
    <row r="131" spans="1:8" s="102" customFormat="1" x14ac:dyDescent="0.25">
      <c r="A131" s="37"/>
      <c r="B131" s="31" t="s">
        <v>252</v>
      </c>
      <c r="C131" s="61"/>
      <c r="D131" s="42"/>
      <c r="E131" s="42"/>
      <c r="F131" s="42"/>
      <c r="G131" s="42"/>
      <c r="H131" s="42"/>
    </row>
    <row r="132" spans="1:8" x14ac:dyDescent="0.25">
      <c r="A132" s="214" t="s">
        <v>253</v>
      </c>
      <c r="B132" s="215"/>
      <c r="C132" s="60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1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1"/>
      <c r="D134" s="42"/>
      <c r="E134" s="42"/>
      <c r="F134" s="42"/>
      <c r="G134" s="42"/>
      <c r="H134" s="42"/>
    </row>
    <row r="135" spans="1:8" ht="15.75" thickBot="1" x14ac:dyDescent="0.3">
      <c r="A135" s="55"/>
      <c r="B135" s="101" t="s">
        <v>256</v>
      </c>
      <c r="C135" s="62"/>
      <c r="D135" s="46"/>
      <c r="E135" s="46"/>
      <c r="F135" s="46"/>
      <c r="G135" s="46"/>
      <c r="H135" s="46"/>
    </row>
    <row r="136" spans="1:8" ht="28.5" customHeight="1" x14ac:dyDescent="0.25">
      <c r="A136" s="203" t="s">
        <v>257</v>
      </c>
      <c r="B136" s="204"/>
      <c r="C136" s="60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1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1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1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1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1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1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1"/>
      <c r="D143" s="42"/>
      <c r="E143" s="42"/>
      <c r="F143" s="42"/>
      <c r="G143" s="42"/>
      <c r="H143" s="42"/>
    </row>
    <row r="144" spans="1:8" x14ac:dyDescent="0.25">
      <c r="A144" s="214" t="s">
        <v>264</v>
      </c>
      <c r="B144" s="215"/>
      <c r="C144" s="60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1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1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1"/>
      <c r="D147" s="42"/>
      <c r="E147" s="42"/>
      <c r="F147" s="42"/>
      <c r="G147" s="42"/>
      <c r="H147" s="42"/>
    </row>
    <row r="148" spans="1:8" x14ac:dyDescent="0.25">
      <c r="A148" s="214" t="s">
        <v>268</v>
      </c>
      <c r="B148" s="215"/>
      <c r="C148" s="60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1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1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1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1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1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1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1"/>
      <c r="D155" s="42"/>
      <c r="E155" s="42"/>
      <c r="F155" s="42"/>
      <c r="G155" s="42"/>
      <c r="H155" s="42"/>
    </row>
    <row r="156" spans="1:8" x14ac:dyDescent="0.25">
      <c r="A156" s="63"/>
      <c r="B156" s="64"/>
      <c r="C156" s="61"/>
      <c r="D156" s="42"/>
      <c r="E156" s="42"/>
      <c r="F156" s="42"/>
      <c r="G156" s="42"/>
      <c r="H156" s="42"/>
    </row>
    <row r="157" spans="1:8" x14ac:dyDescent="0.25">
      <c r="A157" s="236" t="s">
        <v>277</v>
      </c>
      <c r="B157" s="237"/>
      <c r="C157" s="51">
        <f t="shared" ref="C157:H157" si="11">C8+C82</f>
        <v>84317120</v>
      </c>
      <c r="D157" s="51">
        <f t="shared" si="11"/>
        <v>0</v>
      </c>
      <c r="E157" s="51">
        <f t="shared" si="11"/>
        <v>84317120</v>
      </c>
      <c r="F157" s="51">
        <f t="shared" si="11"/>
        <v>54279046</v>
      </c>
      <c r="G157" s="51">
        <f t="shared" si="11"/>
        <v>53969919</v>
      </c>
      <c r="H157" s="148">
        <f t="shared" si="11"/>
        <v>30038074</v>
      </c>
    </row>
    <row r="158" spans="1:8" ht="15.75" thickBot="1" x14ac:dyDescent="0.3">
      <c r="A158" s="65"/>
      <c r="B158" s="66"/>
      <c r="C158" s="62"/>
      <c r="D158" s="46"/>
      <c r="E158" s="46"/>
      <c r="F158" s="46"/>
      <c r="G158" s="46"/>
      <c r="H158" s="46"/>
    </row>
    <row r="159" spans="1:8" x14ac:dyDescent="0.25">
      <c r="A159" s="11"/>
      <c r="B159" s="67"/>
      <c r="C159" s="11"/>
      <c r="D159" s="11"/>
      <c r="E159" s="11"/>
      <c r="F159" s="11"/>
      <c r="G159" s="11"/>
      <c r="H159" s="11"/>
    </row>
    <row r="160" spans="1:8" x14ac:dyDescent="0.25">
      <c r="A160" s="11"/>
      <c r="B160" s="67"/>
      <c r="C160" s="11"/>
      <c r="D160" s="11"/>
      <c r="E160" s="11"/>
      <c r="F160" s="11"/>
      <c r="G160" s="11"/>
      <c r="H160" s="11"/>
    </row>
    <row r="161" spans="1:8" x14ac:dyDescent="0.25">
      <c r="A161" s="11"/>
      <c r="B161" s="67"/>
      <c r="C161" s="11"/>
      <c r="D161" s="11"/>
      <c r="E161" s="11"/>
      <c r="F161" s="11"/>
      <c r="G161" s="11"/>
      <c r="H161" s="11"/>
    </row>
    <row r="162" spans="1:8" x14ac:dyDescent="0.25">
      <c r="A162" s="11"/>
      <c r="B162" s="67"/>
      <c r="C162" s="11"/>
      <c r="D162" s="11"/>
      <c r="E162" s="11"/>
      <c r="F162" s="11"/>
      <c r="G162" s="11"/>
      <c r="H162" s="11"/>
    </row>
    <row r="163" spans="1:8" x14ac:dyDescent="0.25">
      <c r="A163" s="11"/>
      <c r="B163" s="67"/>
      <c r="C163" s="11"/>
      <c r="D163" s="11"/>
      <c r="E163" s="11"/>
      <c r="F163" s="11"/>
      <c r="G163" s="11"/>
      <c r="H163" s="11"/>
    </row>
    <row r="164" spans="1:8" x14ac:dyDescent="0.25">
      <c r="A164" s="11"/>
      <c r="B164" s="67"/>
      <c r="C164" s="11"/>
      <c r="D164" s="11"/>
      <c r="E164" s="11"/>
      <c r="F164" s="11"/>
      <c r="G164" s="11"/>
      <c r="H164" s="11"/>
    </row>
    <row r="165" spans="1:8" x14ac:dyDescent="0.25">
      <c r="A165" s="11"/>
      <c r="B165" s="67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sqref="A1:G32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1" t="str">
        <f>'FORMATO 6A'!A1:H1</f>
        <v>ÓRGANO DE FISCALIZACIÓN SUPERIOR</v>
      </c>
      <c r="B1" s="302"/>
      <c r="C1" s="302"/>
      <c r="D1" s="302"/>
      <c r="E1" s="302"/>
      <c r="F1" s="302"/>
      <c r="G1" s="303"/>
    </row>
    <row r="2" spans="1:7" x14ac:dyDescent="0.25">
      <c r="A2" s="199" t="s">
        <v>199</v>
      </c>
      <c r="B2" s="200"/>
      <c r="C2" s="200"/>
      <c r="D2" s="200"/>
      <c r="E2" s="200"/>
      <c r="F2" s="200"/>
      <c r="G2" s="201"/>
    </row>
    <row r="3" spans="1:7" x14ac:dyDescent="0.25">
      <c r="A3" s="199" t="s">
        <v>278</v>
      </c>
      <c r="B3" s="200"/>
      <c r="C3" s="200"/>
      <c r="D3" s="200"/>
      <c r="E3" s="200"/>
      <c r="F3" s="200"/>
      <c r="G3" s="201"/>
    </row>
    <row r="4" spans="1:7" x14ac:dyDescent="0.25">
      <c r="A4" s="199" t="s">
        <v>456</v>
      </c>
      <c r="B4" s="200"/>
      <c r="C4" s="200"/>
      <c r="D4" s="200"/>
      <c r="E4" s="200"/>
      <c r="F4" s="200"/>
      <c r="G4" s="201"/>
    </row>
    <row r="5" spans="1:7" ht="15.6" thickBot="1" x14ac:dyDescent="0.3">
      <c r="A5" s="304" t="s">
        <v>1</v>
      </c>
      <c r="B5" s="305"/>
      <c r="C5" s="305"/>
      <c r="D5" s="305"/>
      <c r="E5" s="305"/>
      <c r="F5" s="305"/>
      <c r="G5" s="306"/>
    </row>
    <row r="6" spans="1:7" ht="15.75" thickBot="1" x14ac:dyDescent="0.3">
      <c r="A6" s="220" t="s">
        <v>2</v>
      </c>
      <c r="B6" s="298" t="s">
        <v>201</v>
      </c>
      <c r="C6" s="299"/>
      <c r="D6" s="299"/>
      <c r="E6" s="299"/>
      <c r="F6" s="300"/>
      <c r="G6" s="220" t="s">
        <v>202</v>
      </c>
    </row>
    <row r="7" spans="1:7" ht="45.75" thickBot="1" x14ac:dyDescent="0.3">
      <c r="A7" s="221"/>
      <c r="B7" s="130" t="s">
        <v>102</v>
      </c>
      <c r="C7" s="130" t="s">
        <v>132</v>
      </c>
      <c r="D7" s="130" t="s">
        <v>133</v>
      </c>
      <c r="E7" s="130" t="s">
        <v>103</v>
      </c>
      <c r="F7" s="130" t="s">
        <v>117</v>
      </c>
      <c r="G7" s="221"/>
    </row>
    <row r="8" spans="1:7" x14ac:dyDescent="0.25">
      <c r="A8" s="68" t="s">
        <v>279</v>
      </c>
      <c r="B8" s="308">
        <f>B10</f>
        <v>84317120</v>
      </c>
      <c r="C8" s="308">
        <f t="shared" ref="C8:G8" si="0">C10</f>
        <v>0</v>
      </c>
      <c r="D8" s="308">
        <f t="shared" si="0"/>
        <v>84317120</v>
      </c>
      <c r="E8" s="308">
        <f t="shared" si="0"/>
        <v>54279046</v>
      </c>
      <c r="F8" s="308">
        <f t="shared" si="0"/>
        <v>53969919</v>
      </c>
      <c r="G8" s="310">
        <f t="shared" si="0"/>
        <v>30038074</v>
      </c>
    </row>
    <row r="9" spans="1:7" x14ac:dyDescent="0.25">
      <c r="A9" s="68" t="s">
        <v>422</v>
      </c>
      <c r="B9" s="309"/>
      <c r="C9" s="309"/>
      <c r="D9" s="309"/>
      <c r="E9" s="309"/>
      <c r="F9" s="309"/>
      <c r="G9" s="311"/>
    </row>
    <row r="10" spans="1:7" ht="20.45" customHeight="1" x14ac:dyDescent="0.25">
      <c r="A10" s="69" t="s">
        <v>421</v>
      </c>
      <c r="B10" s="70">
        <f>'FORMATO 6A'!C157</f>
        <v>84317120</v>
      </c>
      <c r="C10" s="70">
        <f>'FORMATO 6A'!D157</f>
        <v>0</v>
      </c>
      <c r="D10" s="70">
        <f>B10+C10</f>
        <v>84317120</v>
      </c>
      <c r="E10" s="70">
        <f>'FORMATO 6A'!F157</f>
        <v>54279046</v>
      </c>
      <c r="F10" s="70">
        <f>'FORMATO 6A'!G157</f>
        <v>53969919</v>
      </c>
      <c r="G10" s="146">
        <f>D10-E10</f>
        <v>30038074</v>
      </c>
    </row>
    <row r="11" spans="1:7" x14ac:dyDescent="0.25">
      <c r="A11" s="69"/>
      <c r="B11" s="71"/>
      <c r="C11" s="71"/>
      <c r="D11" s="71"/>
      <c r="E11" s="71"/>
      <c r="F11" s="71"/>
      <c r="G11" s="71"/>
    </row>
    <row r="12" spans="1:7" x14ac:dyDescent="0.25">
      <c r="A12" s="69"/>
      <c r="B12" s="71"/>
      <c r="C12" s="71"/>
      <c r="D12" s="71"/>
      <c r="E12" s="71"/>
      <c r="F12" s="71"/>
      <c r="G12" s="71"/>
    </row>
    <row r="13" spans="1:7" x14ac:dyDescent="0.25">
      <c r="A13" s="72"/>
      <c r="B13" s="71"/>
      <c r="C13" s="71"/>
      <c r="D13" s="71"/>
      <c r="E13" s="71"/>
      <c r="F13" s="71"/>
      <c r="G13" s="71"/>
    </row>
    <row r="14" spans="1:7" x14ac:dyDescent="0.25">
      <c r="A14" s="73" t="s">
        <v>288</v>
      </c>
      <c r="B14" s="307">
        <v>0</v>
      </c>
      <c r="C14" s="307">
        <v>0</v>
      </c>
      <c r="D14" s="307">
        <v>0</v>
      </c>
      <c r="E14" s="307">
        <v>0</v>
      </c>
      <c r="F14" s="307">
        <v>0</v>
      </c>
      <c r="G14" s="307">
        <v>0</v>
      </c>
    </row>
    <row r="15" spans="1:7" x14ac:dyDescent="0.25">
      <c r="A15" s="74" t="s">
        <v>289</v>
      </c>
      <c r="B15" s="307"/>
      <c r="C15" s="307"/>
      <c r="D15" s="307"/>
      <c r="E15" s="307"/>
      <c r="F15" s="307"/>
      <c r="G15" s="307"/>
    </row>
    <row r="16" spans="1:7" x14ac:dyDescent="0.25">
      <c r="A16" s="72" t="s">
        <v>280</v>
      </c>
      <c r="B16" s="71"/>
      <c r="C16" s="71"/>
      <c r="D16" s="71"/>
      <c r="E16" s="71"/>
      <c r="F16" s="71"/>
      <c r="G16" s="71"/>
    </row>
    <row r="17" spans="1:7" x14ac:dyDescent="0.25">
      <c r="A17" s="69" t="s">
        <v>281</v>
      </c>
      <c r="B17" s="71"/>
      <c r="C17" s="71"/>
      <c r="D17" s="71"/>
      <c r="E17" s="71"/>
      <c r="F17" s="71"/>
      <c r="G17" s="71"/>
    </row>
    <row r="18" spans="1:7" x14ac:dyDescent="0.25">
      <c r="A18" s="72" t="s">
        <v>282</v>
      </c>
      <c r="B18" s="71"/>
      <c r="C18" s="71"/>
      <c r="D18" s="71"/>
      <c r="E18" s="71"/>
      <c r="F18" s="71"/>
      <c r="G18" s="71"/>
    </row>
    <row r="19" spans="1:7" x14ac:dyDescent="0.25">
      <c r="A19" s="69" t="s">
        <v>283</v>
      </c>
      <c r="B19" s="71"/>
      <c r="C19" s="71"/>
      <c r="D19" s="71"/>
      <c r="E19" s="71"/>
      <c r="F19" s="71"/>
      <c r="G19" s="71"/>
    </row>
    <row r="20" spans="1:7" x14ac:dyDescent="0.25">
      <c r="A20" s="72" t="s">
        <v>284</v>
      </c>
      <c r="B20" s="71"/>
      <c r="C20" s="71"/>
      <c r="D20" s="71"/>
      <c r="E20" s="71"/>
      <c r="F20" s="71"/>
      <c r="G20" s="71"/>
    </row>
    <row r="21" spans="1:7" x14ac:dyDescent="0.25">
      <c r="A21" s="69" t="s">
        <v>285</v>
      </c>
      <c r="B21" s="71"/>
      <c r="C21" s="71"/>
      <c r="D21" s="71"/>
      <c r="E21" s="71"/>
      <c r="F21" s="71"/>
      <c r="G21" s="71"/>
    </row>
    <row r="22" spans="1:7" x14ac:dyDescent="0.25">
      <c r="A22" s="72" t="s">
        <v>286</v>
      </c>
      <c r="B22" s="71"/>
      <c r="C22" s="71"/>
      <c r="D22" s="71"/>
      <c r="E22" s="71"/>
      <c r="F22" s="71"/>
      <c r="G22" s="71"/>
    </row>
    <row r="23" spans="1:7" x14ac:dyDescent="0.25">
      <c r="A23" s="69" t="s">
        <v>287</v>
      </c>
      <c r="B23" s="71"/>
      <c r="C23" s="71"/>
      <c r="D23" s="71"/>
      <c r="E23" s="71"/>
      <c r="F23" s="71"/>
      <c r="G23" s="71"/>
    </row>
    <row r="24" spans="1:7" x14ac:dyDescent="0.25">
      <c r="A24" s="75"/>
      <c r="B24" s="71"/>
      <c r="C24" s="71"/>
      <c r="D24" s="71"/>
      <c r="E24" s="71"/>
      <c r="F24" s="71"/>
      <c r="G24" s="71"/>
    </row>
    <row r="25" spans="1:7" x14ac:dyDescent="0.25">
      <c r="A25" s="76" t="s">
        <v>277</v>
      </c>
      <c r="B25" s="77">
        <f t="shared" ref="B25:G25" si="1">B8+B14</f>
        <v>84317120</v>
      </c>
      <c r="C25" s="77">
        <f t="shared" si="1"/>
        <v>0</v>
      </c>
      <c r="D25" s="77">
        <f t="shared" si="1"/>
        <v>84317120</v>
      </c>
      <c r="E25" s="77">
        <f t="shared" si="1"/>
        <v>54279046</v>
      </c>
      <c r="F25" s="77">
        <f t="shared" si="1"/>
        <v>53969919</v>
      </c>
      <c r="G25" s="145">
        <f t="shared" si="1"/>
        <v>30038074</v>
      </c>
    </row>
    <row r="26" spans="1:7" ht="15.75" thickBot="1" x14ac:dyDescent="0.3">
      <c r="A26" s="78"/>
      <c r="B26" s="79"/>
      <c r="C26" s="79"/>
      <c r="D26" s="79"/>
      <c r="E26" s="79"/>
      <c r="F26" s="79"/>
      <c r="G26" s="79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7"/>
      <c r="B28" s="11"/>
      <c r="C28" s="11"/>
      <c r="D28" s="11"/>
      <c r="E28" s="11"/>
      <c r="F28" s="11"/>
      <c r="G28" s="11"/>
    </row>
    <row r="29" spans="1:7" x14ac:dyDescent="0.25">
      <c r="A29" s="67"/>
      <c r="B29" s="11"/>
      <c r="C29" s="11"/>
      <c r="D29" s="11"/>
      <c r="E29" s="11"/>
      <c r="F29" s="11"/>
      <c r="G29" s="11"/>
    </row>
    <row r="30" spans="1:7" x14ac:dyDescent="0.25">
      <c r="A30" s="67"/>
      <c r="B30" s="11"/>
      <c r="C30" s="11"/>
      <c r="D30" s="11"/>
      <c r="E30" s="11"/>
      <c r="F30" s="11"/>
      <c r="G30" s="11"/>
    </row>
    <row r="31" spans="1:7" x14ac:dyDescent="0.25">
      <c r="A31" s="67"/>
      <c r="B31" s="11"/>
      <c r="C31" s="11"/>
      <c r="D31" s="11"/>
      <c r="E31" s="11"/>
      <c r="F31" s="11"/>
      <c r="G31" s="11"/>
    </row>
    <row r="32" spans="1:7" x14ac:dyDescent="0.25">
      <c r="A32" s="67"/>
      <c r="B32" s="11"/>
      <c r="C32" s="11"/>
      <c r="D32" s="11"/>
      <c r="E32" s="11"/>
      <c r="F32" s="11"/>
      <c r="G32" s="11"/>
    </row>
    <row r="33" spans="1:7" x14ac:dyDescent="0.25">
      <c r="A33" s="67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C7" sqref="A7:XFD7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6" t="str">
        <f>'FORMATO 6B'!A1:G1</f>
        <v>ÓRGANO DE FISCALIZACIÓN SUPERIOR</v>
      </c>
      <c r="B1" s="197"/>
      <c r="C1" s="197"/>
      <c r="D1" s="197"/>
      <c r="E1" s="197"/>
      <c r="F1" s="197"/>
      <c r="G1" s="197"/>
      <c r="H1" s="288"/>
    </row>
    <row r="2" spans="1:8" x14ac:dyDescent="0.25">
      <c r="A2" s="240" t="s">
        <v>199</v>
      </c>
      <c r="B2" s="241"/>
      <c r="C2" s="241"/>
      <c r="D2" s="241"/>
      <c r="E2" s="241"/>
      <c r="F2" s="241"/>
      <c r="G2" s="241"/>
      <c r="H2" s="289"/>
    </row>
    <row r="3" spans="1:8" x14ac:dyDescent="0.25">
      <c r="A3" s="240" t="s">
        <v>290</v>
      </c>
      <c r="B3" s="241"/>
      <c r="C3" s="241"/>
      <c r="D3" s="241"/>
      <c r="E3" s="241"/>
      <c r="F3" s="241"/>
      <c r="G3" s="241"/>
      <c r="H3" s="289"/>
    </row>
    <row r="4" spans="1:8" x14ac:dyDescent="0.25">
      <c r="A4" s="240" t="s">
        <v>456</v>
      </c>
      <c r="B4" s="241"/>
      <c r="C4" s="241"/>
      <c r="D4" s="241"/>
      <c r="E4" s="241"/>
      <c r="F4" s="241"/>
      <c r="G4" s="241"/>
      <c r="H4" s="289"/>
    </row>
    <row r="5" spans="1:8" ht="15.6" thickBot="1" x14ac:dyDescent="0.3">
      <c r="A5" s="243" t="s">
        <v>1</v>
      </c>
      <c r="B5" s="244"/>
      <c r="C5" s="244"/>
      <c r="D5" s="244"/>
      <c r="E5" s="244"/>
      <c r="F5" s="244"/>
      <c r="G5" s="244"/>
      <c r="H5" s="290"/>
    </row>
    <row r="6" spans="1:8" ht="15.75" thickBot="1" x14ac:dyDescent="0.3">
      <c r="A6" s="196" t="s">
        <v>2</v>
      </c>
      <c r="B6" s="198"/>
      <c r="C6" s="299" t="s">
        <v>201</v>
      </c>
      <c r="D6" s="299"/>
      <c r="E6" s="299"/>
      <c r="F6" s="299"/>
      <c r="G6" s="300"/>
      <c r="H6" s="220" t="s">
        <v>202</v>
      </c>
    </row>
    <row r="7" spans="1:8" ht="23.25" thickBot="1" x14ac:dyDescent="0.3">
      <c r="A7" s="243"/>
      <c r="B7" s="245"/>
      <c r="C7" s="130" t="s">
        <v>102</v>
      </c>
      <c r="D7" s="130" t="s">
        <v>203</v>
      </c>
      <c r="E7" s="130" t="s">
        <v>204</v>
      </c>
      <c r="F7" s="130" t="s">
        <v>103</v>
      </c>
      <c r="G7" s="130" t="s">
        <v>117</v>
      </c>
      <c r="H7" s="221"/>
    </row>
    <row r="8" spans="1:8" ht="15" customHeight="1" x14ac:dyDescent="0.25">
      <c r="A8" s="312"/>
      <c r="B8" s="313"/>
      <c r="C8" s="71"/>
      <c r="D8" s="71"/>
      <c r="E8" s="71"/>
      <c r="F8" s="71"/>
      <c r="G8" s="71"/>
      <c r="H8" s="71"/>
    </row>
    <row r="9" spans="1:8" ht="16.7" customHeight="1" x14ac:dyDescent="0.25">
      <c r="A9" s="194" t="s">
        <v>291</v>
      </c>
      <c r="B9" s="195"/>
      <c r="C9" s="77">
        <f>C10</f>
        <v>84317120</v>
      </c>
      <c r="D9" s="77">
        <f t="shared" ref="D9:H9" si="0">D10</f>
        <v>0</v>
      </c>
      <c r="E9" s="77">
        <f t="shared" si="0"/>
        <v>84317120</v>
      </c>
      <c r="F9" s="77">
        <f t="shared" si="0"/>
        <v>54279046</v>
      </c>
      <c r="G9" s="77">
        <f t="shared" si="0"/>
        <v>53969919</v>
      </c>
      <c r="H9" s="145">
        <f t="shared" si="0"/>
        <v>30038074</v>
      </c>
    </row>
    <row r="10" spans="1:8" ht="15" customHeight="1" x14ac:dyDescent="0.25">
      <c r="A10" s="236" t="s">
        <v>292</v>
      </c>
      <c r="B10" s="237"/>
      <c r="C10" s="43">
        <f>C11</f>
        <v>84317120</v>
      </c>
      <c r="D10" s="43">
        <f t="shared" ref="D10:H10" si="1">D11</f>
        <v>0</v>
      </c>
      <c r="E10" s="43">
        <f t="shared" si="1"/>
        <v>84317120</v>
      </c>
      <c r="F10" s="43">
        <f t="shared" si="1"/>
        <v>54279046</v>
      </c>
      <c r="G10" s="43">
        <f t="shared" si="1"/>
        <v>53969919</v>
      </c>
      <c r="H10" s="116">
        <f t="shared" si="1"/>
        <v>30038074</v>
      </c>
    </row>
    <row r="11" spans="1:8" ht="15" customHeight="1" x14ac:dyDescent="0.25">
      <c r="A11" s="63"/>
      <c r="B11" s="64" t="s">
        <v>293</v>
      </c>
      <c r="C11" s="49">
        <f>'FORMATO 6B'!B10</f>
        <v>84317120</v>
      </c>
      <c r="D11" s="49">
        <f>'FORMATO 6B'!C10</f>
        <v>0</v>
      </c>
      <c r="E11" s="49">
        <f>'FORMATO 6B'!D10</f>
        <v>84317120</v>
      </c>
      <c r="F11" s="49">
        <f>'FORMATO 6B'!E10</f>
        <v>54279046</v>
      </c>
      <c r="G11" s="49">
        <f>'FORMATO 6B'!F10</f>
        <v>53969919</v>
      </c>
      <c r="H11" s="115">
        <f>'FORMATO 6B'!G10</f>
        <v>30038074</v>
      </c>
    </row>
    <row r="12" spans="1:8" ht="15" customHeight="1" x14ac:dyDescent="0.25">
      <c r="A12" s="63"/>
      <c r="B12" s="64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3"/>
      <c r="B13" s="64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3"/>
      <c r="B14" s="64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3"/>
      <c r="B15" s="64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3"/>
      <c r="B16" s="64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3"/>
      <c r="B17" s="64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3"/>
      <c r="B18" s="64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80"/>
      <c r="B19" s="14"/>
      <c r="C19" s="81"/>
      <c r="D19" s="81"/>
      <c r="E19" s="81"/>
      <c r="F19" s="81"/>
      <c r="G19" s="81"/>
      <c r="H19" s="81"/>
    </row>
    <row r="20" spans="1:8" ht="15" customHeight="1" x14ac:dyDescent="0.25">
      <c r="A20" s="236" t="s">
        <v>301</v>
      </c>
      <c r="B20" s="237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3"/>
      <c r="B21" s="64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3"/>
      <c r="B22" s="64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3"/>
      <c r="B23" s="64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3"/>
      <c r="B24" s="64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3"/>
      <c r="B25" s="64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3"/>
      <c r="B26" s="64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3"/>
      <c r="B27" s="64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80"/>
      <c r="B28" s="14"/>
      <c r="C28" s="81"/>
      <c r="D28" s="81"/>
      <c r="E28" s="81"/>
      <c r="F28" s="81"/>
      <c r="G28" s="81"/>
      <c r="H28" s="81"/>
    </row>
    <row r="29" spans="1:8" ht="23.25" customHeight="1" x14ac:dyDescent="0.25">
      <c r="A29" s="194" t="s">
        <v>309</v>
      </c>
      <c r="B29" s="195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3"/>
      <c r="B31" s="64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3"/>
      <c r="B32" s="64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3"/>
      <c r="B33" s="64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3"/>
      <c r="B34" s="64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3"/>
      <c r="B35" s="64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3"/>
      <c r="B36" s="64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3"/>
      <c r="B37" s="64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5"/>
      <c r="B38" s="66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80"/>
      <c r="B39" s="14"/>
      <c r="C39" s="81"/>
      <c r="D39" s="81"/>
      <c r="E39" s="81"/>
      <c r="F39" s="81"/>
      <c r="G39" s="81"/>
      <c r="H39" s="81"/>
    </row>
    <row r="40" spans="1:8" ht="26.1" customHeight="1" x14ac:dyDescent="0.25">
      <c r="A40" s="194" t="s">
        <v>319</v>
      </c>
      <c r="B40" s="195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3"/>
      <c r="B43" s="64" t="s">
        <v>322</v>
      </c>
      <c r="C43" s="42"/>
      <c r="D43" s="42"/>
      <c r="E43" s="42"/>
      <c r="F43" s="42"/>
      <c r="G43" s="42"/>
      <c r="H43" s="42"/>
    </row>
    <row r="44" spans="1:8" x14ac:dyDescent="0.25">
      <c r="A44" s="63"/>
      <c r="B44" s="64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80"/>
      <c r="B45" s="14"/>
      <c r="C45" s="81"/>
      <c r="D45" s="81"/>
      <c r="E45" s="81"/>
      <c r="F45" s="81"/>
      <c r="G45" s="81"/>
      <c r="H45" s="81"/>
    </row>
    <row r="46" spans="1:8" x14ac:dyDescent="0.25">
      <c r="A46" s="236" t="s">
        <v>324</v>
      </c>
      <c r="B46" s="237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36" t="s">
        <v>292</v>
      </c>
      <c r="B47" s="237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3"/>
      <c r="B48" s="64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3"/>
      <c r="B49" s="64" t="s">
        <v>294</v>
      </c>
      <c r="C49" s="40"/>
      <c r="D49" s="40"/>
      <c r="E49" s="40"/>
      <c r="F49" s="40"/>
      <c r="G49" s="40"/>
      <c r="H49" s="40"/>
    </row>
    <row r="50" spans="1:8" x14ac:dyDescent="0.25">
      <c r="A50" s="63"/>
      <c r="B50" s="64" t="s">
        <v>295</v>
      </c>
      <c r="C50" s="40"/>
      <c r="D50" s="40"/>
      <c r="E50" s="40"/>
      <c r="F50" s="40"/>
      <c r="G50" s="40"/>
      <c r="H50" s="40"/>
    </row>
    <row r="51" spans="1:8" x14ac:dyDescent="0.25">
      <c r="A51" s="63"/>
      <c r="B51" s="64" t="s">
        <v>296</v>
      </c>
      <c r="C51" s="40"/>
      <c r="D51" s="40"/>
      <c r="E51" s="40"/>
      <c r="F51" s="40"/>
      <c r="G51" s="40"/>
      <c r="H51" s="40"/>
    </row>
    <row r="52" spans="1:8" x14ac:dyDescent="0.25">
      <c r="A52" s="63"/>
      <c r="B52" s="64" t="s">
        <v>297</v>
      </c>
      <c r="C52" s="40"/>
      <c r="D52" s="40"/>
      <c r="E52" s="40"/>
      <c r="F52" s="40"/>
      <c r="G52" s="40"/>
      <c r="H52" s="40"/>
    </row>
    <row r="53" spans="1:8" x14ac:dyDescent="0.25">
      <c r="A53" s="63"/>
      <c r="B53" s="64" t="s">
        <v>298</v>
      </c>
      <c r="C53" s="40"/>
      <c r="D53" s="40"/>
      <c r="E53" s="40"/>
      <c r="F53" s="40"/>
      <c r="G53" s="40"/>
      <c r="H53" s="40"/>
    </row>
    <row r="54" spans="1:8" x14ac:dyDescent="0.25">
      <c r="A54" s="63"/>
      <c r="B54" s="64" t="s">
        <v>299</v>
      </c>
      <c r="C54" s="40"/>
      <c r="D54" s="40"/>
      <c r="E54" s="40"/>
      <c r="F54" s="40"/>
      <c r="G54" s="40"/>
      <c r="H54" s="40"/>
    </row>
    <row r="55" spans="1:8" x14ac:dyDescent="0.25">
      <c r="A55" s="63"/>
      <c r="B55" s="64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80"/>
      <c r="B56" s="14"/>
      <c r="C56" s="82"/>
      <c r="D56" s="82"/>
      <c r="E56" s="82"/>
      <c r="F56" s="82"/>
      <c r="G56" s="82"/>
      <c r="H56" s="82"/>
    </row>
    <row r="57" spans="1:8" x14ac:dyDescent="0.25">
      <c r="A57" s="236" t="s">
        <v>301</v>
      </c>
      <c r="B57" s="237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3"/>
      <c r="B58" s="64" t="s">
        <v>302</v>
      </c>
      <c r="C58" s="42"/>
      <c r="D58" s="42"/>
      <c r="E58" s="42"/>
      <c r="F58" s="42"/>
      <c r="G58" s="42"/>
      <c r="H58" s="42"/>
    </row>
    <row r="59" spans="1:8" x14ac:dyDescent="0.25">
      <c r="A59" s="63"/>
      <c r="B59" s="64" t="s">
        <v>303</v>
      </c>
      <c r="C59" s="42"/>
      <c r="D59" s="42"/>
      <c r="E59" s="42"/>
      <c r="F59" s="42"/>
      <c r="G59" s="42"/>
      <c r="H59" s="42"/>
    </row>
    <row r="60" spans="1:8" x14ac:dyDescent="0.25">
      <c r="A60" s="63"/>
      <c r="B60" s="64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3"/>
      <c r="B61" s="64" t="s">
        <v>305</v>
      </c>
      <c r="C61" s="42"/>
      <c r="D61" s="42"/>
      <c r="E61" s="42"/>
      <c r="F61" s="42"/>
      <c r="G61" s="42"/>
      <c r="H61" s="42"/>
    </row>
    <row r="62" spans="1:8" x14ac:dyDescent="0.25">
      <c r="A62" s="63"/>
      <c r="B62" s="64" t="s">
        <v>306</v>
      </c>
      <c r="C62" s="42"/>
      <c r="D62" s="42"/>
      <c r="E62" s="42"/>
      <c r="F62" s="42"/>
      <c r="G62" s="42"/>
      <c r="H62" s="42"/>
    </row>
    <row r="63" spans="1:8" x14ac:dyDescent="0.25">
      <c r="A63" s="63"/>
      <c r="B63" s="64" t="s">
        <v>307</v>
      </c>
      <c r="C63" s="42"/>
      <c r="D63" s="42"/>
      <c r="E63" s="42"/>
      <c r="F63" s="42"/>
      <c r="G63" s="42"/>
      <c r="H63" s="42"/>
    </row>
    <row r="64" spans="1:8" x14ac:dyDescent="0.25">
      <c r="A64" s="63"/>
      <c r="B64" s="64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80"/>
      <c r="B65" s="14"/>
      <c r="C65" s="81"/>
      <c r="D65" s="81"/>
      <c r="E65" s="81"/>
      <c r="F65" s="81"/>
      <c r="G65" s="81"/>
      <c r="H65" s="81"/>
    </row>
    <row r="66" spans="1:8" ht="25.5" customHeight="1" x14ac:dyDescent="0.25">
      <c r="A66" s="194" t="s">
        <v>309</v>
      </c>
      <c r="B66" s="195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3"/>
      <c r="B68" s="64" t="s">
        <v>311</v>
      </c>
      <c r="C68" s="42"/>
      <c r="D68" s="42"/>
      <c r="E68" s="42"/>
      <c r="F68" s="42"/>
      <c r="G68" s="42"/>
      <c r="H68" s="42"/>
    </row>
    <row r="69" spans="1:8" x14ac:dyDescent="0.25">
      <c r="A69" s="63"/>
      <c r="B69" s="64" t="s">
        <v>312</v>
      </c>
      <c r="C69" s="42"/>
      <c r="D69" s="42"/>
      <c r="E69" s="42"/>
      <c r="F69" s="42"/>
      <c r="G69" s="42"/>
      <c r="H69" s="42"/>
    </row>
    <row r="70" spans="1:8" x14ac:dyDescent="0.25">
      <c r="A70" s="63"/>
      <c r="B70" s="64" t="s">
        <v>313</v>
      </c>
      <c r="C70" s="42"/>
      <c r="D70" s="42"/>
      <c r="E70" s="42"/>
      <c r="F70" s="42"/>
      <c r="G70" s="42"/>
      <c r="H70" s="42"/>
    </row>
    <row r="71" spans="1:8" x14ac:dyDescent="0.25">
      <c r="A71" s="63"/>
      <c r="B71" s="64" t="s">
        <v>314</v>
      </c>
      <c r="C71" s="42"/>
      <c r="D71" s="42"/>
      <c r="E71" s="42"/>
      <c r="F71" s="42"/>
      <c r="G71" s="42"/>
      <c r="H71" s="42"/>
    </row>
    <row r="72" spans="1:8" x14ac:dyDescent="0.25">
      <c r="A72" s="63"/>
      <c r="B72" s="64" t="s">
        <v>315</v>
      </c>
      <c r="C72" s="42"/>
      <c r="D72" s="42"/>
      <c r="E72" s="42"/>
      <c r="F72" s="42"/>
      <c r="G72" s="42"/>
      <c r="H72" s="42"/>
    </row>
    <row r="73" spans="1:8" x14ac:dyDescent="0.25">
      <c r="A73" s="63"/>
      <c r="B73" s="64" t="s">
        <v>316</v>
      </c>
      <c r="C73" s="42"/>
      <c r="D73" s="42"/>
      <c r="E73" s="42"/>
      <c r="F73" s="42"/>
      <c r="G73" s="42"/>
      <c r="H73" s="42"/>
    </row>
    <row r="74" spans="1:8" x14ac:dyDescent="0.25">
      <c r="A74" s="63"/>
      <c r="B74" s="64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5"/>
      <c r="B75" s="66" t="s">
        <v>318</v>
      </c>
      <c r="C75" s="46"/>
      <c r="D75" s="46"/>
      <c r="E75" s="46"/>
      <c r="F75" s="46"/>
      <c r="G75" s="46"/>
      <c r="H75" s="46"/>
    </row>
    <row r="76" spans="1:8" x14ac:dyDescent="0.25">
      <c r="A76" s="80"/>
      <c r="B76" s="14"/>
      <c r="C76" s="81"/>
      <c r="D76" s="81"/>
      <c r="E76" s="81"/>
      <c r="F76" s="81"/>
      <c r="G76" s="81"/>
      <c r="H76" s="81"/>
    </row>
    <row r="77" spans="1:8" ht="26.1" customHeight="1" x14ac:dyDescent="0.25">
      <c r="A77" s="194" t="s">
        <v>319</v>
      </c>
      <c r="B77" s="195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3"/>
      <c r="B80" s="64" t="s">
        <v>322</v>
      </c>
      <c r="C80" s="42"/>
      <c r="D80" s="42"/>
      <c r="E80" s="42"/>
      <c r="F80" s="42"/>
      <c r="G80" s="42"/>
      <c r="H80" s="42"/>
    </row>
    <row r="81" spans="1:8" x14ac:dyDescent="0.25">
      <c r="A81" s="63"/>
      <c r="B81" s="64" t="s">
        <v>323</v>
      </c>
      <c r="C81" s="42"/>
      <c r="D81" s="42"/>
      <c r="E81" s="42"/>
      <c r="F81" s="42"/>
      <c r="G81" s="42"/>
      <c r="H81" s="42"/>
    </row>
    <row r="82" spans="1:8" x14ac:dyDescent="0.25">
      <c r="A82" s="80"/>
      <c r="B82" s="14"/>
      <c r="C82" s="81"/>
      <c r="D82" s="81"/>
      <c r="E82" s="81"/>
      <c r="F82" s="81"/>
      <c r="G82" s="81"/>
      <c r="H82" s="81"/>
    </row>
    <row r="83" spans="1:8" x14ac:dyDescent="0.25">
      <c r="A83" s="236" t="s">
        <v>277</v>
      </c>
      <c r="B83" s="237"/>
      <c r="C83" s="43">
        <f>C9+C46</f>
        <v>84317120</v>
      </c>
      <c r="D83" s="43">
        <f t="shared" ref="D83:H83" si="2">D9+D46</f>
        <v>0</v>
      </c>
      <c r="E83" s="43">
        <f t="shared" si="2"/>
        <v>84317120</v>
      </c>
      <c r="F83" s="43">
        <f t="shared" si="2"/>
        <v>54279046</v>
      </c>
      <c r="G83" s="43">
        <f t="shared" si="2"/>
        <v>53969919</v>
      </c>
      <c r="H83" s="43">
        <f t="shared" si="2"/>
        <v>30038074</v>
      </c>
    </row>
    <row r="84" spans="1:8" ht="15.75" thickBot="1" x14ac:dyDescent="0.3">
      <c r="A84" s="83"/>
      <c r="B84" s="84"/>
      <c r="C84" s="57"/>
      <c r="D84" s="57"/>
      <c r="E84" s="57"/>
      <c r="F84" s="57"/>
      <c r="G84" s="57"/>
      <c r="H84" s="57"/>
    </row>
    <row r="85" spans="1:8" x14ac:dyDescent="0.25">
      <c r="A85" s="11"/>
      <c r="B85" s="67"/>
      <c r="C85" s="11"/>
      <c r="D85" s="11"/>
      <c r="E85" s="11"/>
      <c r="F85" s="11"/>
      <c r="G85" s="11"/>
      <c r="H85" s="11"/>
    </row>
    <row r="86" spans="1:8" x14ac:dyDescent="0.25">
      <c r="A86" s="11"/>
      <c r="B86" s="67"/>
      <c r="C86" s="11"/>
      <c r="D86" s="11"/>
      <c r="E86" s="11"/>
      <c r="F86" s="11"/>
      <c r="G86" s="11"/>
      <c r="H86" s="11"/>
    </row>
    <row r="87" spans="1:8" x14ac:dyDescent="0.25">
      <c r="A87" s="11"/>
      <c r="B87" s="67"/>
      <c r="C87" s="11"/>
      <c r="D87" s="11"/>
      <c r="E87" s="11"/>
      <c r="F87" s="11"/>
      <c r="G87" s="11"/>
      <c r="H87" s="11"/>
    </row>
    <row r="88" spans="1:8" x14ac:dyDescent="0.25">
      <c r="A88" s="11"/>
      <c r="B88" s="67"/>
      <c r="C88" s="11"/>
      <c r="D88" s="11"/>
      <c r="E88" s="11"/>
      <c r="F88" s="11"/>
      <c r="G88" s="11"/>
      <c r="H88" s="11"/>
    </row>
    <row r="89" spans="1:8" x14ac:dyDescent="0.25">
      <c r="A89" s="11"/>
      <c r="B89" s="67"/>
      <c r="C89" s="11"/>
      <c r="D89" s="11"/>
      <c r="E89" s="11"/>
      <c r="F89" s="11"/>
      <c r="G89" s="11"/>
      <c r="H89" s="11"/>
    </row>
    <row r="90" spans="1:8" x14ac:dyDescent="0.25">
      <c r="A90" s="11"/>
      <c r="B90" s="67"/>
      <c r="C90" s="11"/>
      <c r="D90" s="11"/>
      <c r="E90" s="11"/>
      <c r="F90" s="11"/>
      <c r="G90" s="11"/>
      <c r="H90" s="11"/>
    </row>
    <row r="91" spans="1:8" x14ac:dyDescent="0.25">
      <c r="A91" s="11"/>
      <c r="B91" s="67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F32" sqref="F32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6" t="str">
        <f>'FORMATO 6C'!A1:H1</f>
        <v>ÓRGANO DE FISCALIZACIÓN SUPERIOR</v>
      </c>
      <c r="B1" s="197"/>
      <c r="C1" s="197"/>
      <c r="D1" s="197"/>
      <c r="E1" s="197"/>
      <c r="F1" s="197"/>
      <c r="G1" s="288"/>
    </row>
    <row r="2" spans="1:7" x14ac:dyDescent="0.25">
      <c r="A2" s="240" t="s">
        <v>199</v>
      </c>
      <c r="B2" s="241"/>
      <c r="C2" s="241"/>
      <c r="D2" s="241"/>
      <c r="E2" s="241"/>
      <c r="F2" s="241"/>
      <c r="G2" s="289"/>
    </row>
    <row r="3" spans="1:7" x14ac:dyDescent="0.25">
      <c r="A3" s="240" t="s">
        <v>325</v>
      </c>
      <c r="B3" s="241"/>
      <c r="C3" s="241"/>
      <c r="D3" s="241"/>
      <c r="E3" s="241"/>
      <c r="F3" s="241"/>
      <c r="G3" s="289"/>
    </row>
    <row r="4" spans="1:7" ht="14.25" x14ac:dyDescent="0.25">
      <c r="A4" s="240" t="s">
        <v>457</v>
      </c>
      <c r="B4" s="241"/>
      <c r="C4" s="241"/>
      <c r="D4" s="241"/>
      <c r="E4" s="241"/>
      <c r="F4" s="241"/>
      <c r="G4" s="289"/>
    </row>
    <row r="5" spans="1:7" thickBot="1" x14ac:dyDescent="0.3">
      <c r="A5" s="243" t="s">
        <v>1</v>
      </c>
      <c r="B5" s="244"/>
      <c r="C5" s="244"/>
      <c r="D5" s="244"/>
      <c r="E5" s="244"/>
      <c r="F5" s="244"/>
      <c r="G5" s="290"/>
    </row>
    <row r="6" spans="1:7" ht="15.75" thickBot="1" x14ac:dyDescent="0.3">
      <c r="A6" s="224" t="s">
        <v>2</v>
      </c>
      <c r="B6" s="298" t="s">
        <v>201</v>
      </c>
      <c r="C6" s="299"/>
      <c r="D6" s="299"/>
      <c r="E6" s="299"/>
      <c r="F6" s="300"/>
      <c r="G6" s="220" t="s">
        <v>202</v>
      </c>
    </row>
    <row r="7" spans="1:7" ht="23.25" thickBot="1" x14ac:dyDescent="0.3">
      <c r="A7" s="225"/>
      <c r="B7" s="130" t="s">
        <v>102</v>
      </c>
      <c r="C7" s="130" t="s">
        <v>203</v>
      </c>
      <c r="D7" s="130" t="s">
        <v>204</v>
      </c>
      <c r="E7" s="130" t="s">
        <v>326</v>
      </c>
      <c r="F7" s="130" t="s">
        <v>117</v>
      </c>
      <c r="G7" s="221"/>
    </row>
    <row r="8" spans="1:7" s="11" customFormat="1" x14ac:dyDescent="0.25">
      <c r="A8" s="85" t="s">
        <v>327</v>
      </c>
      <c r="B8" s="86">
        <f>B9+B10+B11+B14+B15+B18</f>
        <v>69698484</v>
      </c>
      <c r="C8" s="86">
        <f t="shared" ref="C8:G8" si="0">C9+C10+C11+C14+C15+C18</f>
        <v>0</v>
      </c>
      <c r="D8" s="86">
        <f t="shared" si="0"/>
        <v>69698484</v>
      </c>
      <c r="E8" s="86">
        <f t="shared" si="0"/>
        <v>47438979</v>
      </c>
      <c r="F8" s="86">
        <f t="shared" si="0"/>
        <v>47147105</v>
      </c>
      <c r="G8" s="149">
        <f t="shared" si="0"/>
        <v>22259505</v>
      </c>
    </row>
    <row r="9" spans="1:7" s="11" customFormat="1" x14ac:dyDescent="0.25">
      <c r="A9" s="87" t="s">
        <v>328</v>
      </c>
      <c r="B9" s="88">
        <f>'FORMATO 6A'!C9</f>
        <v>69698484</v>
      </c>
      <c r="C9" s="143">
        <f>'FORMATO 6A'!D9</f>
        <v>0</v>
      </c>
      <c r="D9" s="89">
        <f>B9+C9</f>
        <v>69698484</v>
      </c>
      <c r="E9" s="89">
        <f>'FORMATO 6A'!F9</f>
        <v>47438979</v>
      </c>
      <c r="F9" s="89">
        <f>'FORMATO 6A'!G9</f>
        <v>47147105</v>
      </c>
      <c r="G9" s="117">
        <f>D9-E9</f>
        <v>22259505</v>
      </c>
    </row>
    <row r="10" spans="1:7" s="11" customFormat="1" x14ac:dyDescent="0.25">
      <c r="A10" s="87" t="s">
        <v>329</v>
      </c>
      <c r="B10" s="90"/>
      <c r="C10" s="91"/>
      <c r="D10" s="91"/>
      <c r="E10" s="91"/>
      <c r="F10" s="91"/>
      <c r="G10" s="91"/>
    </row>
    <row r="11" spans="1:7" s="11" customFormat="1" x14ac:dyDescent="0.25">
      <c r="A11" s="63" t="s">
        <v>330</v>
      </c>
      <c r="B11" s="90"/>
      <c r="C11" s="91"/>
      <c r="D11" s="91"/>
      <c r="E11" s="91"/>
      <c r="F11" s="91"/>
      <c r="G11" s="91"/>
    </row>
    <row r="12" spans="1:7" s="11" customFormat="1" x14ac:dyDescent="0.25">
      <c r="A12" s="87" t="s">
        <v>423</v>
      </c>
      <c r="B12" s="90"/>
      <c r="C12" s="91"/>
      <c r="D12" s="91"/>
      <c r="E12" s="91"/>
      <c r="F12" s="91"/>
      <c r="G12" s="91"/>
    </row>
    <row r="13" spans="1:7" s="11" customFormat="1" x14ac:dyDescent="0.25">
      <c r="A13" s="63" t="s">
        <v>424</v>
      </c>
      <c r="B13" s="90"/>
      <c r="C13" s="91"/>
      <c r="D13" s="91"/>
      <c r="E13" s="91"/>
      <c r="F13" s="91"/>
      <c r="G13" s="91"/>
    </row>
    <row r="14" spans="1:7" s="11" customFormat="1" x14ac:dyDescent="0.25">
      <c r="A14" s="87" t="s">
        <v>333</v>
      </c>
      <c r="B14" s="90"/>
      <c r="C14" s="91"/>
      <c r="D14" s="91"/>
      <c r="E14" s="91"/>
      <c r="F14" s="91"/>
      <c r="G14" s="91"/>
    </row>
    <row r="15" spans="1:7" s="11" customFormat="1" ht="22.5" x14ac:dyDescent="0.25">
      <c r="A15" s="87" t="s">
        <v>334</v>
      </c>
      <c r="B15" s="90"/>
      <c r="C15" s="91"/>
      <c r="D15" s="91"/>
      <c r="E15" s="91"/>
      <c r="F15" s="91"/>
      <c r="G15" s="91"/>
    </row>
    <row r="16" spans="1:7" s="11" customFormat="1" x14ac:dyDescent="0.25">
      <c r="A16" s="92" t="s">
        <v>425</v>
      </c>
      <c r="B16" s="90"/>
      <c r="C16" s="91"/>
      <c r="D16" s="91"/>
      <c r="E16" s="91"/>
      <c r="F16" s="91"/>
      <c r="G16" s="91"/>
    </row>
    <row r="17" spans="1:7" s="11" customFormat="1" x14ac:dyDescent="0.25">
      <c r="A17" s="93" t="s">
        <v>426</v>
      </c>
      <c r="B17" s="90"/>
      <c r="C17" s="91"/>
      <c r="D17" s="91"/>
      <c r="E17" s="91"/>
      <c r="F17" s="91"/>
      <c r="G17" s="91"/>
    </row>
    <row r="18" spans="1:7" s="11" customFormat="1" x14ac:dyDescent="0.25">
      <c r="A18" s="87" t="s">
        <v>337</v>
      </c>
      <c r="B18" s="90"/>
      <c r="C18" s="91"/>
      <c r="D18" s="91"/>
      <c r="E18" s="91"/>
      <c r="F18" s="91"/>
      <c r="G18" s="91"/>
    </row>
    <row r="19" spans="1:7" s="11" customFormat="1" x14ac:dyDescent="0.25">
      <c r="A19" s="87"/>
      <c r="B19" s="90"/>
      <c r="C19" s="91"/>
      <c r="D19" s="91"/>
      <c r="E19" s="91"/>
      <c r="F19" s="91"/>
      <c r="G19" s="91"/>
    </row>
    <row r="20" spans="1:7" s="11" customFormat="1" x14ac:dyDescent="0.25">
      <c r="A20" s="85" t="s">
        <v>338</v>
      </c>
      <c r="B20" s="94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7" t="s">
        <v>328</v>
      </c>
      <c r="B21" s="90"/>
      <c r="C21" s="91"/>
      <c r="D21" s="91"/>
      <c r="E21" s="91"/>
      <c r="F21" s="91"/>
      <c r="G21" s="91"/>
    </row>
    <row r="22" spans="1:7" s="11" customFormat="1" x14ac:dyDescent="0.25">
      <c r="A22" s="87" t="s">
        <v>329</v>
      </c>
      <c r="B22" s="90"/>
      <c r="C22" s="91"/>
      <c r="D22" s="91"/>
      <c r="E22" s="91"/>
      <c r="F22" s="91"/>
      <c r="G22" s="91"/>
    </row>
    <row r="23" spans="1:7" s="11" customFormat="1" x14ac:dyDescent="0.25">
      <c r="A23" s="63" t="s">
        <v>330</v>
      </c>
      <c r="B23" s="90"/>
      <c r="C23" s="91"/>
      <c r="D23" s="91"/>
      <c r="E23" s="91"/>
      <c r="F23" s="91"/>
      <c r="G23" s="91"/>
    </row>
    <row r="24" spans="1:7" s="11" customFormat="1" x14ac:dyDescent="0.25">
      <c r="A24" s="87" t="s">
        <v>331</v>
      </c>
      <c r="B24" s="90"/>
      <c r="C24" s="91"/>
      <c r="D24" s="91"/>
      <c r="E24" s="91"/>
      <c r="F24" s="91"/>
      <c r="G24" s="91"/>
    </row>
    <row r="25" spans="1:7" s="11" customFormat="1" x14ac:dyDescent="0.25">
      <c r="A25" s="63" t="s">
        <v>332</v>
      </c>
      <c r="B25" s="90"/>
      <c r="C25" s="91"/>
      <c r="D25" s="91"/>
      <c r="E25" s="91"/>
      <c r="F25" s="91"/>
      <c r="G25" s="91"/>
    </row>
    <row r="26" spans="1:7" s="11" customFormat="1" x14ac:dyDescent="0.25">
      <c r="A26" s="87" t="s">
        <v>333</v>
      </c>
      <c r="B26" s="90"/>
      <c r="C26" s="91"/>
      <c r="D26" s="91"/>
      <c r="E26" s="91"/>
      <c r="F26" s="91"/>
      <c r="G26" s="91"/>
    </row>
    <row r="27" spans="1:7" s="11" customFormat="1" ht="22.5" x14ac:dyDescent="0.25">
      <c r="A27" s="87" t="s">
        <v>334</v>
      </c>
      <c r="B27" s="90"/>
      <c r="C27" s="91"/>
      <c r="D27" s="91"/>
      <c r="E27" s="91"/>
      <c r="F27" s="91"/>
      <c r="G27" s="91"/>
    </row>
    <row r="28" spans="1:7" s="11" customFormat="1" x14ac:dyDescent="0.25">
      <c r="A28" s="92" t="s">
        <v>335</v>
      </c>
      <c r="B28" s="90"/>
      <c r="C28" s="91"/>
      <c r="D28" s="91"/>
      <c r="E28" s="91"/>
      <c r="F28" s="91"/>
      <c r="G28" s="91"/>
    </row>
    <row r="29" spans="1:7" s="11" customFormat="1" x14ac:dyDescent="0.25">
      <c r="A29" s="93" t="s">
        <v>336</v>
      </c>
      <c r="B29" s="90"/>
      <c r="C29" s="91"/>
      <c r="D29" s="91"/>
      <c r="E29" s="91"/>
      <c r="F29" s="91"/>
      <c r="G29" s="91"/>
    </row>
    <row r="30" spans="1:7" s="11" customFormat="1" x14ac:dyDescent="0.25">
      <c r="A30" s="63" t="s">
        <v>337</v>
      </c>
      <c r="B30" s="90"/>
      <c r="C30" s="91"/>
      <c r="D30" s="91"/>
      <c r="E30" s="91"/>
      <c r="F30" s="91"/>
      <c r="G30" s="91"/>
    </row>
    <row r="31" spans="1:7" s="11" customFormat="1" x14ac:dyDescent="0.25">
      <c r="A31" s="85" t="s">
        <v>339</v>
      </c>
      <c r="B31" s="86">
        <f>B8+B20</f>
        <v>69698484</v>
      </c>
      <c r="C31" s="86">
        <f t="shared" ref="C31:G31" si="1">C8+C20</f>
        <v>0</v>
      </c>
      <c r="D31" s="86">
        <f t="shared" si="1"/>
        <v>69698484</v>
      </c>
      <c r="E31" s="86">
        <f t="shared" si="1"/>
        <v>47438979</v>
      </c>
      <c r="F31" s="86">
        <f t="shared" si="1"/>
        <v>47147105</v>
      </c>
      <c r="G31" s="86">
        <f t="shared" si="1"/>
        <v>22259505</v>
      </c>
    </row>
    <row r="32" spans="1:7" s="11" customFormat="1" ht="15.75" thickBot="1" x14ac:dyDescent="0.3">
      <c r="A32" s="95"/>
      <c r="B32" s="96"/>
      <c r="C32" s="97"/>
      <c r="D32" s="97"/>
      <c r="E32" s="97"/>
      <c r="F32" s="97"/>
      <c r="G32" s="97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7"/>
    </row>
    <row r="36" spans="1:1" s="11" customFormat="1" ht="8.1" customHeight="1" x14ac:dyDescent="0.25">
      <c r="A36" s="67"/>
    </row>
    <row r="37" spans="1:1" s="11" customFormat="1" x14ac:dyDescent="0.25">
      <c r="A37" s="67"/>
    </row>
    <row r="38" spans="1:1" s="11" customFormat="1" x14ac:dyDescent="0.25">
      <c r="A38" s="67"/>
    </row>
    <row r="39" spans="1:1" s="11" customFormat="1" x14ac:dyDescent="0.25">
      <c r="A39" s="67"/>
    </row>
    <row r="40" spans="1:1" s="11" customFormat="1" x14ac:dyDescent="0.25">
      <c r="A40" s="6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2021-10-20T16:55:35Z</dcterms:modified>
</cp:coreProperties>
</file>