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AUTÓNOMOS Y PODERES\ITE\"/>
    </mc:Choice>
  </mc:AlternateContent>
  <xr:revisionPtr revIDLastSave="0" documentId="10_ncr:8100000_{DEC60020-57E5-4F25-94D3-8965BC10D550}" xr6:coauthVersionLast="32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0" r:id="rId1"/>
    <sheet name="FORMATO 2" sheetId="3" r:id="rId2"/>
    <sheet name="FORMATO 3" sheetId="2" r:id="rId3"/>
    <sheet name="FORMATO 4" sheetId="11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1'!$A$1:$G$89</definedName>
    <definedName name="_xlnm.Print_Area" localSheetId="2">'FORMATO 3'!$A$1:$I$45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6B'!$A$1:$G$37</definedName>
    <definedName name="_xlnm.Print_Area" localSheetId="8">'FORMATO 6D'!$A$1:$G$40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4" i="8"/>
  <c r="A4" i="7"/>
  <c r="A4" i="6"/>
  <c r="A3" i="5"/>
  <c r="A3" i="3"/>
  <c r="A3" i="2"/>
  <c r="F74" i="11"/>
  <c r="E74" i="11"/>
  <c r="D74" i="11"/>
  <c r="F72" i="11"/>
  <c r="E72" i="11"/>
  <c r="D72" i="11"/>
  <c r="F70" i="11"/>
  <c r="E70" i="11"/>
  <c r="D70" i="11"/>
  <c r="F69" i="11"/>
  <c r="E69" i="11"/>
  <c r="D69" i="11"/>
  <c r="F67" i="11"/>
  <c r="E67" i="11"/>
  <c r="D67" i="11"/>
  <c r="F58" i="11"/>
  <c r="E58" i="11"/>
  <c r="F56" i="11"/>
  <c r="E56" i="11"/>
  <c r="D56" i="11"/>
  <c r="F54" i="11"/>
  <c r="E54" i="11"/>
  <c r="D54" i="11"/>
  <c r="F53" i="11"/>
  <c r="E53" i="11"/>
  <c r="D53" i="11"/>
  <c r="F52" i="11"/>
  <c r="E52" i="11"/>
  <c r="D52" i="11"/>
  <c r="D61" i="11" s="1"/>
  <c r="F51" i="11"/>
  <c r="F60" i="11" s="1"/>
  <c r="F61" i="11" s="1"/>
  <c r="E51" i="11"/>
  <c r="E60" i="11" s="1"/>
  <c r="E61" i="11" s="1"/>
  <c r="D51" i="11"/>
  <c r="E45" i="11"/>
  <c r="F41" i="11"/>
  <c r="E41" i="11"/>
  <c r="D41" i="11"/>
  <c r="F38" i="11"/>
  <c r="F45" i="11" s="1"/>
  <c r="E38" i="11"/>
  <c r="D38" i="11"/>
  <c r="D45" i="11" s="1"/>
  <c r="D32" i="11"/>
  <c r="F17" i="11"/>
  <c r="E17" i="11"/>
  <c r="D17" i="11"/>
  <c r="F13" i="11"/>
  <c r="E13" i="11"/>
  <c r="D13" i="11"/>
  <c r="F8" i="11"/>
  <c r="F21" i="11" s="1"/>
  <c r="F22" i="11" s="1"/>
  <c r="F23" i="11" s="1"/>
  <c r="F32" i="11" s="1"/>
  <c r="E8" i="11"/>
  <c r="E21" i="11" s="1"/>
  <c r="E22" i="11" s="1"/>
  <c r="E23" i="11" s="1"/>
  <c r="E32" i="11" s="1"/>
  <c r="D8" i="11"/>
  <c r="A3" i="11"/>
  <c r="G78" i="10"/>
  <c r="F78" i="10"/>
  <c r="G67" i="10"/>
  <c r="F67" i="10"/>
  <c r="G62" i="10"/>
  <c r="F62" i="10"/>
  <c r="C59" i="10"/>
  <c r="B59" i="10"/>
  <c r="G56" i="10"/>
  <c r="F56" i="10"/>
  <c r="G41" i="10"/>
  <c r="G46" i="10" s="1"/>
  <c r="F41" i="10"/>
  <c r="F46" i="10" s="1"/>
  <c r="G37" i="10"/>
  <c r="F37" i="10"/>
  <c r="G30" i="10"/>
  <c r="F30" i="10"/>
  <c r="C30" i="10"/>
  <c r="B30" i="10"/>
  <c r="G25" i="10"/>
  <c r="F25" i="10"/>
  <c r="C24" i="10"/>
  <c r="C46" i="10" s="1"/>
  <c r="C61" i="10" s="1"/>
  <c r="B24" i="10"/>
  <c r="B46" i="10" s="1"/>
  <c r="B61" i="10" s="1"/>
  <c r="G22" i="10"/>
  <c r="F22" i="10"/>
  <c r="G18" i="10"/>
  <c r="F18" i="10"/>
  <c r="C16" i="10"/>
  <c r="B16" i="10"/>
  <c r="G8" i="10"/>
  <c r="F8" i="10"/>
  <c r="C8" i="10"/>
  <c r="B8" i="10"/>
  <c r="F58" i="10" l="1"/>
  <c r="F80" i="10" s="1"/>
  <c r="G58" i="10"/>
  <c r="G80" i="10" s="1"/>
  <c r="G11" i="7" l="1"/>
  <c r="G23" i="7"/>
  <c r="D8" i="7"/>
  <c r="E8" i="7"/>
  <c r="F8" i="7"/>
  <c r="C8" i="7"/>
  <c r="D82" i="6"/>
  <c r="E82" i="6"/>
  <c r="F82" i="6"/>
  <c r="G82" i="6"/>
  <c r="H82" i="6"/>
  <c r="C82" i="6"/>
  <c r="D48" i="6"/>
  <c r="E48" i="6"/>
  <c r="F48" i="6"/>
  <c r="G48" i="6"/>
  <c r="H48" i="6"/>
  <c r="C48" i="6"/>
  <c r="D38" i="6"/>
  <c r="E38" i="6"/>
  <c r="F38" i="6"/>
  <c r="G38" i="6"/>
  <c r="H38" i="6"/>
  <c r="C38" i="6"/>
  <c r="D28" i="6"/>
  <c r="E28" i="6"/>
  <c r="F28" i="6"/>
  <c r="G28" i="6"/>
  <c r="H28" i="6"/>
  <c r="C28" i="6"/>
  <c r="D17" i="6"/>
  <c r="E17" i="6"/>
  <c r="F17" i="6"/>
  <c r="G17" i="6"/>
  <c r="H17" i="6"/>
  <c r="C17" i="6"/>
  <c r="H9" i="6"/>
  <c r="D9" i="6"/>
  <c r="E9" i="6"/>
  <c r="F9" i="6"/>
  <c r="G9" i="6"/>
  <c r="C9" i="6"/>
  <c r="G16" i="6"/>
  <c r="G11" i="6"/>
  <c r="H11" i="6"/>
  <c r="H12" i="6"/>
  <c r="H13" i="6"/>
  <c r="H14" i="6"/>
  <c r="H15" i="6"/>
  <c r="H16" i="6"/>
  <c r="H10" i="6"/>
  <c r="G10" i="6"/>
  <c r="I16" i="5"/>
  <c r="H16" i="5"/>
  <c r="I70" i="5"/>
  <c r="F71" i="5"/>
  <c r="E70" i="5"/>
  <c r="D43" i="5"/>
  <c r="E43" i="5"/>
  <c r="H36" i="5"/>
  <c r="G8" i="7" l="1"/>
  <c r="E78" i="5" l="1"/>
  <c r="F78" i="5"/>
  <c r="G78" i="5"/>
  <c r="H78" i="5"/>
  <c r="I78" i="5"/>
  <c r="D78" i="5"/>
  <c r="F70" i="5"/>
  <c r="D70" i="5"/>
  <c r="I15" i="5" l="1"/>
  <c r="I36" i="5" l="1"/>
  <c r="F36" i="5"/>
  <c r="D13" i="8" l="1"/>
  <c r="C13" i="8" l="1"/>
  <c r="C10" i="8" s="1"/>
  <c r="D10" i="8"/>
  <c r="G10" i="8"/>
  <c r="F10" i="8"/>
  <c r="I17" i="5"/>
  <c r="H9" i="8" l="1"/>
  <c r="E13" i="8"/>
  <c r="E10" i="8" l="1"/>
  <c r="H10" i="8"/>
  <c r="F14" i="5"/>
  <c r="F17" i="5" l="1"/>
  <c r="D22" i="7" l="1"/>
  <c r="D21" i="7"/>
  <c r="D20" i="7"/>
  <c r="D19" i="7"/>
  <c r="D18" i="7"/>
  <c r="D17" i="7"/>
  <c r="D16" i="7"/>
  <c r="D15" i="7"/>
  <c r="D14" i="7"/>
  <c r="G14" i="7" s="1"/>
  <c r="D13" i="7"/>
  <c r="G13" i="7" s="1"/>
  <c r="D12" i="7"/>
  <c r="G12" i="7" s="1"/>
  <c r="G10" i="7"/>
  <c r="G20" i="7" l="1"/>
  <c r="G16" i="7"/>
  <c r="G18" i="7"/>
  <c r="G22" i="7"/>
  <c r="G15" i="7"/>
  <c r="G17" i="7"/>
  <c r="G19" i="7"/>
  <c r="G21" i="7"/>
  <c r="G43" i="5"/>
  <c r="D9" i="8" l="1"/>
  <c r="F9" i="8"/>
  <c r="G9" i="8"/>
  <c r="B8" i="7" l="1"/>
  <c r="B27" i="7" s="1"/>
  <c r="C27" i="7"/>
  <c r="D27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7" i="7" l="1"/>
  <c r="E27" i="7"/>
  <c r="D19" i="2"/>
  <c r="E19" i="2"/>
  <c r="F19" i="2"/>
  <c r="H19" i="2"/>
  <c r="I19" i="2"/>
  <c r="C19" i="2"/>
  <c r="G27" i="7" l="1"/>
  <c r="G19" i="2" l="1"/>
  <c r="C82" i="8"/>
  <c r="C9" i="8"/>
  <c r="E82" i="8" l="1"/>
  <c r="E9" i="8"/>
  <c r="H82" i="8"/>
</calcChain>
</file>

<file path=xl/sharedStrings.xml><?xml version="1.0" encoding="utf-8"?>
<sst xmlns="http://schemas.openxmlformats.org/spreadsheetml/2006/main" count="691" uniqueCount="537">
  <si>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</si>
  <si>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</si>
  <si>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</si>
  <si>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</si>
  <si>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</si>
  <si>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</si>
  <si>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</si>
  <si>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</si>
  <si>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</si>
  <si>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</si>
  <si>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</si>
  <si>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</si>
  <si>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</si>
  <si>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</si>
  <si>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</si>
  <si>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</si>
  <si>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</si>
  <si>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</si>
  <si>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</si>
  <si>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</si>
  <si>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</si>
  <si>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</si>
  <si>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</si>
  <si>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</si>
  <si>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</si>
  <si>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</si>
  <si>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</si>
  <si>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</si>
  <si>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</si>
  <si>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</si>
  <si>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</si>
  <si>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</si>
  <si>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</si>
  <si>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</si>
  <si>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</si>
  <si>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</si>
  <si>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</si>
  <si>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</si>
  <si>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</si>
  <si>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</si>
  <si>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</si>
  <si>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</si>
  <si>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</si>
  <si>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</si>
  <si>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</si>
  <si>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</si>
  <si>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</si>
  <si>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</si>
  <si>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</si>
  <si>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</si>
  <si>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</si>
  <si>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</si>
  <si>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</si>
  <si>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</si>
  <si>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</si>
  <si>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</si>
  <si>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</si>
  <si>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</si>
  <si>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</si>
  <si>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</si>
  <si>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</si>
  <si>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</si>
  <si>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</si>
  <si>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</si>
  <si>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</si>
  <si>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</si>
  <si>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</si>
  <si>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</si>
  <si>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</si>
  <si>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</si>
  <si>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</si>
  <si>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</si>
  <si>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</si>
  <si>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</si>
  <si>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</si>
  <si>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</si>
  <si>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</si>
  <si>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</si>
  <si>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</si>
  <si>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</si>
  <si>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</si>
  <si>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</si>
  <si>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</si>
  <si>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</si>
  <si>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</si>
  <si>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</si>
  <si>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</si>
  <si>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</si>
  <si>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</si>
  <si>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</si>
  <si>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</si>
  <si>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</si>
  <si>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</si>
  <si>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</si>
  <si>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</si>
  <si>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</si>
  <si>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</si>
  <si>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</si>
  <si>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</si>
  <si>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</si>
  <si>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</si>
  <si>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</si>
  <si>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</si>
  <si>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</si>
  <si>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</si>
  <si>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</si>
  <si>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</si>
  <si>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</si>
  <si>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</si>
  <si>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</si>
  <si>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</si>
  <si>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</si>
  <si>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</si>
  <si>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</si>
  <si>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</si>
  <si>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</si>
  <si>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</si>
  <si>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</si>
  <si>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</si>
  <si>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</si>
  <si>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</si>
  <si>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</si>
  <si>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</si>
  <si>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</si>
  <si>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</si>
  <si>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</si>
  <si>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</si>
  <si>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</si>
  <si>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</si>
  <si>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</si>
  <si>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</si>
  <si>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</si>
  <si>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</si>
  <si>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</si>
  <si>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</si>
  <si>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</si>
  <si>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</si>
  <si>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</si>
  <si>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</si>
  <si>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</si>
  <si>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</si>
  <si>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</si>
  <si>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</si>
  <si>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</si>
  <si>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</si>
  <si>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</si>
  <si>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</si>
  <si>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</si>
  <si>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</si>
  <si>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</si>
  <si>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</si>
  <si>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</si>
  <si>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</si>
  <si>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</si>
  <si>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</si>
  <si>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</si>
  <si>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</si>
  <si>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</si>
  <si>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</si>
  <si>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</si>
  <si>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</si>
  <si>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</si>
  <si>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</si>
  <si>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</si>
  <si>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</si>
  <si>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</si>
  <si>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</si>
  <si>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</si>
  <si>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</si>
  <si>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</si>
  <si>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</si>
  <si>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</si>
  <si>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</si>
  <si>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</si>
  <si>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</si>
  <si>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</si>
  <si>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</si>
  <si>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</si>
  <si>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</si>
  <si>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</si>
  <si>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</si>
  <si>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</si>
  <si>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</si>
  <si>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</si>
  <si>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</si>
  <si>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</si>
  <si>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</si>
  <si>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</si>
  <si>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</si>
  <si>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</si>
  <si>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</si>
  <si>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</si>
  <si>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</si>
  <si>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</si>
  <si>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</si>
  <si>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</si>
  <si>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</si>
  <si>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</si>
  <si>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</si>
  <si>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</si>
  <si>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</si>
  <si>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</si>
  <si>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</si>
  <si>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</si>
  <si>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</si>
  <si>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</si>
  <si>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</si>
  <si>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</si>
  <si>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</si>
  <si>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</si>
  <si>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</si>
  <si>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</si>
  <si>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</si>
  <si>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</si>
  <si>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</si>
  <si>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</si>
  <si>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</si>
  <si>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</si>
  <si>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</si>
  <si>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</si>
  <si>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</si>
  <si>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</si>
  <si>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</si>
  <si>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</si>
  <si>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</si>
  <si>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</si>
  <si>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</si>
  <si>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</si>
  <si>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</si>
  <si>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</si>
  <si>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</si>
  <si>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</si>
  <si>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</si>
  <si>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</si>
  <si>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</si>
  <si>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</si>
  <si>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</si>
  <si>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</si>
  <si>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</si>
  <si>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</si>
  <si>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</si>
  <si>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</si>
  <si>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</si>
  <si>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</si>
  <si>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</si>
  <si>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</si>
  <si>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</si>
  <si>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</si>
  <si>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</si>
  <si>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</si>
  <si>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</si>
  <si>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</si>
  <si>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</si>
  <si>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</si>
  <si>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</si>
  <si>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</si>
  <si>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</si>
  <si>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</si>
  <si>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</si>
  <si>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</si>
  <si>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</si>
  <si>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</si>
  <si>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</si>
  <si>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</si>
  <si>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</si>
  <si>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</si>
  <si>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</si>
  <si>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</si>
  <si>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</si>
  <si>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</si>
  <si>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</si>
  <si>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</si>
  <si>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</si>
  <si>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</si>
  <si>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</si>
  <si>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</si>
  <si>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</si>
  <si>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</si>
  <si>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</si>
  <si>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</si>
  <si>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</si>
  <si>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</si>
  <si>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</si>
  <si>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</si>
  <si>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</si>
  <si>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</si>
  <si>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</si>
  <si>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</si>
  <si>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</si>
  <si>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</si>
  <si>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</si>
  <si>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</si>
  <si>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</si>
  <si>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</si>
  <si>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</si>
  <si>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</si>
  <si>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</si>
  <si>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</si>
  <si>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</si>
  <si>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</si>
  <si>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</si>
  <si>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</si>
  <si>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</si>
  <si>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</si>
  <si>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</si>
  <si>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</si>
  <si>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</si>
  <si>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</si>
  <si>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</si>
  <si>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</si>
  <si>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</si>
  <si>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</si>
  <si>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</si>
  <si>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</si>
  <si>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</si>
  <si>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</si>
  <si>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</si>
  <si>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</si>
  <si>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</si>
  <si>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</si>
  <si>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</si>
  <si>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</si>
  <si>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</si>
  <si>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</si>
  <si>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</si>
  <si>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</si>
  <si>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</si>
  <si>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</si>
  <si>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</si>
  <si>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</si>
  <si>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</si>
  <si>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</si>
  <si>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</si>
  <si>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</si>
  <si>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</si>
  <si>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</si>
  <si>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</si>
  <si>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</si>
  <si>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</si>
  <si>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</si>
  <si>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</si>
  <si>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</si>
  <si>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</si>
  <si>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</si>
  <si>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</si>
  <si>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</si>
  <si>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</si>
  <si>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</si>
  <si>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</si>
  <si>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</si>
  <si>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</si>
  <si>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</si>
  <si>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</si>
  <si>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</si>
  <si>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</si>
  <si>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</si>
  <si>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</si>
  <si>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</si>
  <si>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</si>
  <si>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</si>
  <si>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</si>
  <si>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</si>
  <si>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</si>
  <si>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</si>
  <si>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</si>
  <si>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</si>
  <si>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</si>
  <si>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</si>
  <si>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</si>
  <si>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</si>
  <si>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</si>
  <si>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</si>
  <si>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</si>
  <si>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</si>
  <si>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</si>
  <si>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</si>
  <si>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</si>
  <si>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</si>
  <si>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</si>
  <si>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</si>
  <si>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</si>
  <si>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</si>
  <si>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</si>
  <si>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</si>
  <si>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</si>
  <si>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</si>
  <si>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</si>
  <si>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</si>
  <si>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</si>
  <si>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</si>
  <si>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</si>
  <si>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</si>
  <si>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</si>
  <si>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</si>
  <si>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</si>
  <si>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</si>
  <si>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</si>
  <si>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</si>
  <si>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</si>
  <si>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</si>
  <si>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</si>
  <si>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</si>
  <si>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</si>
  <si>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</si>
  <si>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</si>
  <si>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</si>
  <si>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</si>
  <si>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</si>
  <si>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</si>
  <si>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</si>
  <si>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</si>
  <si>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</si>
  <si>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</si>
  <si>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</si>
  <si>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</si>
  <si>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</si>
  <si>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</si>
  <si>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</si>
  <si>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</si>
  <si>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</si>
  <si>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</si>
  <si>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</si>
  <si>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</si>
  <si>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</si>
  <si>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</si>
  <si>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</si>
  <si>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</si>
  <si>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</si>
  <si>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</si>
  <si>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</si>
  <si>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</si>
  <si>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</si>
  <si>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</si>
  <si>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</si>
  <si>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</si>
  <si>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</si>
  <si>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</si>
  <si>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</si>
  <si>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</si>
  <si>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</si>
  <si>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</si>
  <si>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</si>
  <si>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</si>
  <si>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</si>
  <si>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</si>
  <si>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</si>
  <si>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</si>
  <si>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</si>
  <si>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</si>
  <si>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</si>
  <si>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</si>
  <si>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</si>
  <si>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</si>
  <si>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</si>
  <si>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</si>
  <si>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</si>
  <si>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</si>
  <si>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</si>
  <si>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</si>
  <si>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</si>
  <si>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</si>
  <si>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</si>
  <si>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</si>
  <si>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</si>
  <si>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</si>
  <si>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</si>
  <si>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</si>
  <si>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</si>
  <si>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</si>
  <si>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</si>
  <si>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</si>
  <si>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</si>
  <si>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</si>
  <si>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</si>
  <si>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</si>
  <si>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</si>
  <si>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</si>
  <si>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</si>
  <si>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</si>
  <si>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</si>
  <si>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</si>
  <si>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</si>
  <si>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</si>
  <si>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</si>
  <si>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</si>
  <si>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</si>
  <si>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</si>
  <si>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</si>
  <si>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</si>
  <si>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</si>
  <si>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</si>
  <si>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</si>
  <si>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</si>
  <si>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</si>
  <si>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</si>
  <si>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</si>
  <si>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</si>
  <si>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</si>
  <si>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</si>
  <si>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</si>
  <si>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</si>
  <si>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</si>
  <si>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</si>
  <si>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</si>
  <si>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</si>
  <si>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</si>
  <si>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</si>
  <si>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</si>
  <si>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</si>
  <si>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</si>
  <si>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</si>
  <si>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</si>
  <si>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</si>
  <si>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</si>
  <si>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</si>
  <si>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</si>
  <si>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</si>
  <si>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</si>
  <si>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</si>
  <si>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</si>
  <si>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</si>
  <si>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</si>
  <si>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</si>
  <si>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</si>
  <si>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</si>
  <si>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</si>
  <si>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</si>
  <si>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 xml:space="preserve">Mtro. Juan Carlos Minor Marquez </t>
  </si>
  <si>
    <t xml:space="preserve">Consejero Presidente Provisional </t>
  </si>
  <si>
    <t>Ampliaciones/ 
(Reducciones)</t>
  </si>
  <si>
    <t>Consejero Presidente Provisional</t>
  </si>
  <si>
    <t>al 31 de diciembre de 2021</t>
  </si>
  <si>
    <t>del 01 de enero al 31 de diciembre de 2022</t>
  </si>
  <si>
    <t>Monto pagado de la inversión al 31 de diciembre de 2022</t>
  </si>
  <si>
    <t>Monto pagado de la inversión actualizado al 31 dediciembre de 2022</t>
  </si>
  <si>
    <t>Saldo pendiente por pagar de la inversión al 31 de diciembre de 2022</t>
  </si>
  <si>
    <t>Consulta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</si>
</sst>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 wrapText="1"/>
    </xf>
    <xf numFmtId="3" fontId="2" fillId="4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10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5" fillId="4" borderId="9" xfId="0" applyNumberFormat="1" applyFont="1" applyFill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2" fillId="4" borderId="2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4" borderId="0" xfId="0" applyFont="1" applyFill="1" applyAlignment="1">
      <alignment horizontal="center" vertical="top" wrapText="1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99FF"/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5269271-DA1E-4AA2-95D5-49D67F866A52}"/>
            </a:ext>
          </a:extLst>
        </xdr:cNvPr>
        <xdr:cNvCxnSpPr/>
      </xdr:nvCxnSpPr>
      <xdr:spPr>
        <a:xfrm>
          <a:off x="7048500" y="179832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702CD1-5361-4790-8E49-D87882D7075F}"/>
            </a:ext>
          </a:extLst>
        </xdr:cNvPr>
        <xdr:cNvCxnSpPr/>
      </xdr:nvCxnSpPr>
      <xdr:spPr>
        <a:xfrm>
          <a:off x="241852" y="19954875"/>
          <a:ext cx="23121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39B9E6-913C-4BA4-B7FE-E3DF07EE36EB}"/>
            </a:ext>
          </a:extLst>
        </xdr:cNvPr>
        <xdr:cNvCxnSpPr/>
      </xdr:nvCxnSpPr>
      <xdr:spPr>
        <a:xfrm>
          <a:off x="2935293" y="19953867"/>
          <a:ext cx="1651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34</xdr:row>
      <xdr:rowOff>189492</xdr:rowOff>
    </xdr:from>
    <xdr:to>
      <xdr:col>6</xdr:col>
      <xdr:colOff>294578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35</xdr:row>
      <xdr:rowOff>5586</xdr:rowOff>
    </xdr:from>
    <xdr:to>
      <xdr:col>1</xdr:col>
      <xdr:colOff>3483792</xdr:colOff>
      <xdr:row>35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96</xdr:row>
      <xdr:rowOff>37092</xdr:rowOff>
    </xdr:from>
    <xdr:to>
      <xdr:col>9</xdr:col>
      <xdr:colOff>37403</xdr:colOff>
      <xdr:row>96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34</xdr:row>
      <xdr:rowOff>189492</xdr:rowOff>
    </xdr:from>
    <xdr:to>
      <xdr:col>3</xdr:col>
      <xdr:colOff>151703</xdr:colOff>
      <xdr:row>35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36</xdr:row>
      <xdr:rowOff>189493</xdr:rowOff>
    </xdr:from>
    <xdr:to>
      <xdr:col>6</xdr:col>
      <xdr:colOff>294578</xdr:colOff>
      <xdr:row>37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36</xdr:row>
      <xdr:rowOff>189371</xdr:rowOff>
    </xdr:from>
    <xdr:to>
      <xdr:col>0</xdr:col>
      <xdr:colOff>3386590</xdr:colOff>
      <xdr:row>37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E5/Downloads/ley%20de%20disciplin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DE SITUACION FINANCIERA"/>
      <sheetName val="INFORME ANALITICO DE  LA DEUDA"/>
      <sheetName val="INFORME ANALITICO DE OBLIGACION"/>
      <sheetName val="BALANCE PRESUPUESTARIO "/>
      <sheetName val="ESTADO ANALITICO DE INGRESOS "/>
      <sheetName val="ESTADO ANALITICO DEL PRE EGRE"/>
      <sheetName val="ESTADO ANALITICO PRESU EGRESOS "/>
      <sheetName val="ESTADO ANALITICO EGRE FUNCIONAL"/>
      <sheetName val="PRESUPUESTO DE EGRESOS POR CATE"/>
    </sheetNames>
    <sheetDataSet>
      <sheetData sheetId="0">
        <row r="3">
          <cell r="A3" t="str">
            <v>del 01 de enero al 31 de diciembre de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7200-278A-4B53-8112-7011CA6C465A}">
  <sheetPr>
    <tabColor theme="0" tint="-0.14999847407452621"/>
  </sheetPr>
  <dimension ref="A1:I98"/>
  <sheetViews>
    <sheetView tabSelected="1" zoomScaleNormal="100" workbookViewId="0">
      <selection activeCell="A25" sqref="A25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  <col min="9" max="9" width="11.42578125" hidden="1" customWidth="1"/>
  </cols>
  <sheetData>
    <row r="1" spans="1:9" ht="15.75" customHeight="1" x14ac:dyDescent="0.25">
      <c r="A1" s="209" t="s">
        <v>120</v>
      </c>
      <c r="B1" s="210"/>
      <c r="C1" s="210"/>
      <c r="D1" s="210"/>
      <c r="E1" s="210"/>
      <c r="F1" s="210"/>
      <c r="G1" s="211"/>
      <c r="H1" s="29"/>
      <c r="I1" s="29"/>
    </row>
    <row r="2" spans="1:9" x14ac:dyDescent="0.25">
      <c r="A2" s="212" t="s">
        <v>0</v>
      </c>
      <c r="B2" s="213"/>
      <c r="C2" s="213"/>
      <c r="D2" s="213"/>
      <c r="E2" s="213"/>
      <c r="F2" s="213"/>
      <c r="G2" s="214"/>
      <c r="H2" s="29"/>
      <c r="I2" s="29"/>
    </row>
    <row r="3" spans="1:9" x14ac:dyDescent="0.25">
      <c r="A3" s="212" t="s">
        <v>532</v>
      </c>
      <c r="B3" s="213"/>
      <c r="C3" s="213"/>
      <c r="D3" s="213"/>
      <c r="E3" s="213"/>
      <c r="F3" s="213"/>
      <c r="G3" s="214"/>
      <c r="H3" s="29"/>
      <c r="I3" s="29"/>
    </row>
    <row r="4" spans="1:9" ht="15.75" thickBot="1" x14ac:dyDescent="0.3">
      <c r="A4" s="215" t="s">
        <v>1</v>
      </c>
      <c r="B4" s="216"/>
      <c r="C4" s="216"/>
      <c r="D4" s="216"/>
      <c r="E4" s="216"/>
      <c r="F4" s="216"/>
      <c r="G4" s="217"/>
      <c r="H4" s="29"/>
      <c r="I4" s="29"/>
    </row>
    <row r="5" spans="1:9" ht="15.75" thickBot="1" x14ac:dyDescent="0.3">
      <c r="A5" s="144" t="s">
        <v>429</v>
      </c>
      <c r="B5" s="143">
        <v>2022</v>
      </c>
      <c r="C5" s="143">
        <v>2021</v>
      </c>
      <c r="D5" s="218" t="s">
        <v>429</v>
      </c>
      <c r="E5" s="219"/>
      <c r="F5" s="143">
        <v>2022</v>
      </c>
      <c r="G5" s="143">
        <v>2021</v>
      </c>
      <c r="H5" s="29"/>
      <c r="I5" s="29"/>
    </row>
    <row r="6" spans="1:9" x14ac:dyDescent="0.25">
      <c r="A6" s="31" t="s">
        <v>3</v>
      </c>
      <c r="B6" s="32"/>
      <c r="C6" s="32"/>
      <c r="D6" s="220" t="s">
        <v>4</v>
      </c>
      <c r="E6" s="221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22" t="s">
        <v>6</v>
      </c>
      <c r="E7" s="223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16707518.939999999</v>
      </c>
      <c r="C8" s="32">
        <f>SUM(C9:C15)</f>
        <v>11447163.979999999</v>
      </c>
      <c r="D8" s="207" t="s">
        <v>8</v>
      </c>
      <c r="E8" s="208"/>
      <c r="F8" s="32">
        <f>SUM(F9:F17)</f>
        <v>3122782.4000000004</v>
      </c>
      <c r="G8" s="32">
        <f>SUM(G9:G17)</f>
        <v>4435213.9399999995</v>
      </c>
      <c r="H8" s="29"/>
      <c r="I8" s="29"/>
    </row>
    <row r="9" spans="1:9" ht="15" customHeight="1" x14ac:dyDescent="0.25">
      <c r="A9" s="33" t="s">
        <v>9</v>
      </c>
      <c r="B9" s="18">
        <v>6491.07</v>
      </c>
      <c r="C9" s="18">
        <v>7366.52</v>
      </c>
      <c r="D9" s="207" t="s">
        <v>10</v>
      </c>
      <c r="E9" s="208"/>
      <c r="F9" s="18">
        <v>382805.71</v>
      </c>
      <c r="G9" s="18">
        <v>601792.5</v>
      </c>
      <c r="H9" s="29"/>
      <c r="I9" s="29"/>
    </row>
    <row r="10" spans="1:9" ht="15" customHeight="1" x14ac:dyDescent="0.25">
      <c r="A10" s="33" t="s">
        <v>11</v>
      </c>
      <c r="B10" s="18">
        <v>16663889.27</v>
      </c>
      <c r="C10" s="18">
        <v>11397658.859999999</v>
      </c>
      <c r="D10" s="207" t="s">
        <v>12</v>
      </c>
      <c r="E10" s="208"/>
      <c r="F10" s="18">
        <v>1414795.34</v>
      </c>
      <c r="G10" s="18">
        <v>811923.32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07" t="s">
        <v>14</v>
      </c>
      <c r="E11" s="208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07" t="s">
        <v>16</v>
      </c>
      <c r="E12" s="208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07" t="s">
        <v>18</v>
      </c>
      <c r="E13" s="208"/>
      <c r="F13" s="18">
        <v>161730.57</v>
      </c>
      <c r="G13" s="18">
        <v>1179279.25</v>
      </c>
      <c r="H13" s="29"/>
      <c r="I13" s="29"/>
    </row>
    <row r="14" spans="1:9" ht="20.25" customHeight="1" x14ac:dyDescent="0.25">
      <c r="A14" s="33" t="s">
        <v>19</v>
      </c>
      <c r="B14" s="18">
        <v>29455</v>
      </c>
      <c r="C14" s="18">
        <v>34455</v>
      </c>
      <c r="D14" s="207" t="s">
        <v>20</v>
      </c>
      <c r="E14" s="208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07" t="s">
        <v>22</v>
      </c>
      <c r="E15" s="208"/>
      <c r="F15" s="18">
        <v>1163450.78</v>
      </c>
      <c r="G15" s="18">
        <v>1841721.27</v>
      </c>
      <c r="H15" s="29"/>
      <c r="I15" s="29"/>
    </row>
    <row r="16" spans="1:9" ht="24" x14ac:dyDescent="0.25">
      <c r="A16" s="17" t="s">
        <v>23</v>
      </c>
      <c r="B16" s="32">
        <f>SUM(B17:B23)</f>
        <v>8403.83</v>
      </c>
      <c r="C16" s="32">
        <f>SUM(C17:C23)</f>
        <v>485741.54</v>
      </c>
      <c r="D16" s="207" t="s">
        <v>24</v>
      </c>
      <c r="E16" s="208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07" t="s">
        <v>26</v>
      </c>
      <c r="E17" s="208"/>
      <c r="F17" s="18">
        <v>0</v>
      </c>
      <c r="G17" s="18">
        <v>497.6</v>
      </c>
      <c r="H17" s="29"/>
      <c r="I17" s="29"/>
    </row>
    <row r="18" spans="1:9" x14ac:dyDescent="0.25">
      <c r="A18" s="33" t="s">
        <v>27</v>
      </c>
      <c r="B18" s="18">
        <v>1457.69</v>
      </c>
      <c r="C18" s="18">
        <v>9997.1299999999992</v>
      </c>
      <c r="D18" s="207" t="s">
        <v>28</v>
      </c>
      <c r="E18" s="208"/>
      <c r="F18" s="32">
        <f>SUM(F19:F21)</f>
        <v>764.76</v>
      </c>
      <c r="G18" s="32">
        <f>SUM(G19:G21)</f>
        <v>1431.12</v>
      </c>
      <c r="H18" s="29"/>
      <c r="I18" s="29"/>
    </row>
    <row r="19" spans="1:9" x14ac:dyDescent="0.25">
      <c r="A19" s="33" t="s">
        <v>29</v>
      </c>
      <c r="B19" s="18">
        <v>6946.14</v>
      </c>
      <c r="C19" s="18">
        <v>324208.33</v>
      </c>
      <c r="D19" s="207" t="s">
        <v>30</v>
      </c>
      <c r="E19" s="208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382.75</v>
      </c>
      <c r="D20" s="207" t="s">
        <v>32</v>
      </c>
      <c r="E20" s="208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07" t="s">
        <v>34</v>
      </c>
      <c r="E21" s="208"/>
      <c r="F21" s="18">
        <v>764.76</v>
      </c>
      <c r="G21" s="18">
        <v>1431.12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150311.66</v>
      </c>
      <c r="D22" s="207" t="s">
        <v>36</v>
      </c>
      <c r="E22" s="208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841.67</v>
      </c>
      <c r="D23" s="207" t="s">
        <v>38</v>
      </c>
      <c r="E23" s="208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80239.990000000005</v>
      </c>
      <c r="C24" s="32">
        <f>SUM(C25:C29)</f>
        <v>2999.18</v>
      </c>
      <c r="D24" s="207" t="s">
        <v>40</v>
      </c>
      <c r="E24" s="208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80239.990000000005</v>
      </c>
      <c r="C25" s="18">
        <v>2999.18</v>
      </c>
      <c r="D25" s="207" t="s">
        <v>42</v>
      </c>
      <c r="E25" s="208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07" t="s">
        <v>44</v>
      </c>
      <c r="E26" s="208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07" t="s">
        <v>46</v>
      </c>
      <c r="E27" s="208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07" t="s">
        <v>48</v>
      </c>
      <c r="E28" s="208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07" t="s">
        <v>50</v>
      </c>
      <c r="E29" s="208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07" t="s">
        <v>52</v>
      </c>
      <c r="E30" s="208"/>
      <c r="F30" s="32">
        <f>+F32</f>
        <v>1499676.63</v>
      </c>
      <c r="G30" s="32">
        <f>+G32</f>
        <v>163382.01999999999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07" t="s">
        <v>54</v>
      </c>
      <c r="E31" s="208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07" t="s">
        <v>56</v>
      </c>
      <c r="E32" s="208"/>
      <c r="F32" s="18">
        <v>1499676.63</v>
      </c>
      <c r="G32" s="18">
        <v>163382.01999999999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07" t="s">
        <v>58</v>
      </c>
      <c r="E33" s="208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07" t="s">
        <v>60</v>
      </c>
      <c r="E34" s="208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07" t="s">
        <v>62</v>
      </c>
      <c r="E35" s="208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8638.89</v>
      </c>
      <c r="C36" s="32">
        <v>8638.89</v>
      </c>
      <c r="D36" s="207" t="s">
        <v>64</v>
      </c>
      <c r="E36" s="208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18">
        <v>0</v>
      </c>
      <c r="C37" s="18">
        <v>0</v>
      </c>
      <c r="D37" s="207" t="s">
        <v>66</v>
      </c>
      <c r="E37" s="208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07" t="s">
        <v>68</v>
      </c>
      <c r="E38" s="208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07" t="s">
        <v>70</v>
      </c>
      <c r="E39" s="208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07" t="s">
        <v>72</v>
      </c>
      <c r="E40" s="208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07" t="s">
        <v>74</v>
      </c>
      <c r="E41" s="208"/>
      <c r="F41" s="32">
        <f>SUM(F42:F44)</f>
        <v>43764.77</v>
      </c>
      <c r="G41" s="32">
        <f>SUM(G42:G44)</f>
        <v>135574.54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07" t="s">
        <v>76</v>
      </c>
      <c r="E42" s="208"/>
      <c r="F42" s="18">
        <v>0</v>
      </c>
      <c r="G42" s="18">
        <v>0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07" t="s">
        <v>78</v>
      </c>
      <c r="E43" s="208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4" t="s">
        <v>80</v>
      </c>
      <c r="E44" s="225"/>
      <c r="F44" s="38">
        <v>43764.77</v>
      </c>
      <c r="G44" s="38">
        <v>135574.54</v>
      </c>
      <c r="H44" s="29"/>
      <c r="I44" s="29"/>
    </row>
    <row r="45" spans="1:9" x14ac:dyDescent="0.25">
      <c r="A45" s="33"/>
      <c r="B45" s="18"/>
      <c r="C45" s="18"/>
      <c r="D45" s="207"/>
      <c r="E45" s="208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16804801.649999999</v>
      </c>
      <c r="C46" s="32">
        <f>+C8+C16+C24+C30+C36+C37+C40</f>
        <v>11944543.589999998</v>
      </c>
      <c r="D46" s="222" t="s">
        <v>82</v>
      </c>
      <c r="E46" s="223"/>
      <c r="F46" s="32">
        <f>+F41+F37+F30+F25+F22+F18+F8</f>
        <v>4666988.5600000005</v>
      </c>
      <c r="G46" s="32">
        <f>+G41+G37+G30+G25+G22+G18+G8</f>
        <v>4735601.6199999992</v>
      </c>
      <c r="H46" s="29"/>
      <c r="I46" s="29"/>
    </row>
    <row r="47" spans="1:9" x14ac:dyDescent="0.25">
      <c r="A47" s="31"/>
      <c r="B47" s="18"/>
      <c r="C47" s="18"/>
      <c r="D47" s="207"/>
      <c r="E47" s="208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22" t="s">
        <v>84</v>
      </c>
      <c r="E48" s="223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07" t="s">
        <v>86</v>
      </c>
      <c r="E49" s="208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0</v>
      </c>
      <c r="C50" s="18">
        <v>0</v>
      </c>
      <c r="D50" s="207" t="s">
        <v>88</v>
      </c>
      <c r="E50" s="208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07" t="s">
        <v>90</v>
      </c>
      <c r="E51" s="208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31443335.289999999</v>
      </c>
      <c r="C52" s="18">
        <v>30729046.780000001</v>
      </c>
      <c r="D52" s="207" t="s">
        <v>92</v>
      </c>
      <c r="E52" s="208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399771.41</v>
      </c>
      <c r="C53" s="18">
        <v>399771.41</v>
      </c>
      <c r="D53" s="207" t="s">
        <v>94</v>
      </c>
      <c r="E53" s="208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-1224312.26</v>
      </c>
      <c r="C54" s="18">
        <v>-1224312.26</v>
      </c>
      <c r="D54" s="207" t="s">
        <v>96</v>
      </c>
      <c r="E54" s="208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22"/>
      <c r="E55" s="223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22" t="s">
        <v>99</v>
      </c>
      <c r="E56" s="223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07"/>
      <c r="E57" s="208"/>
      <c r="F57" s="18"/>
      <c r="G57" s="18"/>
      <c r="H57" s="29"/>
      <c r="I57" s="29"/>
    </row>
    <row r="58" spans="1:9" x14ac:dyDescent="0.25">
      <c r="A58" s="33"/>
      <c r="B58" s="18"/>
      <c r="C58" s="18"/>
      <c r="D58" s="222" t="s">
        <v>101</v>
      </c>
      <c r="E58" s="223"/>
      <c r="F58" s="32">
        <f>+F56+F46</f>
        <v>4710975.0600000005</v>
      </c>
      <c r="G58" s="32">
        <f>+G56+G46</f>
        <v>4779588.1199999992</v>
      </c>
      <c r="H58" s="29"/>
      <c r="I58" s="29"/>
    </row>
    <row r="59" spans="1:9" ht="24" x14ac:dyDescent="0.25">
      <c r="A59" s="31" t="s">
        <v>102</v>
      </c>
      <c r="B59" s="32">
        <f>SUM(B49:B58)</f>
        <v>30618794.439999998</v>
      </c>
      <c r="C59" s="32">
        <f>SUM(C49:C58)</f>
        <v>29904505.93</v>
      </c>
      <c r="D59" s="207"/>
      <c r="E59" s="208"/>
      <c r="F59" s="18"/>
      <c r="G59" s="18"/>
      <c r="H59" s="29"/>
      <c r="I59" s="29"/>
    </row>
    <row r="60" spans="1:9" x14ac:dyDescent="0.25">
      <c r="A60" s="33"/>
      <c r="B60" s="18"/>
      <c r="C60" s="18"/>
      <c r="D60" s="222" t="s">
        <v>103</v>
      </c>
      <c r="E60" s="223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47423596.089999996</v>
      </c>
      <c r="C61" s="32">
        <f>+C59+C46</f>
        <v>41849049.519999996</v>
      </c>
      <c r="D61" s="207"/>
      <c r="E61" s="208"/>
      <c r="F61" s="18"/>
      <c r="G61" s="18"/>
      <c r="H61" s="29"/>
      <c r="I61" s="29"/>
    </row>
    <row r="62" spans="1:9" x14ac:dyDescent="0.25">
      <c r="A62" s="33"/>
      <c r="B62" s="18"/>
      <c r="C62" s="18"/>
      <c r="D62" s="222" t="s">
        <v>105</v>
      </c>
      <c r="E62" s="223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07" t="s">
        <v>106</v>
      </c>
      <c r="E63" s="208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07" t="s">
        <v>107</v>
      </c>
      <c r="E64" s="208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07" t="s">
        <v>108</v>
      </c>
      <c r="E65" s="208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07"/>
      <c r="E66" s="208"/>
      <c r="F66" s="18"/>
      <c r="G66" s="18"/>
      <c r="H66" s="29"/>
      <c r="I66" s="29"/>
    </row>
    <row r="67" spans="1:9" x14ac:dyDescent="0.25">
      <c r="A67" s="33"/>
      <c r="B67" s="18"/>
      <c r="C67" s="18"/>
      <c r="D67" s="222" t="s">
        <v>109</v>
      </c>
      <c r="E67" s="223"/>
      <c r="F67" s="32">
        <f>+F68+F69</f>
        <v>25893087.039999999</v>
      </c>
      <c r="G67" s="32">
        <f>+G68+G69</f>
        <v>20151275.91</v>
      </c>
      <c r="H67" s="29"/>
      <c r="I67" s="29"/>
    </row>
    <row r="68" spans="1:9" x14ac:dyDescent="0.25">
      <c r="A68" s="33"/>
      <c r="B68" s="18"/>
      <c r="C68" s="18"/>
      <c r="D68" s="207" t="s">
        <v>110</v>
      </c>
      <c r="E68" s="208"/>
      <c r="F68" s="18">
        <v>5615142.2400000002</v>
      </c>
      <c r="G68" s="18">
        <v>3116936.78</v>
      </c>
      <c r="H68" s="29"/>
      <c r="I68" s="29"/>
    </row>
    <row r="69" spans="1:9" x14ac:dyDescent="0.25">
      <c r="A69" s="33"/>
      <c r="B69" s="18"/>
      <c r="C69" s="18"/>
      <c r="D69" s="207" t="s">
        <v>111</v>
      </c>
      <c r="E69" s="208"/>
      <c r="F69" s="18">
        <v>20277944.800000001</v>
      </c>
      <c r="G69" s="18">
        <v>17034339.129999999</v>
      </c>
      <c r="H69" s="29"/>
      <c r="I69" s="29"/>
    </row>
    <row r="70" spans="1:9" x14ac:dyDescent="0.25">
      <c r="A70" s="33"/>
      <c r="B70" s="18"/>
      <c r="C70" s="18"/>
      <c r="D70" s="207" t="s">
        <v>112</v>
      </c>
      <c r="E70" s="208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07" t="s">
        <v>113</v>
      </c>
      <c r="E71" s="208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07" t="s">
        <v>114</v>
      </c>
      <c r="E72" s="208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07"/>
      <c r="E73" s="208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22" t="s">
        <v>115</v>
      </c>
      <c r="E74" s="223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07" t="s">
        <v>116</v>
      </c>
      <c r="E75" s="208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07" t="s">
        <v>117</v>
      </c>
      <c r="E76" s="208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22" t="s">
        <v>118</v>
      </c>
      <c r="E78" s="223"/>
      <c r="F78" s="32">
        <f>+F62+F67+F74</f>
        <v>42811272.530000001</v>
      </c>
      <c r="G78" s="32">
        <f>+G62+G67+G74</f>
        <v>37069461.399999999</v>
      </c>
      <c r="H78" s="29"/>
      <c r="I78" s="29"/>
    </row>
    <row r="79" spans="1:9" x14ac:dyDescent="0.25">
      <c r="A79" s="33"/>
      <c r="B79" s="18"/>
      <c r="C79" s="18"/>
      <c r="D79" s="207"/>
      <c r="E79" s="208"/>
      <c r="F79" s="32"/>
      <c r="G79" s="32"/>
      <c r="H79" s="29"/>
      <c r="I79" s="29"/>
    </row>
    <row r="80" spans="1:9" x14ac:dyDescent="0.25">
      <c r="A80" s="33"/>
      <c r="B80" s="18"/>
      <c r="C80" s="18"/>
      <c r="D80" s="222" t="s">
        <v>119</v>
      </c>
      <c r="E80" s="223"/>
      <c r="F80" s="32">
        <f>+F58+F78</f>
        <v>47522247.590000004</v>
      </c>
      <c r="G80" s="32">
        <f>+G58+G78</f>
        <v>41849049.519999996</v>
      </c>
      <c r="H80" s="29"/>
      <c r="I80" s="29"/>
    </row>
    <row r="81" spans="1:9" ht="15.75" thickBot="1" x14ac:dyDescent="0.3">
      <c r="A81" s="37"/>
      <c r="B81" s="38"/>
      <c r="C81" s="38"/>
      <c r="D81" s="224"/>
      <c r="E81" s="225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27" t="s">
        <v>430</v>
      </c>
      <c r="B83" s="227"/>
      <c r="C83" s="227"/>
      <c r="D83" s="227"/>
      <c r="E83" s="227"/>
      <c r="F83" s="227"/>
      <c r="G83" s="227"/>
      <c r="H83" s="227"/>
      <c r="I83" s="22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28"/>
      <c r="C87" s="228"/>
      <c r="D87" s="21"/>
      <c r="E87" s="43"/>
      <c r="F87" s="43"/>
      <c r="H87" s="21"/>
      <c r="I87" s="21"/>
    </row>
    <row r="88" spans="1:9" x14ac:dyDescent="0.25">
      <c r="A88" s="24"/>
      <c r="B88" s="229" t="s">
        <v>527</v>
      </c>
      <c r="C88" s="229"/>
      <c r="D88" s="21"/>
      <c r="E88" s="42" t="s">
        <v>516</v>
      </c>
      <c r="F88" s="42"/>
      <c r="H88" s="25"/>
      <c r="I88" s="21"/>
    </row>
    <row r="89" spans="1:9" ht="15" customHeight="1" x14ac:dyDescent="0.25">
      <c r="A89" s="26"/>
      <c r="B89" s="226" t="s">
        <v>528</v>
      </c>
      <c r="C89" s="226"/>
      <c r="D89" s="27"/>
      <c r="E89" s="41" t="s">
        <v>517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B89:C89"/>
    <mergeCell ref="D73:E73"/>
    <mergeCell ref="D74:E74"/>
    <mergeCell ref="D75:E75"/>
    <mergeCell ref="D76:E76"/>
    <mergeCell ref="D78:E78"/>
    <mergeCell ref="D79:E79"/>
    <mergeCell ref="D80:E80"/>
    <mergeCell ref="D81:E81"/>
    <mergeCell ref="A83:I83"/>
    <mergeCell ref="B87:C87"/>
    <mergeCell ref="B88:C8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A1:G1"/>
    <mergeCell ref="A2:G2"/>
    <mergeCell ref="A3:G3"/>
    <mergeCell ref="A4:G4"/>
    <mergeCell ref="D5:E5"/>
    <mergeCell ref="D6:E6"/>
    <mergeCell ref="D7:E7"/>
    <mergeCell ref="D8:E8"/>
    <mergeCell ref="D9:E9"/>
    <mergeCell ref="D10:E10"/>
    <mergeCell ref="D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9"/>
  <sheetViews>
    <sheetView zoomScale="115" zoomScaleNormal="115" workbookViewId="0">
      <selection activeCell="A25" sqref="A25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09" t="s">
        <v>120</v>
      </c>
      <c r="B1" s="210"/>
      <c r="C1" s="210"/>
      <c r="D1" s="210"/>
      <c r="E1" s="210"/>
      <c r="F1" s="210"/>
      <c r="G1" s="210"/>
      <c r="H1" s="210"/>
      <c r="I1" s="210"/>
      <c r="J1" s="210"/>
      <c r="K1" s="211"/>
    </row>
    <row r="2" spans="1:11" x14ac:dyDescent="0.25">
      <c r="A2" s="212" t="s">
        <v>164</v>
      </c>
      <c r="B2" s="213"/>
      <c r="C2" s="213"/>
      <c r="D2" s="213"/>
      <c r="E2" s="213"/>
      <c r="F2" s="213"/>
      <c r="G2" s="213"/>
      <c r="H2" s="213"/>
      <c r="I2" s="213"/>
      <c r="J2" s="213"/>
      <c r="K2" s="214"/>
    </row>
    <row r="3" spans="1:11" x14ac:dyDescent="0.25">
      <c r="A3" s="212" t="str">
        <f>+'FORMATO 1'!A3:G3</f>
        <v>del 01 de enero al 31 de diciembre de 2022</v>
      </c>
      <c r="B3" s="213"/>
      <c r="C3" s="213"/>
      <c r="D3" s="213"/>
      <c r="E3" s="213"/>
      <c r="F3" s="213"/>
      <c r="G3" s="213"/>
      <c r="H3" s="213"/>
      <c r="I3" s="213"/>
      <c r="J3" s="213"/>
      <c r="K3" s="214"/>
    </row>
    <row r="4" spans="1:11" ht="15.75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1" ht="108.75" thickBot="1" x14ac:dyDescent="0.3">
      <c r="A5" s="145" t="s">
        <v>165</v>
      </c>
      <c r="B5" s="143" t="s">
        <v>521</v>
      </c>
      <c r="C5" s="143" t="s">
        <v>166</v>
      </c>
      <c r="D5" s="143" t="s">
        <v>167</v>
      </c>
      <c r="E5" s="143" t="s">
        <v>168</v>
      </c>
      <c r="F5" s="143" t="s">
        <v>169</v>
      </c>
      <c r="G5" s="143" t="s">
        <v>170</v>
      </c>
      <c r="H5" s="143" t="s">
        <v>171</v>
      </c>
      <c r="I5" s="143" t="s">
        <v>533</v>
      </c>
      <c r="J5" s="143" t="s">
        <v>534</v>
      </c>
      <c r="K5" s="143" t="s">
        <v>535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27" t="s">
        <v>430</v>
      </c>
      <c r="C22" s="227"/>
      <c r="D22" s="227"/>
      <c r="E22" s="227"/>
      <c r="F22" s="227"/>
      <c r="G22" s="227"/>
      <c r="H22" s="227"/>
      <c r="I22" s="227"/>
      <c r="J22" s="22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55"/>
      <c r="D27" s="255"/>
      <c r="E27" s="3"/>
      <c r="I27" s="21"/>
      <c r="J27" s="21"/>
    </row>
    <row r="28" spans="1:11" x14ac:dyDescent="0.25">
      <c r="B28" s="256" t="s">
        <v>527</v>
      </c>
      <c r="C28" s="256"/>
      <c r="D28" s="256"/>
      <c r="E28" s="256"/>
      <c r="F28" s="256" t="s">
        <v>516</v>
      </c>
      <c r="G28" s="256"/>
      <c r="H28" s="256"/>
      <c r="I28" s="25"/>
      <c r="J28" s="21"/>
    </row>
    <row r="29" spans="1:11" ht="15" customHeight="1" x14ac:dyDescent="0.25">
      <c r="B29" s="63"/>
      <c r="C29" s="247" t="s">
        <v>528</v>
      </c>
      <c r="D29" s="247"/>
      <c r="E29" s="64"/>
      <c r="F29" s="247" t="s">
        <v>517</v>
      </c>
      <c r="G29" s="247"/>
      <c r="H29" s="247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J50"/>
  <sheetViews>
    <sheetView topLeftCell="A3" zoomScaleNormal="100" workbookViewId="0">
      <selection activeCell="A25" sqref="A25:B25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09" t="s">
        <v>120</v>
      </c>
      <c r="B1" s="210"/>
      <c r="C1" s="210"/>
      <c r="D1" s="210"/>
      <c r="E1" s="210"/>
      <c r="F1" s="210"/>
      <c r="G1" s="210"/>
      <c r="H1" s="210"/>
      <c r="I1" s="211"/>
    </row>
    <row r="2" spans="1:9" x14ac:dyDescent="0.25">
      <c r="A2" s="212" t="s">
        <v>121</v>
      </c>
      <c r="B2" s="213"/>
      <c r="C2" s="213"/>
      <c r="D2" s="213"/>
      <c r="E2" s="213"/>
      <c r="F2" s="213"/>
      <c r="G2" s="213"/>
      <c r="H2" s="213"/>
      <c r="I2" s="214"/>
    </row>
    <row r="3" spans="1:9" x14ac:dyDescent="0.25">
      <c r="A3" s="212" t="str">
        <f>+'FORMATO 1'!A3:G3</f>
        <v>del 01 de enero al 31 de diciembre de 2022</v>
      </c>
      <c r="B3" s="213"/>
      <c r="C3" s="213"/>
      <c r="D3" s="213"/>
      <c r="E3" s="213"/>
      <c r="F3" s="213"/>
      <c r="G3" s="213"/>
      <c r="H3" s="213"/>
      <c r="I3" s="214"/>
    </row>
    <row r="4" spans="1:9" ht="15.75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7"/>
    </row>
    <row r="5" spans="1:9" ht="24" customHeight="1" x14ac:dyDescent="0.25">
      <c r="A5" s="212" t="s">
        <v>122</v>
      </c>
      <c r="B5" s="214"/>
      <c r="C5" s="141" t="s">
        <v>123</v>
      </c>
      <c r="D5" s="248" t="s">
        <v>124</v>
      </c>
      <c r="E5" s="248" t="s">
        <v>125</v>
      </c>
      <c r="F5" s="248" t="s">
        <v>126</v>
      </c>
      <c r="G5" s="142" t="s">
        <v>127</v>
      </c>
      <c r="H5" s="248" t="s">
        <v>129</v>
      </c>
      <c r="I5" s="248" t="s">
        <v>130</v>
      </c>
    </row>
    <row r="6" spans="1:9" ht="70.5" customHeight="1" thickBot="1" x14ac:dyDescent="0.3">
      <c r="A6" s="215"/>
      <c r="B6" s="217"/>
      <c r="C6" s="143" t="s">
        <v>531</v>
      </c>
      <c r="D6" s="249"/>
      <c r="E6" s="249"/>
      <c r="F6" s="249"/>
      <c r="G6" s="143" t="s">
        <v>128</v>
      </c>
      <c r="H6" s="249"/>
      <c r="I6" s="249"/>
    </row>
    <row r="7" spans="1:9" x14ac:dyDescent="0.25">
      <c r="A7" s="252"/>
      <c r="B7" s="253"/>
      <c r="C7" s="48"/>
      <c r="D7" s="48"/>
      <c r="E7" s="48"/>
      <c r="F7" s="48"/>
      <c r="G7" s="48"/>
      <c r="H7" s="48"/>
      <c r="I7" s="48"/>
    </row>
    <row r="8" spans="1:9" x14ac:dyDescent="0.25">
      <c r="A8" s="230" t="s">
        <v>131</v>
      </c>
      <c r="B8" s="231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0" t="s">
        <v>132</v>
      </c>
      <c r="B9" s="231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5" t="s">
        <v>136</v>
      </c>
      <c r="B13" s="246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0" t="s">
        <v>140</v>
      </c>
      <c r="B17" s="231"/>
      <c r="C17" s="32">
        <v>4779588.12</v>
      </c>
      <c r="D17" s="32">
        <v>0</v>
      </c>
      <c r="E17" s="32">
        <v>0</v>
      </c>
      <c r="F17" s="32">
        <v>0</v>
      </c>
      <c r="G17" s="32">
        <v>4710975.0599999996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22" t="s">
        <v>141</v>
      </c>
      <c r="B19" s="223"/>
      <c r="C19" s="32">
        <f>+C8+C17</f>
        <v>4779588.12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4710975.0599999996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0"/>
      <c r="B20" s="231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0" t="s">
        <v>518</v>
      </c>
      <c r="B21" s="231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32" t="s">
        <v>142</v>
      </c>
      <c r="B22" s="233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32" t="s">
        <v>143</v>
      </c>
      <c r="B23" s="233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32" t="s">
        <v>144</v>
      </c>
      <c r="B24" s="233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50"/>
      <c r="B25" s="251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0" t="s">
        <v>145</v>
      </c>
      <c r="B26" s="231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32" t="s">
        <v>146</v>
      </c>
      <c r="B27" s="233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32" t="s">
        <v>147</v>
      </c>
      <c r="B28" s="233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32" t="s">
        <v>148</v>
      </c>
      <c r="B29" s="233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37"/>
      <c r="B30" s="238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39" t="s">
        <v>149</v>
      </c>
      <c r="B32" s="240"/>
      <c r="C32" s="56" t="s">
        <v>150</v>
      </c>
      <c r="D32" s="56" t="s">
        <v>152</v>
      </c>
      <c r="E32" s="56" t="s">
        <v>155</v>
      </c>
      <c r="F32" s="234" t="s">
        <v>157</v>
      </c>
      <c r="G32" s="56" t="s">
        <v>158</v>
      </c>
      <c r="H32" s="55"/>
      <c r="I32" s="55"/>
    </row>
    <row r="33" spans="1:10" x14ac:dyDescent="0.25">
      <c r="A33" s="241"/>
      <c r="B33" s="242"/>
      <c r="C33" s="46" t="s">
        <v>151</v>
      </c>
      <c r="D33" s="46" t="s">
        <v>153</v>
      </c>
      <c r="E33" s="46" t="s">
        <v>156</v>
      </c>
      <c r="F33" s="235"/>
      <c r="G33" s="46" t="s">
        <v>159</v>
      </c>
      <c r="H33" s="55"/>
      <c r="I33" s="55"/>
    </row>
    <row r="34" spans="1:10" ht="15.75" thickBot="1" x14ac:dyDescent="0.3">
      <c r="A34" s="243"/>
      <c r="B34" s="244"/>
      <c r="C34" s="57"/>
      <c r="D34" s="47" t="s">
        <v>154</v>
      </c>
      <c r="E34" s="57"/>
      <c r="F34" s="236"/>
      <c r="G34" s="57"/>
      <c r="H34" s="55"/>
      <c r="I34" s="55"/>
    </row>
    <row r="35" spans="1:10" ht="29.25" customHeight="1" x14ac:dyDescent="0.25">
      <c r="A35" s="220" t="s">
        <v>160</v>
      </c>
      <c r="B35" s="221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54" t="s">
        <v>430</v>
      </c>
      <c r="C40" s="254"/>
      <c r="D40" s="254"/>
      <c r="E40" s="254"/>
      <c r="F40" s="254"/>
      <c r="G40" s="254"/>
      <c r="H40" s="254"/>
      <c r="I40" s="254"/>
      <c r="J40" s="19"/>
    </row>
    <row r="41" spans="1:10" x14ac:dyDescent="0.25">
      <c r="B41" s="254"/>
      <c r="C41" s="254"/>
      <c r="D41" s="254"/>
      <c r="E41" s="254"/>
      <c r="F41" s="254"/>
      <c r="G41" s="254"/>
      <c r="H41" s="254"/>
      <c r="I41" s="254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55"/>
      <c r="D43" s="255"/>
      <c r="E43" s="3"/>
      <c r="I43" s="21"/>
      <c r="J43" s="21"/>
    </row>
    <row r="44" spans="1:10" x14ac:dyDescent="0.25">
      <c r="B44" s="62"/>
      <c r="C44" s="256" t="s">
        <v>527</v>
      </c>
      <c r="D44" s="256"/>
      <c r="E44" s="3"/>
      <c r="F44" s="256" t="s">
        <v>516</v>
      </c>
      <c r="G44" s="256"/>
      <c r="H44" s="256"/>
      <c r="I44" s="25"/>
      <c r="J44" s="21"/>
    </row>
    <row r="45" spans="1:10" x14ac:dyDescent="0.25">
      <c r="B45" s="63"/>
      <c r="C45" s="247" t="s">
        <v>528</v>
      </c>
      <c r="D45" s="247"/>
      <c r="E45" s="64"/>
      <c r="F45" s="247" t="s">
        <v>517</v>
      </c>
      <c r="G45" s="247"/>
      <c r="H45" s="247"/>
      <c r="I45" s="25"/>
      <c r="J45" s="21"/>
    </row>
    <row r="46" spans="1:10" x14ac:dyDescent="0.25">
      <c r="B46" s="247"/>
      <c r="C46" s="247"/>
      <c r="D46" s="15"/>
      <c r="E46" s="15"/>
      <c r="F46" s="247"/>
      <c r="G46" s="247"/>
      <c r="H46" s="247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6EF2-FD4A-47C4-BD52-C028B0D340FF}">
  <sheetPr>
    <tabColor theme="0" tint="-0.14999847407452621"/>
  </sheetPr>
  <dimension ref="A1:I88"/>
  <sheetViews>
    <sheetView zoomScale="130" zoomScaleNormal="130" workbookViewId="0">
      <selection activeCell="A25" sqref="A25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09" t="s">
        <v>120</v>
      </c>
      <c r="B1" s="210"/>
      <c r="C1" s="210"/>
      <c r="D1" s="210"/>
      <c r="E1" s="210"/>
      <c r="F1" s="211"/>
    </row>
    <row r="2" spans="1:6" x14ac:dyDescent="0.25">
      <c r="A2" s="259" t="s">
        <v>183</v>
      </c>
      <c r="B2" s="260"/>
      <c r="C2" s="260"/>
      <c r="D2" s="260"/>
      <c r="E2" s="260"/>
      <c r="F2" s="261"/>
    </row>
    <row r="3" spans="1:6" x14ac:dyDescent="0.25">
      <c r="A3" s="259" t="str">
        <f>+'[1]EDO DE SITUACION FINANCIERA'!A3</f>
        <v>del 01 de enero al 31 de diciembre de 2022</v>
      </c>
      <c r="B3" s="260"/>
      <c r="C3" s="260"/>
      <c r="D3" s="260"/>
      <c r="E3" s="260"/>
      <c r="F3" s="261"/>
    </row>
    <row r="4" spans="1:6" ht="15.75" thickBot="1" x14ac:dyDescent="0.3">
      <c r="A4" s="262" t="s">
        <v>1</v>
      </c>
      <c r="B4" s="263"/>
      <c r="C4" s="263"/>
      <c r="D4" s="263"/>
      <c r="E4" s="263"/>
      <c r="F4" s="264"/>
    </row>
    <row r="5" spans="1:6" x14ac:dyDescent="0.25">
      <c r="A5" s="265" t="s">
        <v>2</v>
      </c>
      <c r="B5" s="266"/>
      <c r="C5" s="267"/>
      <c r="D5" s="146" t="s">
        <v>184</v>
      </c>
      <c r="E5" s="271" t="s">
        <v>186</v>
      </c>
      <c r="F5" s="146" t="s">
        <v>187</v>
      </c>
    </row>
    <row r="6" spans="1:6" ht="24.75" customHeight="1" thickBot="1" x14ac:dyDescent="0.3">
      <c r="A6" s="268"/>
      <c r="B6" s="269"/>
      <c r="C6" s="270"/>
      <c r="D6" s="143" t="s">
        <v>185</v>
      </c>
      <c r="E6" s="249"/>
      <c r="F6" s="143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22" t="s">
        <v>189</v>
      </c>
      <c r="B8" s="272"/>
      <c r="C8" s="223"/>
      <c r="D8" s="72">
        <f>+D9+D10+D11</f>
        <v>107135848.66</v>
      </c>
      <c r="E8" s="72">
        <f t="shared" ref="E8" si="0">+E9+E10+E11</f>
        <v>113222834.93000001</v>
      </c>
      <c r="F8" s="72">
        <f>+F9+F10+F11</f>
        <v>113222834.93000001</v>
      </c>
    </row>
    <row r="9" spans="1:6" x14ac:dyDescent="0.25">
      <c r="A9" s="69"/>
      <c r="B9" s="257" t="s">
        <v>190</v>
      </c>
      <c r="C9" s="208"/>
      <c r="D9" s="73">
        <v>106128666</v>
      </c>
      <c r="E9" s="73">
        <v>113222834.93000001</v>
      </c>
      <c r="F9" s="73">
        <v>113222834.93000001</v>
      </c>
    </row>
    <row r="10" spans="1:6" x14ac:dyDescent="0.25">
      <c r="A10" s="69"/>
      <c r="B10" s="273" t="s">
        <v>191</v>
      </c>
      <c r="C10" s="274"/>
      <c r="D10" s="73">
        <v>0</v>
      </c>
      <c r="E10" s="73">
        <v>0</v>
      </c>
      <c r="F10" s="73">
        <v>0</v>
      </c>
    </row>
    <row r="11" spans="1:6" x14ac:dyDescent="0.25">
      <c r="A11" s="69"/>
      <c r="B11" s="257" t="s">
        <v>192</v>
      </c>
      <c r="C11" s="258"/>
      <c r="D11" s="73">
        <v>1007182.66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22" t="s">
        <v>519</v>
      </c>
      <c r="B13" s="272"/>
      <c r="C13" s="223"/>
      <c r="D13" s="72">
        <f>+D14+D15</f>
        <v>107135848.66</v>
      </c>
      <c r="E13" s="72">
        <f t="shared" ref="E13" si="1">+E14+E15</f>
        <v>108420632.7</v>
      </c>
      <c r="F13" s="72">
        <f>+F14+F15</f>
        <v>106899148.33</v>
      </c>
    </row>
    <row r="14" spans="1:6" ht="22.5" customHeight="1" x14ac:dyDescent="0.25">
      <c r="A14" s="69"/>
      <c r="B14" s="257" t="s">
        <v>193</v>
      </c>
      <c r="C14" s="258"/>
      <c r="D14" s="73">
        <v>107135848.66</v>
      </c>
      <c r="E14" s="73">
        <v>108420632.7</v>
      </c>
      <c r="F14" s="73">
        <v>106899148.33</v>
      </c>
    </row>
    <row r="15" spans="1:6" ht="23.25" customHeight="1" x14ac:dyDescent="0.25">
      <c r="A15" s="69"/>
      <c r="B15" s="257" t="s">
        <v>194</v>
      </c>
      <c r="C15" s="258"/>
      <c r="D15" s="73">
        <v>0</v>
      </c>
      <c r="E15" s="73">
        <v>0</v>
      </c>
      <c r="F15" s="73">
        <v>0</v>
      </c>
    </row>
    <row r="16" spans="1:6" x14ac:dyDescent="0.25">
      <c r="A16" s="69"/>
      <c r="B16" s="257"/>
      <c r="C16" s="258"/>
      <c r="D16" s="71"/>
      <c r="E16" s="71"/>
      <c r="F16" s="71"/>
    </row>
    <row r="17" spans="1:6" ht="23.25" customHeight="1" x14ac:dyDescent="0.25">
      <c r="A17" s="222" t="s">
        <v>195</v>
      </c>
      <c r="B17" s="272"/>
      <c r="C17" s="223"/>
      <c r="D17" s="72">
        <f t="shared" ref="D17:F17" si="2">+D18+D19</f>
        <v>0</v>
      </c>
      <c r="E17" s="72">
        <f t="shared" si="2"/>
        <v>788996.2</v>
      </c>
      <c r="F17" s="72">
        <f t="shared" si="2"/>
        <v>788996.2</v>
      </c>
    </row>
    <row r="18" spans="1:6" ht="21" customHeight="1" x14ac:dyDescent="0.25">
      <c r="A18" s="69"/>
      <c r="B18" s="257" t="s">
        <v>196</v>
      </c>
      <c r="C18" s="258"/>
      <c r="D18" s="73">
        <v>0</v>
      </c>
      <c r="E18" s="73">
        <v>788996.2</v>
      </c>
      <c r="F18" s="73">
        <v>788996.2</v>
      </c>
    </row>
    <row r="19" spans="1:6" ht="24.75" customHeight="1" x14ac:dyDescent="0.25">
      <c r="A19" s="69"/>
      <c r="B19" s="257" t="s">
        <v>197</v>
      </c>
      <c r="C19" s="258"/>
      <c r="D19" s="71">
        <v>0</v>
      </c>
      <c r="E19" s="71">
        <v>0</v>
      </c>
      <c r="F19" s="71">
        <v>0</v>
      </c>
    </row>
    <row r="20" spans="1:6" x14ac:dyDescent="0.25">
      <c r="A20" s="69"/>
      <c r="B20" s="257"/>
      <c r="C20" s="258"/>
      <c r="D20" s="71"/>
      <c r="E20" s="71"/>
      <c r="F20" s="71"/>
    </row>
    <row r="21" spans="1:6" x14ac:dyDescent="0.25">
      <c r="A21" s="222" t="s">
        <v>198</v>
      </c>
      <c r="B21" s="272"/>
      <c r="C21" s="223"/>
      <c r="D21" s="72">
        <v>1007182.66</v>
      </c>
      <c r="E21" s="72">
        <f t="shared" ref="E21:F21" si="3">+E8-E13+E17</f>
        <v>5591198.4300000044</v>
      </c>
      <c r="F21" s="72">
        <f t="shared" si="3"/>
        <v>7112682.8000000091</v>
      </c>
    </row>
    <row r="22" spans="1:6" ht="26.25" customHeight="1" x14ac:dyDescent="0.25">
      <c r="A22" s="222" t="s">
        <v>199</v>
      </c>
      <c r="B22" s="272"/>
      <c r="C22" s="223"/>
      <c r="D22" s="72">
        <v>0</v>
      </c>
      <c r="E22" s="72">
        <f t="shared" ref="E22:F22" si="4">+E21-E11</f>
        <v>5591198.4300000044</v>
      </c>
      <c r="F22" s="72">
        <f t="shared" si="4"/>
        <v>7112682.8000000091</v>
      </c>
    </row>
    <row r="23" spans="1:6" ht="20.25" customHeight="1" x14ac:dyDescent="0.25">
      <c r="A23" s="222" t="s">
        <v>200</v>
      </c>
      <c r="B23" s="272"/>
      <c r="C23" s="223"/>
      <c r="D23" s="72">
        <v>-1007182.66</v>
      </c>
      <c r="E23" s="72">
        <f>+E22-E17</f>
        <v>4802202.2300000042</v>
      </c>
      <c r="F23" s="72">
        <f t="shared" ref="F23" si="5">+F22-F17</f>
        <v>6323686.6000000089</v>
      </c>
    </row>
    <row r="24" spans="1:6" ht="15.75" thickBot="1" x14ac:dyDescent="0.3">
      <c r="A24" s="74"/>
      <c r="B24" s="277"/>
      <c r="C24" s="278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79" t="s">
        <v>201</v>
      </c>
      <c r="B26" s="280"/>
      <c r="C26" s="281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75"/>
      <c r="C27" s="276"/>
      <c r="D27" s="71"/>
      <c r="E27" s="71"/>
      <c r="F27" s="71"/>
    </row>
    <row r="28" spans="1:6" ht="22.5" customHeight="1" x14ac:dyDescent="0.25">
      <c r="A28" s="222" t="s">
        <v>204</v>
      </c>
      <c r="B28" s="272"/>
      <c r="C28" s="223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7" t="s">
        <v>205</v>
      </c>
      <c r="C29" s="258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7" t="s">
        <v>206</v>
      </c>
      <c r="C30" s="258"/>
      <c r="D30" s="71">
        <v>0</v>
      </c>
      <c r="E30" s="71">
        <v>0</v>
      </c>
      <c r="F30" s="71">
        <v>0</v>
      </c>
    </row>
    <row r="31" spans="1:6" x14ac:dyDescent="0.25">
      <c r="A31" s="69"/>
      <c r="B31" s="257"/>
      <c r="C31" s="258"/>
      <c r="D31" s="71"/>
      <c r="E31" s="71"/>
      <c r="F31" s="71"/>
    </row>
    <row r="32" spans="1:6" x14ac:dyDescent="0.25">
      <c r="A32" s="222" t="s">
        <v>207</v>
      </c>
      <c r="B32" s="272"/>
      <c r="C32" s="223"/>
      <c r="D32" s="72">
        <f>+D23+D28</f>
        <v>-1007182.66</v>
      </c>
      <c r="E32" s="72">
        <f t="shared" ref="E32" si="6">+E23+E28</f>
        <v>4802202.2300000042</v>
      </c>
      <c r="F32" s="72">
        <f>+F23+F28</f>
        <v>6323686.6000000089</v>
      </c>
    </row>
    <row r="33" spans="1:6" x14ac:dyDescent="0.25">
      <c r="A33" s="101"/>
      <c r="B33" s="283"/>
      <c r="C33" s="284"/>
      <c r="D33" s="102"/>
      <c r="E33" s="102"/>
      <c r="F33" s="102"/>
    </row>
    <row r="34" spans="1:6" x14ac:dyDescent="0.25">
      <c r="A34" s="55"/>
      <c r="B34" s="285"/>
      <c r="C34" s="285"/>
      <c r="D34" s="55"/>
      <c r="E34" s="55"/>
      <c r="F34" s="55"/>
    </row>
    <row r="35" spans="1:6" x14ac:dyDescent="0.25">
      <c r="A35" s="286" t="s">
        <v>201</v>
      </c>
      <c r="B35" s="287"/>
      <c r="C35" s="288"/>
      <c r="D35" s="292" t="s">
        <v>208</v>
      </c>
      <c r="E35" s="294" t="s">
        <v>186</v>
      </c>
      <c r="F35" s="103" t="s">
        <v>187</v>
      </c>
    </row>
    <row r="36" spans="1:6" x14ac:dyDescent="0.25">
      <c r="A36" s="289"/>
      <c r="B36" s="290"/>
      <c r="C36" s="291"/>
      <c r="D36" s="293"/>
      <c r="E36" s="295"/>
      <c r="F36" s="104" t="s">
        <v>203</v>
      </c>
    </row>
    <row r="37" spans="1:6" x14ac:dyDescent="0.25">
      <c r="A37" s="78"/>
      <c r="B37" s="257"/>
      <c r="C37" s="258"/>
      <c r="D37" s="79"/>
      <c r="E37" s="79"/>
      <c r="F37" s="79"/>
    </row>
    <row r="38" spans="1:6" x14ac:dyDescent="0.25">
      <c r="A38" s="245" t="s">
        <v>209</v>
      </c>
      <c r="B38" s="282"/>
      <c r="C38" s="246"/>
      <c r="D38" s="72">
        <f>+D39+D40</f>
        <v>1007182.66</v>
      </c>
      <c r="E38" s="72">
        <f t="shared" ref="E38:F38" si="7">+E39+E40</f>
        <v>0</v>
      </c>
      <c r="F38" s="72">
        <f t="shared" si="7"/>
        <v>0</v>
      </c>
    </row>
    <row r="39" spans="1:6" ht="20.25" customHeight="1" x14ac:dyDescent="0.25">
      <c r="A39" s="78"/>
      <c r="B39" s="257" t="s">
        <v>210</v>
      </c>
      <c r="C39" s="258"/>
      <c r="D39" s="73">
        <v>1007182.66</v>
      </c>
      <c r="E39" s="73">
        <v>0</v>
      </c>
      <c r="F39" s="73">
        <v>0</v>
      </c>
    </row>
    <row r="40" spans="1:6" ht="25.5" customHeight="1" x14ac:dyDescent="0.25">
      <c r="A40" s="78"/>
      <c r="B40" s="257" t="s">
        <v>211</v>
      </c>
      <c r="C40" s="258"/>
      <c r="D40" s="73">
        <v>0</v>
      </c>
      <c r="E40" s="73">
        <v>0</v>
      </c>
      <c r="F40" s="73">
        <v>0</v>
      </c>
    </row>
    <row r="41" spans="1:6" x14ac:dyDescent="0.25">
      <c r="A41" s="245" t="s">
        <v>212</v>
      </c>
      <c r="B41" s="282"/>
      <c r="C41" s="246"/>
      <c r="D41" s="80">
        <f>+D42+D43</f>
        <v>0</v>
      </c>
      <c r="E41" s="72">
        <f t="shared" ref="E41:F41" si="8">+E42+E43</f>
        <v>0</v>
      </c>
      <c r="F41" s="72">
        <f t="shared" si="8"/>
        <v>0</v>
      </c>
    </row>
    <row r="42" spans="1:6" ht="24" customHeight="1" x14ac:dyDescent="0.25">
      <c r="A42" s="78"/>
      <c r="B42" s="257" t="s">
        <v>213</v>
      </c>
      <c r="C42" s="258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7" t="s">
        <v>214</v>
      </c>
      <c r="C43" s="258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96"/>
      <c r="B45" s="82"/>
      <c r="C45" s="80" t="s">
        <v>215</v>
      </c>
      <c r="D45" s="83">
        <f>+D38-D41</f>
        <v>1007182.66</v>
      </c>
      <c r="E45" s="83">
        <f t="shared" ref="E45:F45" si="9">+E38-E41</f>
        <v>0</v>
      </c>
      <c r="F45" s="83">
        <f t="shared" si="9"/>
        <v>0</v>
      </c>
    </row>
    <row r="46" spans="1:6" ht="15.75" thickBot="1" x14ac:dyDescent="0.3">
      <c r="A46" s="297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98" t="s">
        <v>201</v>
      </c>
      <c r="B48" s="299"/>
      <c r="C48" s="300"/>
      <c r="D48" s="77" t="s">
        <v>184</v>
      </c>
      <c r="E48" s="304" t="s">
        <v>186</v>
      </c>
      <c r="F48" s="77" t="s">
        <v>187</v>
      </c>
    </row>
    <row r="49" spans="1:6" ht="15.75" thickBot="1" x14ac:dyDescent="0.3">
      <c r="A49" s="301"/>
      <c r="B49" s="302"/>
      <c r="C49" s="303"/>
      <c r="D49" s="61" t="s">
        <v>202</v>
      </c>
      <c r="E49" s="305"/>
      <c r="F49" s="61" t="s">
        <v>203</v>
      </c>
    </row>
    <row r="50" spans="1:6" x14ac:dyDescent="0.25">
      <c r="A50" s="306"/>
      <c r="B50" s="307"/>
      <c r="C50" s="308"/>
      <c r="D50" s="79"/>
      <c r="E50" s="79"/>
      <c r="F50" s="79"/>
    </row>
    <row r="51" spans="1:6" ht="25.5" customHeight="1" x14ac:dyDescent="0.25">
      <c r="A51" s="78"/>
      <c r="B51" s="257" t="s">
        <v>216</v>
      </c>
      <c r="C51" s="208"/>
      <c r="D51" s="86">
        <f>+D9</f>
        <v>106128666</v>
      </c>
      <c r="E51" s="86">
        <f t="shared" ref="E51:F51" si="10">+E9</f>
        <v>113222834.93000001</v>
      </c>
      <c r="F51" s="86">
        <f t="shared" si="10"/>
        <v>113222834.93000001</v>
      </c>
    </row>
    <row r="52" spans="1:6" ht="21.75" customHeight="1" x14ac:dyDescent="0.25">
      <c r="A52" s="78"/>
      <c r="B52" s="257" t="s">
        <v>217</v>
      </c>
      <c r="C52" s="208"/>
      <c r="D52" s="86">
        <f>+D11</f>
        <v>1007182.66</v>
      </c>
      <c r="E52" s="86">
        <f t="shared" ref="E52:F52" si="11">+E11</f>
        <v>0</v>
      </c>
      <c r="F52" s="86">
        <f t="shared" si="11"/>
        <v>0</v>
      </c>
    </row>
    <row r="53" spans="1:6" ht="26.25" customHeight="1" x14ac:dyDescent="0.25">
      <c r="A53" s="78"/>
      <c r="B53" s="257" t="s">
        <v>210</v>
      </c>
      <c r="C53" s="208"/>
      <c r="D53" s="86">
        <f>+D39</f>
        <v>1007182.66</v>
      </c>
      <c r="E53" s="86">
        <f t="shared" ref="E53:F53" si="12">+E39</f>
        <v>0</v>
      </c>
      <c r="F53" s="86">
        <f t="shared" si="12"/>
        <v>0</v>
      </c>
    </row>
    <row r="54" spans="1:6" ht="21" customHeight="1" x14ac:dyDescent="0.25">
      <c r="A54" s="78"/>
      <c r="B54" s="257" t="s">
        <v>213</v>
      </c>
      <c r="C54" s="258"/>
      <c r="D54" s="79">
        <f>+D42</f>
        <v>0</v>
      </c>
      <c r="E54" s="79">
        <f t="shared" ref="E54:F54" si="13">+E42</f>
        <v>0</v>
      </c>
      <c r="F54" s="79">
        <f t="shared" si="13"/>
        <v>0</v>
      </c>
    </row>
    <row r="55" spans="1:6" x14ac:dyDescent="0.25">
      <c r="A55" s="78"/>
      <c r="B55" s="81"/>
      <c r="C55" s="93"/>
      <c r="D55" s="79"/>
      <c r="E55" s="79"/>
      <c r="F55" s="79"/>
    </row>
    <row r="56" spans="1:6" ht="26.25" customHeight="1" x14ac:dyDescent="0.25">
      <c r="A56" s="78"/>
      <c r="B56" s="257" t="s">
        <v>193</v>
      </c>
      <c r="C56" s="258"/>
      <c r="D56" s="86">
        <f>+D14</f>
        <v>107135848.66</v>
      </c>
      <c r="E56" s="86">
        <f>+E14</f>
        <v>108420632.7</v>
      </c>
      <c r="F56" s="86">
        <f t="shared" ref="F56" si="14">+F14</f>
        <v>106899148.33</v>
      </c>
    </row>
    <row r="57" spans="1:6" x14ac:dyDescent="0.25">
      <c r="A57" s="78"/>
      <c r="B57" s="81"/>
      <c r="C57" s="93"/>
      <c r="D57" s="79"/>
      <c r="E57" s="79"/>
      <c r="F57" s="79"/>
    </row>
    <row r="58" spans="1:6" ht="21" customHeight="1" x14ac:dyDescent="0.25">
      <c r="A58" s="78"/>
      <c r="B58" s="257" t="s">
        <v>196</v>
      </c>
      <c r="C58" s="258"/>
      <c r="D58" s="86">
        <v>0</v>
      </c>
      <c r="E58" s="86">
        <f>+E18</f>
        <v>788996.2</v>
      </c>
      <c r="F58" s="86">
        <f>+F18</f>
        <v>788996.2</v>
      </c>
    </row>
    <row r="59" spans="1:6" x14ac:dyDescent="0.25">
      <c r="A59" s="78"/>
      <c r="B59" s="81"/>
      <c r="C59" s="93"/>
      <c r="D59" s="79"/>
      <c r="E59" s="79"/>
      <c r="F59" s="79"/>
    </row>
    <row r="60" spans="1:6" ht="26.25" customHeight="1" x14ac:dyDescent="0.25">
      <c r="A60" s="222" t="s">
        <v>218</v>
      </c>
      <c r="B60" s="272"/>
      <c r="C60" s="223"/>
      <c r="D60" s="87">
        <v>1007182.66</v>
      </c>
      <c r="E60" s="87">
        <f t="shared" ref="E60:F60" si="15">+E51+E52-E56+E58</f>
        <v>5591198.4300000044</v>
      </c>
      <c r="F60" s="87">
        <f t="shared" si="15"/>
        <v>7112682.8000000091</v>
      </c>
    </row>
    <row r="61" spans="1:6" ht="23.25" customHeight="1" x14ac:dyDescent="0.25">
      <c r="A61" s="222" t="s">
        <v>219</v>
      </c>
      <c r="B61" s="272"/>
      <c r="C61" s="223"/>
      <c r="D61" s="87">
        <f>+D60-D52</f>
        <v>0</v>
      </c>
      <c r="E61" s="87">
        <f t="shared" ref="E61:F61" si="16">+E60-E52</f>
        <v>5591198.4300000044</v>
      </c>
      <c r="F61" s="87">
        <f t="shared" si="16"/>
        <v>7112682.8000000091</v>
      </c>
    </row>
    <row r="62" spans="1:6" ht="15.75" thickBot="1" x14ac:dyDescent="0.3">
      <c r="A62" s="88"/>
      <c r="B62" s="89"/>
      <c r="C62" s="96"/>
      <c r="D62" s="90"/>
      <c r="E62" s="90"/>
      <c r="F62" s="90"/>
    </row>
    <row r="63" spans="1:6" ht="15.75" thickBot="1" x14ac:dyDescent="0.3">
      <c r="A63" s="55"/>
      <c r="B63" s="55"/>
      <c r="C63" s="94"/>
      <c r="D63" s="55"/>
      <c r="E63" s="55"/>
      <c r="F63" s="55"/>
    </row>
    <row r="64" spans="1:6" x14ac:dyDescent="0.25">
      <c r="A64" s="298" t="s">
        <v>201</v>
      </c>
      <c r="B64" s="299"/>
      <c r="C64" s="300"/>
      <c r="D64" s="304" t="s">
        <v>208</v>
      </c>
      <c r="E64" s="304" t="s">
        <v>186</v>
      </c>
      <c r="F64" s="77" t="s">
        <v>187</v>
      </c>
    </row>
    <row r="65" spans="1:9" ht="15.75" thickBot="1" x14ac:dyDescent="0.3">
      <c r="A65" s="301"/>
      <c r="B65" s="302"/>
      <c r="C65" s="303"/>
      <c r="D65" s="305"/>
      <c r="E65" s="305"/>
      <c r="F65" s="61" t="s">
        <v>203</v>
      </c>
    </row>
    <row r="66" spans="1:9" x14ac:dyDescent="0.25">
      <c r="A66" s="306"/>
      <c r="B66" s="307"/>
      <c r="C66" s="308"/>
      <c r="D66" s="79"/>
      <c r="E66" s="79"/>
      <c r="F66" s="79"/>
    </row>
    <row r="67" spans="1:9" x14ac:dyDescent="0.25">
      <c r="A67" s="78"/>
      <c r="B67" s="257" t="s">
        <v>191</v>
      </c>
      <c r="C67" s="258"/>
      <c r="D67" s="86">
        <f>+D10</f>
        <v>0</v>
      </c>
      <c r="E67" s="86">
        <f t="shared" ref="E67:F67" si="17">+E10</f>
        <v>0</v>
      </c>
      <c r="F67" s="86">
        <f t="shared" si="17"/>
        <v>0</v>
      </c>
    </row>
    <row r="68" spans="1:9" ht="21" customHeight="1" x14ac:dyDescent="0.25">
      <c r="A68" s="78"/>
      <c r="B68" s="257" t="s">
        <v>220</v>
      </c>
      <c r="C68" s="258"/>
      <c r="D68" s="86">
        <v>0</v>
      </c>
      <c r="E68" s="79"/>
      <c r="F68" s="79"/>
    </row>
    <row r="69" spans="1:9" ht="25.5" customHeight="1" x14ac:dyDescent="0.25">
      <c r="A69" s="78"/>
      <c r="B69" s="257" t="s">
        <v>211</v>
      </c>
      <c r="C69" s="258"/>
      <c r="D69" s="86">
        <f>+D40</f>
        <v>0</v>
      </c>
      <c r="E69" s="86">
        <f t="shared" ref="E69:F69" si="18">+E40</f>
        <v>0</v>
      </c>
      <c r="F69" s="86">
        <f t="shared" si="18"/>
        <v>0</v>
      </c>
    </row>
    <row r="70" spans="1:9" ht="24.75" customHeight="1" x14ac:dyDescent="0.25">
      <c r="A70" s="78"/>
      <c r="B70" s="257" t="s">
        <v>214</v>
      </c>
      <c r="C70" s="258"/>
      <c r="D70" s="79">
        <f>+D43</f>
        <v>0</v>
      </c>
      <c r="E70" s="79">
        <f t="shared" ref="E70:F70" si="19">+E43</f>
        <v>0</v>
      </c>
      <c r="F70" s="79">
        <f t="shared" si="19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7" t="s">
        <v>221</v>
      </c>
      <c r="C72" s="258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7" t="s">
        <v>197</v>
      </c>
      <c r="C74" s="258"/>
      <c r="D74" s="79">
        <f>+D19</f>
        <v>0</v>
      </c>
      <c r="E74" s="79">
        <f t="shared" ref="E74:F74" si="20">+E19</f>
        <v>0</v>
      </c>
      <c r="F74" s="79">
        <f t="shared" si="20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22" t="s">
        <v>222</v>
      </c>
      <c r="B76" s="272"/>
      <c r="C76" s="223"/>
      <c r="D76" s="80">
        <v>0</v>
      </c>
      <c r="E76" s="80">
        <v>0</v>
      </c>
      <c r="F76" s="80">
        <v>0</v>
      </c>
    </row>
    <row r="77" spans="1:9" ht="40.5" customHeight="1" x14ac:dyDescent="0.25">
      <c r="A77" s="222" t="s">
        <v>223</v>
      </c>
      <c r="B77" s="272"/>
      <c r="C77" s="223"/>
      <c r="D77" s="309">
        <v>0</v>
      </c>
      <c r="E77" s="309">
        <v>0</v>
      </c>
      <c r="F77" s="309">
        <v>0</v>
      </c>
    </row>
    <row r="78" spans="1:9" ht="15.75" thickBot="1" x14ac:dyDescent="0.3">
      <c r="A78" s="91"/>
      <c r="B78" s="92"/>
      <c r="C78" s="97"/>
      <c r="D78" s="310"/>
      <c r="E78" s="310"/>
      <c r="F78" s="310"/>
    </row>
    <row r="80" spans="1:9" s="14" customFormat="1" ht="15" customHeight="1" x14ac:dyDescent="0.25">
      <c r="A80" s="311" t="s">
        <v>430</v>
      </c>
      <c r="B80" s="311"/>
      <c r="C80" s="311"/>
      <c r="D80" s="311"/>
      <c r="E80" s="311"/>
      <c r="F80" s="311"/>
      <c r="G80" s="19"/>
      <c r="H80" s="19"/>
      <c r="I80" s="19"/>
    </row>
    <row r="81" spans="1:9" s="14" customFormat="1" ht="15" customHeight="1" x14ac:dyDescent="0.25">
      <c r="A81" s="311"/>
      <c r="B81" s="311"/>
      <c r="C81" s="311"/>
      <c r="D81" s="311"/>
      <c r="E81" s="311"/>
      <c r="F81" s="311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55"/>
      <c r="C85" s="255"/>
      <c r="D85" s="3"/>
      <c r="H85" s="21"/>
      <c r="I85" s="21"/>
    </row>
    <row r="86" spans="1:9" x14ac:dyDescent="0.25">
      <c r="A86" s="62"/>
      <c r="B86" s="256" t="s">
        <v>527</v>
      </c>
      <c r="C86" s="256"/>
      <c r="D86" s="256" t="s">
        <v>516</v>
      </c>
      <c r="E86" s="256"/>
      <c r="F86" s="256"/>
      <c r="G86" s="256"/>
      <c r="H86" s="25"/>
      <c r="I86" s="21"/>
    </row>
    <row r="87" spans="1:9" ht="15" customHeight="1" x14ac:dyDescent="0.25">
      <c r="A87" s="63"/>
      <c r="B87" s="247" t="s">
        <v>528</v>
      </c>
      <c r="C87" s="247"/>
      <c r="D87" s="247" t="s">
        <v>520</v>
      </c>
      <c r="E87" s="247"/>
      <c r="F87" s="247"/>
      <c r="G87" s="247"/>
      <c r="H87" s="25"/>
      <c r="I87" s="21"/>
    </row>
    <row r="88" spans="1:9" ht="15" customHeight="1" x14ac:dyDescent="0.25">
      <c r="C88" s="99"/>
      <c r="D88" s="12"/>
      <c r="E88" s="247"/>
      <c r="F88" s="247"/>
      <c r="G88" s="12"/>
      <c r="H88" s="12"/>
      <c r="I88" s="12"/>
    </row>
  </sheetData>
  <mergeCells count="75">
    <mergeCell ref="B87:C87"/>
    <mergeCell ref="D87:G87"/>
    <mergeCell ref="E88:F88"/>
    <mergeCell ref="E77:E78"/>
    <mergeCell ref="F77:F78"/>
    <mergeCell ref="A80:F81"/>
    <mergeCell ref="B85:C85"/>
    <mergeCell ref="B86:C86"/>
    <mergeCell ref="D86:G86"/>
    <mergeCell ref="D77:D78"/>
    <mergeCell ref="B70:C70"/>
    <mergeCell ref="B72:C72"/>
    <mergeCell ref="B74:C74"/>
    <mergeCell ref="A76:C76"/>
    <mergeCell ref="A77:C77"/>
    <mergeCell ref="D64:D65"/>
    <mergeCell ref="E64:E65"/>
    <mergeCell ref="A66:C66"/>
    <mergeCell ref="B67:C67"/>
    <mergeCell ref="B68:C68"/>
    <mergeCell ref="B69:C69"/>
    <mergeCell ref="B54:C54"/>
    <mergeCell ref="B56:C56"/>
    <mergeCell ref="B58:C58"/>
    <mergeCell ref="A60:C60"/>
    <mergeCell ref="A61:C61"/>
    <mergeCell ref="A64:C65"/>
    <mergeCell ref="D35:D36"/>
    <mergeCell ref="E35:E36"/>
    <mergeCell ref="B37:C37"/>
    <mergeCell ref="B53:C53"/>
    <mergeCell ref="B39:C39"/>
    <mergeCell ref="B40:C40"/>
    <mergeCell ref="A41:C41"/>
    <mergeCell ref="B42:C42"/>
    <mergeCell ref="B43:C43"/>
    <mergeCell ref="A45:A46"/>
    <mergeCell ref="A48:C49"/>
    <mergeCell ref="E48:E49"/>
    <mergeCell ref="A50:C50"/>
    <mergeCell ref="B51:C51"/>
    <mergeCell ref="B52:C52"/>
    <mergeCell ref="A38:C38"/>
    <mergeCell ref="A28:C28"/>
    <mergeCell ref="B29:C29"/>
    <mergeCell ref="B30:C30"/>
    <mergeCell ref="B31:C31"/>
    <mergeCell ref="A32:C32"/>
    <mergeCell ref="B33:C33"/>
    <mergeCell ref="B34:C34"/>
    <mergeCell ref="A35:C36"/>
    <mergeCell ref="B27:C27"/>
    <mergeCell ref="B15:C15"/>
    <mergeCell ref="B16:C16"/>
    <mergeCell ref="A17:C17"/>
    <mergeCell ref="B18:C18"/>
    <mergeCell ref="B19:C19"/>
    <mergeCell ref="B20:C20"/>
    <mergeCell ref="A21:C21"/>
    <mergeCell ref="A22:C22"/>
    <mergeCell ref="A23:C23"/>
    <mergeCell ref="B24:C24"/>
    <mergeCell ref="A26:C26"/>
    <mergeCell ref="B14:C14"/>
    <mergeCell ref="A1:F1"/>
    <mergeCell ref="A2:F2"/>
    <mergeCell ref="A3:F3"/>
    <mergeCell ref="A4:F4"/>
    <mergeCell ref="A5:C6"/>
    <mergeCell ref="E5:E6"/>
    <mergeCell ref="A8:C8"/>
    <mergeCell ref="B9:C9"/>
    <mergeCell ref="B10:C10"/>
    <mergeCell ref="B11:C11"/>
    <mergeCell ref="A13:C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90"/>
  <sheetViews>
    <sheetView topLeftCell="A27" zoomScale="130" zoomScaleNormal="130" workbookViewId="0">
      <selection activeCell="A25" sqref="A25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2.85546875" bestFit="1" customWidth="1"/>
  </cols>
  <sheetData>
    <row r="1" spans="1:9" x14ac:dyDescent="0.25">
      <c r="A1" s="209" t="s">
        <v>120</v>
      </c>
      <c r="B1" s="210"/>
      <c r="C1" s="210"/>
      <c r="D1" s="210"/>
      <c r="E1" s="210"/>
      <c r="F1" s="210"/>
      <c r="G1" s="210"/>
      <c r="H1" s="210"/>
      <c r="I1" s="211"/>
    </row>
    <row r="2" spans="1:9" x14ac:dyDescent="0.25">
      <c r="A2" s="259" t="s">
        <v>224</v>
      </c>
      <c r="B2" s="260"/>
      <c r="C2" s="260"/>
      <c r="D2" s="260"/>
      <c r="E2" s="260"/>
      <c r="F2" s="260"/>
      <c r="G2" s="260"/>
      <c r="H2" s="260"/>
      <c r="I2" s="261"/>
    </row>
    <row r="3" spans="1:9" x14ac:dyDescent="0.25">
      <c r="A3" s="259" t="str">
        <f>+'FORMATO 1'!A3:G3</f>
        <v>del 01 de enero al 31 de diciembre de 2022</v>
      </c>
      <c r="B3" s="260"/>
      <c r="C3" s="260"/>
      <c r="D3" s="260"/>
      <c r="E3" s="260"/>
      <c r="F3" s="260"/>
      <c r="G3" s="260"/>
      <c r="H3" s="260"/>
      <c r="I3" s="261"/>
    </row>
    <row r="4" spans="1:9" ht="15.75" thickBot="1" x14ac:dyDescent="0.3">
      <c r="A4" s="262" t="s">
        <v>1</v>
      </c>
      <c r="B4" s="263"/>
      <c r="C4" s="263"/>
      <c r="D4" s="263"/>
      <c r="E4" s="263"/>
      <c r="F4" s="263"/>
      <c r="G4" s="263"/>
      <c r="H4" s="263"/>
      <c r="I4" s="264"/>
    </row>
    <row r="5" spans="1:9" ht="15.75" thickBot="1" x14ac:dyDescent="0.3">
      <c r="A5" s="209"/>
      <c r="B5" s="210"/>
      <c r="C5" s="211"/>
      <c r="D5" s="324" t="s">
        <v>225</v>
      </c>
      <c r="E5" s="325"/>
      <c r="F5" s="325"/>
      <c r="G5" s="325"/>
      <c r="H5" s="326"/>
      <c r="I5" s="327" t="s">
        <v>226</v>
      </c>
    </row>
    <row r="6" spans="1:9" x14ac:dyDescent="0.25">
      <c r="A6" s="259" t="s">
        <v>201</v>
      </c>
      <c r="B6" s="260"/>
      <c r="C6" s="261"/>
      <c r="D6" s="271" t="s">
        <v>228</v>
      </c>
      <c r="E6" s="271" t="s">
        <v>529</v>
      </c>
      <c r="F6" s="271" t="s">
        <v>230</v>
      </c>
      <c r="G6" s="271" t="s">
        <v>186</v>
      </c>
      <c r="H6" s="271" t="s">
        <v>231</v>
      </c>
      <c r="I6" s="328"/>
    </row>
    <row r="7" spans="1:9" ht="34.5" customHeight="1" thickBot="1" x14ac:dyDescent="0.3">
      <c r="A7" s="262" t="s">
        <v>227</v>
      </c>
      <c r="B7" s="263"/>
      <c r="C7" s="264"/>
      <c r="D7" s="249"/>
      <c r="E7" s="249"/>
      <c r="F7" s="249"/>
      <c r="G7" s="249"/>
      <c r="H7" s="249"/>
      <c r="I7" s="329"/>
    </row>
    <row r="8" spans="1:9" x14ac:dyDescent="0.25">
      <c r="A8" s="321"/>
      <c r="B8" s="322"/>
      <c r="C8" s="323"/>
      <c r="D8" s="105"/>
      <c r="E8" s="105"/>
      <c r="F8" s="105"/>
      <c r="G8" s="105"/>
      <c r="H8" s="105"/>
      <c r="I8" s="105"/>
    </row>
    <row r="9" spans="1:9" x14ac:dyDescent="0.25">
      <c r="A9" s="245" t="s">
        <v>232</v>
      </c>
      <c r="B9" s="282"/>
      <c r="C9" s="246"/>
      <c r="D9" s="105"/>
      <c r="E9" s="105"/>
      <c r="F9" s="105"/>
      <c r="G9" s="105"/>
      <c r="H9" s="105"/>
      <c r="I9" s="105"/>
    </row>
    <row r="10" spans="1:9" x14ac:dyDescent="0.25">
      <c r="A10" s="106"/>
      <c r="B10" s="273" t="s">
        <v>233</v>
      </c>
      <c r="C10" s="318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273" t="s">
        <v>234</v>
      </c>
      <c r="C11" s="318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273" t="s">
        <v>235</v>
      </c>
      <c r="C12" s="318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273" t="s">
        <v>236</v>
      </c>
      <c r="C13" s="318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273" t="s">
        <v>237</v>
      </c>
      <c r="C14" s="318"/>
      <c r="D14" s="107">
        <v>0</v>
      </c>
      <c r="E14" s="107">
        <v>671.31</v>
      </c>
      <c r="F14" s="107">
        <f t="shared" ref="F14" si="0">+E14</f>
        <v>671.31</v>
      </c>
      <c r="G14" s="107">
        <v>1034.31</v>
      </c>
      <c r="H14" s="107">
        <v>1014.31</v>
      </c>
      <c r="I14" s="107">
        <f>+H14-D14</f>
        <v>1014.31</v>
      </c>
    </row>
    <row r="15" spans="1:9" x14ac:dyDescent="0.25">
      <c r="A15" s="106"/>
      <c r="B15" s="273" t="s">
        <v>238</v>
      </c>
      <c r="C15" s="318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66">
        <f t="shared" ref="I15" si="1">+H15-D15</f>
        <v>0</v>
      </c>
    </row>
    <row r="16" spans="1:9" x14ac:dyDescent="0.25">
      <c r="A16" s="106"/>
      <c r="B16" s="273" t="s">
        <v>239</v>
      </c>
      <c r="C16" s="318"/>
      <c r="D16" s="107">
        <v>0</v>
      </c>
      <c r="E16" s="107">
        <v>341217.5</v>
      </c>
      <c r="F16" s="107">
        <v>341217.5</v>
      </c>
      <c r="G16" s="107">
        <v>343678.62</v>
      </c>
      <c r="H16" s="107">
        <f>G16</f>
        <v>343678.62</v>
      </c>
      <c r="I16" s="107">
        <f>H16</f>
        <v>343678.62</v>
      </c>
    </row>
    <row r="17" spans="1:9" x14ac:dyDescent="0.25">
      <c r="A17" s="320"/>
      <c r="B17" s="273" t="s">
        <v>240</v>
      </c>
      <c r="C17" s="318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f>+H17-D17</f>
        <v>0</v>
      </c>
    </row>
    <row r="18" spans="1:9" x14ac:dyDescent="0.25">
      <c r="A18" s="320"/>
      <c r="B18" s="273" t="s">
        <v>241</v>
      </c>
      <c r="C18" s="318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273" t="s">
        <v>253</v>
      </c>
      <c r="C30" s="318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273" t="s">
        <v>259</v>
      </c>
      <c r="C36" s="318"/>
      <c r="D36" s="166">
        <v>106128666</v>
      </c>
      <c r="E36" s="166">
        <v>6749476</v>
      </c>
      <c r="F36" s="166">
        <f>+D36+E36</f>
        <v>112878142</v>
      </c>
      <c r="G36" s="166">
        <v>112878142</v>
      </c>
      <c r="H36" s="166">
        <f>+G36</f>
        <v>112878142</v>
      </c>
      <c r="I36" s="166">
        <f>+H36-D36</f>
        <v>6749476</v>
      </c>
    </row>
    <row r="37" spans="1:9" x14ac:dyDescent="0.25">
      <c r="A37" s="106"/>
      <c r="B37" s="273" t="s">
        <v>260</v>
      </c>
      <c r="C37" s="318"/>
      <c r="D37" s="166">
        <v>0</v>
      </c>
      <c r="E37" s="166">
        <v>0</v>
      </c>
      <c r="F37" s="166">
        <v>0</v>
      </c>
      <c r="G37" s="166">
        <v>0</v>
      </c>
      <c r="H37" s="166">
        <v>0</v>
      </c>
      <c r="I37" s="166">
        <v>0</v>
      </c>
    </row>
    <row r="38" spans="1:9" ht="15.75" thickBot="1" x14ac:dyDescent="0.3">
      <c r="A38" s="120"/>
      <c r="B38" s="121"/>
      <c r="C38" s="122" t="s">
        <v>261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</row>
    <row r="39" spans="1:9" x14ac:dyDescent="0.25">
      <c r="A39" s="106"/>
      <c r="B39" s="273" t="s">
        <v>262</v>
      </c>
      <c r="C39" s="318"/>
      <c r="D39" s="166">
        <v>0</v>
      </c>
      <c r="E39" s="166">
        <v>0</v>
      </c>
      <c r="F39" s="166">
        <v>0</v>
      </c>
      <c r="G39" s="166">
        <v>0</v>
      </c>
      <c r="H39" s="166">
        <v>0</v>
      </c>
      <c r="I39" s="166">
        <v>0</v>
      </c>
    </row>
    <row r="40" spans="1:9" x14ac:dyDescent="0.25">
      <c r="A40" s="106"/>
      <c r="B40" s="110"/>
      <c r="C40" s="111" t="s">
        <v>263</v>
      </c>
      <c r="D40" s="168">
        <v>0</v>
      </c>
      <c r="E40" s="168">
        <v>0</v>
      </c>
      <c r="F40" s="168">
        <v>0</v>
      </c>
      <c r="G40" s="168">
        <v>0</v>
      </c>
      <c r="H40" s="168">
        <v>0</v>
      </c>
      <c r="I40" s="168">
        <v>0</v>
      </c>
    </row>
    <row r="41" spans="1:9" x14ac:dyDescent="0.25">
      <c r="A41" s="106"/>
      <c r="B41" s="110"/>
      <c r="C41" s="111" t="s">
        <v>264</v>
      </c>
      <c r="D41" s="168">
        <v>0</v>
      </c>
      <c r="E41" s="168">
        <v>0</v>
      </c>
      <c r="F41" s="168">
        <v>0</v>
      </c>
      <c r="G41" s="168">
        <v>0</v>
      </c>
      <c r="H41" s="168">
        <v>0</v>
      </c>
      <c r="I41" s="168">
        <v>0</v>
      </c>
    </row>
    <row r="42" spans="1:9" x14ac:dyDescent="0.25">
      <c r="A42" s="114"/>
      <c r="B42" s="115"/>
      <c r="C42" s="116"/>
      <c r="D42" s="169"/>
      <c r="E42" s="169"/>
      <c r="F42" s="169"/>
      <c r="G42" s="169"/>
      <c r="H42" s="169"/>
      <c r="I42" s="169"/>
    </row>
    <row r="43" spans="1:9" x14ac:dyDescent="0.25">
      <c r="A43" s="245" t="s">
        <v>265</v>
      </c>
      <c r="B43" s="282"/>
      <c r="C43" s="317"/>
      <c r="D43" s="170">
        <f>+D10+D11+D12+D13+D14+D15+D16+D17+D30+D36+D37+D39</f>
        <v>106128666</v>
      </c>
      <c r="E43" s="170">
        <f t="shared" ref="E43:H43" si="2">+E10+E11+E12+E13+E14+E15+E16+E17+E30+E36+E37+E39</f>
        <v>7091364.8099999996</v>
      </c>
      <c r="F43" s="170">
        <f t="shared" si="2"/>
        <v>113220030.81</v>
      </c>
      <c r="G43" s="170">
        <f>+G10+G11+G12+G13+G14+G15+G16+G17+G30+G36+G37+G39</f>
        <v>113222854.93000001</v>
      </c>
      <c r="H43" s="170">
        <f t="shared" si="2"/>
        <v>113222834.93000001</v>
      </c>
      <c r="I43" s="170">
        <f>+H43-D43</f>
        <v>7094168.9300000072</v>
      </c>
    </row>
    <row r="44" spans="1:9" x14ac:dyDescent="0.25">
      <c r="A44" s="245" t="s">
        <v>266</v>
      </c>
      <c r="B44" s="282"/>
      <c r="C44" s="317"/>
      <c r="D44" s="171"/>
      <c r="E44" s="172"/>
      <c r="F44" s="172"/>
      <c r="G44" s="172"/>
      <c r="H44" s="172"/>
      <c r="I44" s="172"/>
    </row>
    <row r="45" spans="1:9" x14ac:dyDescent="0.25">
      <c r="A45" s="245" t="s">
        <v>267</v>
      </c>
      <c r="B45" s="282"/>
      <c r="C45" s="317"/>
      <c r="D45" s="169"/>
      <c r="E45" s="169"/>
      <c r="F45" s="169"/>
      <c r="G45" s="169"/>
      <c r="H45" s="169"/>
      <c r="I45" s="166"/>
    </row>
    <row r="46" spans="1:9" x14ac:dyDescent="0.25">
      <c r="A46" s="114"/>
      <c r="B46" s="115"/>
      <c r="C46" s="116"/>
      <c r="D46" s="169"/>
      <c r="E46" s="169"/>
      <c r="F46" s="169"/>
      <c r="G46" s="169"/>
      <c r="H46" s="169"/>
      <c r="I46" s="169"/>
    </row>
    <row r="47" spans="1:9" x14ac:dyDescent="0.25">
      <c r="A47" s="245" t="s">
        <v>268</v>
      </c>
      <c r="B47" s="282"/>
      <c r="C47" s="317"/>
      <c r="D47" s="169"/>
      <c r="E47" s="169"/>
      <c r="F47" s="169"/>
      <c r="G47" s="169"/>
      <c r="H47" s="169"/>
      <c r="I47" s="169"/>
    </row>
    <row r="48" spans="1:9" x14ac:dyDescent="0.25">
      <c r="A48" s="106"/>
      <c r="B48" s="273" t="s">
        <v>269</v>
      </c>
      <c r="C48" s="318"/>
      <c r="D48" s="166">
        <v>0</v>
      </c>
      <c r="E48" s="166">
        <v>0</v>
      </c>
      <c r="F48" s="166">
        <v>0</v>
      </c>
      <c r="G48" s="166">
        <v>0</v>
      </c>
      <c r="H48" s="166">
        <v>0</v>
      </c>
      <c r="I48" s="166">
        <v>0</v>
      </c>
    </row>
    <row r="49" spans="1:9" ht="24" x14ac:dyDescent="0.25">
      <c r="A49" s="106"/>
      <c r="B49" s="110"/>
      <c r="C49" s="113" t="s">
        <v>270</v>
      </c>
      <c r="D49" s="168">
        <v>0</v>
      </c>
      <c r="E49" s="168">
        <v>0</v>
      </c>
      <c r="F49" s="168">
        <v>0</v>
      </c>
      <c r="G49" s="168">
        <v>0</v>
      </c>
      <c r="H49" s="168">
        <v>0</v>
      </c>
      <c r="I49" s="168">
        <v>0</v>
      </c>
    </row>
    <row r="50" spans="1:9" x14ac:dyDescent="0.25">
      <c r="A50" s="106"/>
      <c r="B50" s="110"/>
      <c r="C50" s="111" t="s">
        <v>271</v>
      </c>
      <c r="D50" s="168">
        <v>0</v>
      </c>
      <c r="E50" s="168">
        <v>0</v>
      </c>
      <c r="F50" s="168">
        <v>0</v>
      </c>
      <c r="G50" s="168">
        <v>0</v>
      </c>
      <c r="H50" s="168">
        <v>0</v>
      </c>
      <c r="I50" s="168">
        <v>0</v>
      </c>
    </row>
    <row r="51" spans="1:9" x14ac:dyDescent="0.25">
      <c r="A51" s="106"/>
      <c r="B51" s="110"/>
      <c r="C51" s="111" t="s">
        <v>272</v>
      </c>
      <c r="D51" s="168">
        <v>0</v>
      </c>
      <c r="E51" s="168">
        <v>0</v>
      </c>
      <c r="F51" s="168">
        <v>0</v>
      </c>
      <c r="G51" s="168">
        <v>0</v>
      </c>
      <c r="H51" s="168">
        <v>0</v>
      </c>
      <c r="I51" s="168">
        <v>0</v>
      </c>
    </row>
    <row r="52" spans="1:9" ht="36" x14ac:dyDescent="0.25">
      <c r="A52" s="106"/>
      <c r="B52" s="110"/>
      <c r="C52" s="113" t="s">
        <v>273</v>
      </c>
      <c r="D52" s="168">
        <v>0</v>
      </c>
      <c r="E52" s="168">
        <v>0</v>
      </c>
      <c r="F52" s="168">
        <v>0</v>
      </c>
      <c r="G52" s="168">
        <v>0</v>
      </c>
      <c r="H52" s="168">
        <v>0</v>
      </c>
      <c r="I52" s="168">
        <v>0</v>
      </c>
    </row>
    <row r="53" spans="1:9" x14ac:dyDescent="0.25">
      <c r="A53" s="106"/>
      <c r="B53" s="110"/>
      <c r="C53" s="111" t="s">
        <v>274</v>
      </c>
      <c r="D53" s="168">
        <v>0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</row>
    <row r="54" spans="1:9" ht="24" x14ac:dyDescent="0.25">
      <c r="A54" s="106"/>
      <c r="B54" s="110"/>
      <c r="C54" s="113" t="s">
        <v>275</v>
      </c>
      <c r="D54" s="168">
        <v>0</v>
      </c>
      <c r="E54" s="168">
        <v>0</v>
      </c>
      <c r="F54" s="168">
        <v>0</v>
      </c>
      <c r="G54" s="168">
        <v>0</v>
      </c>
      <c r="H54" s="168">
        <v>0</v>
      </c>
      <c r="I54" s="168">
        <v>0</v>
      </c>
    </row>
    <row r="55" spans="1:9" ht="24" x14ac:dyDescent="0.25">
      <c r="A55" s="106"/>
      <c r="B55" s="110"/>
      <c r="C55" s="113" t="s">
        <v>276</v>
      </c>
      <c r="D55" s="168">
        <v>0</v>
      </c>
      <c r="E55" s="168">
        <v>0</v>
      </c>
      <c r="F55" s="168">
        <v>0</v>
      </c>
      <c r="G55" s="168">
        <v>0</v>
      </c>
      <c r="H55" s="168">
        <v>0</v>
      </c>
      <c r="I55" s="168">
        <v>0</v>
      </c>
    </row>
    <row r="56" spans="1:9" ht="24" x14ac:dyDescent="0.25">
      <c r="A56" s="106"/>
      <c r="B56" s="110"/>
      <c r="C56" s="36" t="s">
        <v>277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</row>
    <row r="57" spans="1:9" x14ac:dyDescent="0.25">
      <c r="A57" s="106"/>
      <c r="B57" s="273" t="s">
        <v>278</v>
      </c>
      <c r="C57" s="318"/>
      <c r="D57" s="166">
        <v>0</v>
      </c>
      <c r="E57" s="166">
        <v>0</v>
      </c>
      <c r="F57" s="166">
        <v>0</v>
      </c>
      <c r="G57" s="166">
        <v>0</v>
      </c>
      <c r="H57" s="166">
        <v>0</v>
      </c>
      <c r="I57" s="166">
        <v>0</v>
      </c>
    </row>
    <row r="58" spans="1:9" x14ac:dyDescent="0.25">
      <c r="A58" s="106"/>
      <c r="B58" s="110"/>
      <c r="C58" s="111" t="s">
        <v>279</v>
      </c>
      <c r="D58" s="168">
        <v>0</v>
      </c>
      <c r="E58" s="168">
        <v>0</v>
      </c>
      <c r="F58" s="168">
        <v>0</v>
      </c>
      <c r="G58" s="168">
        <v>0</v>
      </c>
      <c r="H58" s="168">
        <v>0</v>
      </c>
      <c r="I58" s="168">
        <v>0</v>
      </c>
    </row>
    <row r="59" spans="1:9" x14ac:dyDescent="0.25">
      <c r="A59" s="106"/>
      <c r="B59" s="110"/>
      <c r="C59" s="111" t="s">
        <v>280</v>
      </c>
      <c r="D59" s="168">
        <v>0</v>
      </c>
      <c r="E59" s="168">
        <v>0</v>
      </c>
      <c r="F59" s="168">
        <v>0</v>
      </c>
      <c r="G59" s="168">
        <v>0</v>
      </c>
      <c r="H59" s="168">
        <v>0</v>
      </c>
      <c r="I59" s="168">
        <v>0</v>
      </c>
    </row>
    <row r="60" spans="1:9" x14ac:dyDescent="0.25">
      <c r="A60" s="106"/>
      <c r="B60" s="110"/>
      <c r="C60" s="111" t="s">
        <v>281</v>
      </c>
      <c r="D60" s="168">
        <v>0</v>
      </c>
      <c r="E60" s="168">
        <v>0</v>
      </c>
      <c r="F60" s="168">
        <v>0</v>
      </c>
      <c r="G60" s="168">
        <v>0</v>
      </c>
      <c r="H60" s="168">
        <v>0</v>
      </c>
      <c r="I60" s="168">
        <v>0</v>
      </c>
    </row>
    <row r="61" spans="1:9" x14ac:dyDescent="0.25">
      <c r="A61" s="106"/>
      <c r="B61" s="110"/>
      <c r="C61" s="111" t="s">
        <v>282</v>
      </c>
      <c r="D61" s="168">
        <v>0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</row>
    <row r="62" spans="1:9" x14ac:dyDescent="0.25">
      <c r="A62" s="106"/>
      <c r="B62" s="273" t="s">
        <v>283</v>
      </c>
      <c r="C62" s="318"/>
      <c r="D62" s="166">
        <v>0</v>
      </c>
      <c r="E62" s="166">
        <v>0</v>
      </c>
      <c r="F62" s="166">
        <v>0</v>
      </c>
      <c r="G62" s="166">
        <v>0</v>
      </c>
      <c r="H62" s="166">
        <v>0</v>
      </c>
      <c r="I62" s="166">
        <v>0</v>
      </c>
    </row>
    <row r="63" spans="1:9" ht="24.75" thickBot="1" x14ac:dyDescent="0.3">
      <c r="A63" s="120"/>
      <c r="B63" s="121"/>
      <c r="C63" s="123" t="s">
        <v>284</v>
      </c>
      <c r="D63" s="167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</row>
    <row r="64" spans="1:9" x14ac:dyDescent="0.25">
      <c r="A64" s="106"/>
      <c r="B64" s="110"/>
      <c r="C64" s="111" t="s">
        <v>285</v>
      </c>
      <c r="D64" s="168">
        <v>0</v>
      </c>
      <c r="E64" s="168">
        <v>0</v>
      </c>
      <c r="F64" s="168">
        <v>0</v>
      </c>
      <c r="G64" s="168">
        <v>0</v>
      </c>
      <c r="H64" s="168">
        <v>0</v>
      </c>
      <c r="I64" s="168">
        <v>0</v>
      </c>
    </row>
    <row r="65" spans="1:11" x14ac:dyDescent="0.25">
      <c r="A65" s="106"/>
      <c r="B65" s="273" t="s">
        <v>286</v>
      </c>
      <c r="C65" s="318"/>
      <c r="D65" s="166">
        <v>0</v>
      </c>
      <c r="E65" s="166">
        <v>0</v>
      </c>
      <c r="F65" s="166">
        <v>0</v>
      </c>
      <c r="G65" s="166">
        <v>0</v>
      </c>
      <c r="H65" s="166">
        <v>0</v>
      </c>
      <c r="I65" s="166">
        <v>0</v>
      </c>
    </row>
    <row r="66" spans="1:11" x14ac:dyDescent="0.25">
      <c r="A66" s="106"/>
      <c r="B66" s="273" t="s">
        <v>287</v>
      </c>
      <c r="C66" s="318"/>
      <c r="D66" s="166">
        <v>0</v>
      </c>
      <c r="E66" s="166">
        <v>0</v>
      </c>
      <c r="F66" s="166">
        <v>0</v>
      </c>
      <c r="G66" s="166">
        <v>0</v>
      </c>
      <c r="H66" s="166">
        <v>0</v>
      </c>
      <c r="I66" s="166">
        <v>0</v>
      </c>
    </row>
    <row r="67" spans="1:11" x14ac:dyDescent="0.25">
      <c r="A67" s="114"/>
      <c r="B67" s="315"/>
      <c r="C67" s="316"/>
      <c r="D67" s="169"/>
      <c r="E67" s="169"/>
      <c r="F67" s="169"/>
      <c r="G67" s="169"/>
      <c r="H67" s="169"/>
      <c r="I67" s="169"/>
    </row>
    <row r="68" spans="1:11" ht="28.5" customHeight="1" x14ac:dyDescent="0.25">
      <c r="A68" s="222" t="s">
        <v>288</v>
      </c>
      <c r="B68" s="272"/>
      <c r="C68" s="314"/>
      <c r="D68" s="166">
        <v>0</v>
      </c>
      <c r="E68" s="166">
        <v>0</v>
      </c>
      <c r="F68" s="166">
        <v>0</v>
      </c>
      <c r="G68" s="166">
        <v>0</v>
      </c>
      <c r="H68" s="166">
        <v>0</v>
      </c>
      <c r="I68" s="166">
        <v>0</v>
      </c>
    </row>
    <row r="69" spans="1:11" x14ac:dyDescent="0.25">
      <c r="A69" s="114"/>
      <c r="B69" s="315"/>
      <c r="C69" s="316"/>
      <c r="D69" s="169"/>
      <c r="E69" s="169"/>
      <c r="F69" s="169"/>
      <c r="G69" s="169"/>
      <c r="H69" s="169"/>
      <c r="I69" s="169"/>
    </row>
    <row r="70" spans="1:11" x14ac:dyDescent="0.25">
      <c r="A70" s="245" t="s">
        <v>289</v>
      </c>
      <c r="B70" s="282"/>
      <c r="C70" s="317"/>
      <c r="D70" s="166">
        <f>+D71</f>
        <v>1007182.66</v>
      </c>
      <c r="E70" s="166">
        <f>+E71</f>
        <v>40684.19</v>
      </c>
      <c r="F70" s="166">
        <f>+F71</f>
        <v>1047866.8500000001</v>
      </c>
      <c r="G70" s="166">
        <v>0</v>
      </c>
      <c r="H70" s="166">
        <v>0</v>
      </c>
      <c r="I70" s="166">
        <f>+I71</f>
        <v>-1007182.66</v>
      </c>
    </row>
    <row r="71" spans="1:11" x14ac:dyDescent="0.25">
      <c r="A71" s="106"/>
      <c r="B71" s="273" t="s">
        <v>290</v>
      </c>
      <c r="C71" s="318"/>
      <c r="D71" s="168">
        <v>1007182.66</v>
      </c>
      <c r="E71" s="168">
        <v>40684.19</v>
      </c>
      <c r="F71" s="168">
        <f>+D71+E71</f>
        <v>1047866.8500000001</v>
      </c>
      <c r="G71" s="168">
        <v>0</v>
      </c>
      <c r="H71" s="168">
        <v>0</v>
      </c>
      <c r="I71" s="168">
        <v>-1007182.66</v>
      </c>
    </row>
    <row r="72" spans="1:11" x14ac:dyDescent="0.25">
      <c r="A72" s="114"/>
      <c r="B72" s="315"/>
      <c r="C72" s="316"/>
      <c r="D72" s="169"/>
      <c r="E72" s="169"/>
      <c r="F72" s="169"/>
      <c r="G72" s="169"/>
      <c r="H72" s="169"/>
      <c r="I72" s="169"/>
    </row>
    <row r="73" spans="1:11" x14ac:dyDescent="0.25">
      <c r="A73" s="245" t="s">
        <v>291</v>
      </c>
      <c r="B73" s="282"/>
      <c r="C73" s="317"/>
      <c r="D73" s="166">
        <f>+D70+D68+D43</f>
        <v>107135848.66</v>
      </c>
      <c r="E73" s="166">
        <f t="shared" ref="E73:G73" si="3">+E70+E68+E43</f>
        <v>7132049</v>
      </c>
      <c r="F73" s="166">
        <f t="shared" si="3"/>
        <v>114267897.66</v>
      </c>
      <c r="G73" s="166">
        <f t="shared" si="3"/>
        <v>113222854.93000001</v>
      </c>
      <c r="H73" s="166">
        <f>+H70+H68+H43</f>
        <v>113222834.93000001</v>
      </c>
      <c r="I73" s="166">
        <f>+I70+I68+I43</f>
        <v>6086986.270000007</v>
      </c>
      <c r="K73" s="155"/>
    </row>
    <row r="74" spans="1:11" x14ac:dyDescent="0.25">
      <c r="A74" s="114"/>
      <c r="B74" s="315"/>
      <c r="C74" s="316"/>
      <c r="D74" s="169"/>
      <c r="E74" s="169"/>
      <c r="F74" s="169"/>
      <c r="G74" s="169"/>
      <c r="H74" s="169"/>
      <c r="I74" s="169"/>
    </row>
    <row r="75" spans="1:11" x14ac:dyDescent="0.25">
      <c r="A75" s="106"/>
      <c r="B75" s="282" t="s">
        <v>292</v>
      </c>
      <c r="C75" s="317"/>
      <c r="D75" s="169"/>
      <c r="E75" s="169"/>
      <c r="F75" s="169"/>
      <c r="G75" s="169"/>
      <c r="H75" s="169"/>
      <c r="I75" s="169"/>
    </row>
    <row r="76" spans="1:11" ht="21" customHeight="1" x14ac:dyDescent="0.25">
      <c r="A76" s="106"/>
      <c r="B76" s="257" t="s">
        <v>293</v>
      </c>
      <c r="C76" s="319"/>
      <c r="D76" s="168">
        <v>1007182.66</v>
      </c>
      <c r="E76" s="168">
        <v>40684.19</v>
      </c>
      <c r="F76" s="168">
        <v>1047866.85</v>
      </c>
      <c r="G76" s="168">
        <v>0</v>
      </c>
      <c r="H76" s="168">
        <v>0</v>
      </c>
      <c r="I76" s="168">
        <v>-1007182.66</v>
      </c>
    </row>
    <row r="77" spans="1:11" ht="31.5" customHeight="1" x14ac:dyDescent="0.25">
      <c r="A77" s="106"/>
      <c r="B77" s="257" t="s">
        <v>294</v>
      </c>
      <c r="C77" s="319"/>
      <c r="D77" s="168">
        <v>0</v>
      </c>
      <c r="E77" s="168">
        <v>0</v>
      </c>
      <c r="F77" s="168">
        <v>0</v>
      </c>
      <c r="G77" s="168">
        <v>0</v>
      </c>
      <c r="H77" s="168">
        <v>0</v>
      </c>
      <c r="I77" s="168">
        <v>0</v>
      </c>
    </row>
    <row r="78" spans="1:11" x14ac:dyDescent="0.25">
      <c r="A78" s="106"/>
      <c r="B78" s="282" t="s">
        <v>295</v>
      </c>
      <c r="C78" s="317"/>
      <c r="D78" s="166">
        <f>+D76+D77</f>
        <v>1007182.66</v>
      </c>
      <c r="E78" s="166">
        <f t="shared" ref="E78:I78" si="4">+E76+E77</f>
        <v>40684.19</v>
      </c>
      <c r="F78" s="166">
        <f t="shared" si="4"/>
        <v>1047866.85</v>
      </c>
      <c r="G78" s="166">
        <f t="shared" si="4"/>
        <v>0</v>
      </c>
      <c r="H78" s="166">
        <f t="shared" si="4"/>
        <v>0</v>
      </c>
      <c r="I78" s="166">
        <f t="shared" si="4"/>
        <v>-1007182.66</v>
      </c>
    </row>
    <row r="79" spans="1:11" ht="15.75" thickBot="1" x14ac:dyDescent="0.3">
      <c r="A79" s="117"/>
      <c r="B79" s="312"/>
      <c r="C79" s="313"/>
      <c r="D79" s="173"/>
      <c r="E79" s="173"/>
      <c r="F79" s="173"/>
      <c r="G79" s="173"/>
      <c r="H79" s="173"/>
      <c r="I79" s="173"/>
    </row>
    <row r="81" spans="1:9" ht="15" customHeight="1" x14ac:dyDescent="0.25">
      <c r="A81" s="1"/>
      <c r="B81" s="254" t="s">
        <v>430</v>
      </c>
      <c r="C81" s="254"/>
      <c r="D81" s="254"/>
      <c r="E81" s="254"/>
      <c r="F81" s="254"/>
      <c r="G81" s="254"/>
      <c r="H81" s="254"/>
      <c r="I81" s="254"/>
    </row>
    <row r="82" spans="1:9" x14ac:dyDescent="0.25">
      <c r="B82" s="254"/>
      <c r="C82" s="254"/>
      <c r="D82" s="254"/>
      <c r="E82" s="254"/>
      <c r="F82" s="254"/>
      <c r="G82" s="254"/>
      <c r="H82" s="254"/>
      <c r="I82" s="254"/>
    </row>
    <row r="83" spans="1:9" x14ac:dyDescent="0.25">
      <c r="B83" s="45"/>
      <c r="C83" s="45"/>
      <c r="D83" s="45"/>
      <c r="E83" s="45"/>
      <c r="F83" s="45"/>
      <c r="G83" s="45"/>
      <c r="H83" s="45"/>
    </row>
    <row r="84" spans="1:9" x14ac:dyDescent="0.25">
      <c r="B84" s="45"/>
      <c r="C84" s="45"/>
      <c r="D84" s="45"/>
      <c r="E84" s="45"/>
      <c r="F84" s="45"/>
      <c r="G84" s="45"/>
      <c r="H84" s="45"/>
    </row>
    <row r="85" spans="1:9" x14ac:dyDescent="0.25">
      <c r="B85" s="19"/>
      <c r="C85" s="20"/>
      <c r="D85" s="21"/>
      <c r="E85" s="21"/>
      <c r="F85" s="22"/>
      <c r="G85" s="23"/>
      <c r="H85" s="20"/>
    </row>
    <row r="86" spans="1:9" x14ac:dyDescent="0.25">
      <c r="B86" s="1"/>
      <c r="C86" s="255"/>
      <c r="D86" s="255"/>
      <c r="E86" s="3"/>
    </row>
    <row r="87" spans="1:9" x14ac:dyDescent="0.25">
      <c r="B87" s="62"/>
      <c r="C87" s="256" t="s">
        <v>527</v>
      </c>
      <c r="D87" s="256"/>
      <c r="E87" s="3"/>
      <c r="F87" s="330" t="s">
        <v>516</v>
      </c>
      <c r="G87" s="330"/>
      <c r="H87" s="330"/>
    </row>
    <row r="88" spans="1:9" x14ac:dyDescent="0.25">
      <c r="B88" s="63"/>
      <c r="C88" s="247" t="s">
        <v>528</v>
      </c>
      <c r="D88" s="247"/>
      <c r="E88" s="64"/>
      <c r="F88" s="331" t="s">
        <v>520</v>
      </c>
      <c r="G88" s="331"/>
      <c r="H88" s="331"/>
    </row>
    <row r="89" spans="1:9" x14ac:dyDescent="0.25">
      <c r="C89" s="16"/>
      <c r="D89" s="10"/>
      <c r="F89" s="256"/>
      <c r="G89" s="256"/>
      <c r="H89" s="256"/>
    </row>
    <row r="90" spans="1:9" ht="15" customHeight="1" x14ac:dyDescent="0.25">
      <c r="C90" s="15"/>
      <c r="D90" s="12"/>
      <c r="F90" s="247"/>
      <c r="G90" s="247"/>
      <c r="H90" s="247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H171"/>
  <sheetViews>
    <sheetView zoomScale="115" zoomScaleNormal="115" workbookViewId="0">
      <selection activeCell="A25" sqref="A25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4.42578125" customWidth="1"/>
  </cols>
  <sheetData>
    <row r="1" spans="1:8" x14ac:dyDescent="0.25">
      <c r="A1" s="209" t="s">
        <v>120</v>
      </c>
      <c r="B1" s="210"/>
      <c r="C1" s="210"/>
      <c r="D1" s="210"/>
      <c r="E1" s="210"/>
      <c r="F1" s="210"/>
      <c r="G1" s="210"/>
      <c r="H1" s="211"/>
    </row>
    <row r="2" spans="1:8" x14ac:dyDescent="0.25">
      <c r="A2" s="259" t="s">
        <v>296</v>
      </c>
      <c r="B2" s="260"/>
      <c r="C2" s="260"/>
      <c r="D2" s="260"/>
      <c r="E2" s="260"/>
      <c r="F2" s="260"/>
      <c r="G2" s="260"/>
      <c r="H2" s="261"/>
    </row>
    <row r="3" spans="1:8" x14ac:dyDescent="0.25">
      <c r="A3" s="151"/>
      <c r="B3" s="260" t="s">
        <v>522</v>
      </c>
      <c r="C3" s="260"/>
      <c r="D3" s="260"/>
      <c r="E3" s="260"/>
      <c r="F3" s="260"/>
      <c r="G3" s="260"/>
      <c r="H3" s="152"/>
    </row>
    <row r="4" spans="1:8" x14ac:dyDescent="0.25">
      <c r="A4" s="259" t="str">
        <f>+'FORMATO 1'!A3:G3</f>
        <v>del 01 de enero al 31 de diciembre de 2022</v>
      </c>
      <c r="B4" s="260"/>
      <c r="C4" s="260"/>
      <c r="D4" s="260"/>
      <c r="E4" s="260"/>
      <c r="F4" s="260"/>
      <c r="G4" s="260"/>
      <c r="H4" s="261"/>
    </row>
    <row r="5" spans="1:8" ht="15.75" thickBot="1" x14ac:dyDescent="0.3">
      <c r="A5" s="262" t="s">
        <v>1</v>
      </c>
      <c r="B5" s="263"/>
      <c r="C5" s="263"/>
      <c r="D5" s="263"/>
      <c r="E5" s="263"/>
      <c r="F5" s="263"/>
      <c r="G5" s="263"/>
      <c r="H5" s="264"/>
    </row>
    <row r="6" spans="1:8" ht="15.75" thickBot="1" x14ac:dyDescent="0.3">
      <c r="A6" s="209" t="s">
        <v>2</v>
      </c>
      <c r="B6" s="211"/>
      <c r="C6" s="324" t="s">
        <v>297</v>
      </c>
      <c r="D6" s="325"/>
      <c r="E6" s="325"/>
      <c r="F6" s="325"/>
      <c r="G6" s="326"/>
      <c r="H6" s="271" t="s">
        <v>298</v>
      </c>
    </row>
    <row r="7" spans="1:8" ht="48.75" thickBot="1" x14ac:dyDescent="0.3">
      <c r="A7" s="259"/>
      <c r="B7" s="261"/>
      <c r="C7" s="154" t="s">
        <v>185</v>
      </c>
      <c r="D7" s="154" t="s">
        <v>299</v>
      </c>
      <c r="E7" s="154" t="s">
        <v>300</v>
      </c>
      <c r="F7" s="154" t="s">
        <v>186</v>
      </c>
      <c r="G7" s="154" t="s">
        <v>188</v>
      </c>
      <c r="H7" s="248"/>
    </row>
    <row r="8" spans="1:8" ht="15" customHeight="1" x14ac:dyDescent="0.25">
      <c r="A8" s="332" t="s">
        <v>301</v>
      </c>
      <c r="B8" s="333"/>
      <c r="C8" s="201"/>
      <c r="D8" s="138"/>
      <c r="E8" s="176"/>
      <c r="F8" s="138"/>
      <c r="G8" s="138"/>
      <c r="H8" s="178"/>
    </row>
    <row r="9" spans="1:8" ht="15" customHeight="1" x14ac:dyDescent="0.25">
      <c r="A9" s="339" t="s">
        <v>428</v>
      </c>
      <c r="B9" s="340"/>
      <c r="C9" s="202">
        <f>C10+C11+C12+C13+C14+C15+C16</f>
        <v>40378356.230000004</v>
      </c>
      <c r="D9" s="202">
        <f t="shared" ref="D9:G9" si="0">D10+D11+D12+D13+D14+D15+D16</f>
        <v>2618690.65</v>
      </c>
      <c r="E9" s="202">
        <f t="shared" si="0"/>
        <v>42997046.879999995</v>
      </c>
      <c r="F9" s="202">
        <f t="shared" si="0"/>
        <v>27440262.489999998</v>
      </c>
      <c r="G9" s="202">
        <f t="shared" si="0"/>
        <v>27391276.529999997</v>
      </c>
      <c r="H9" s="202">
        <f>H10+H11+H12+H13+H14+H15+H16</f>
        <v>15556784.390000001</v>
      </c>
    </row>
    <row r="10" spans="1:8" x14ac:dyDescent="0.25">
      <c r="A10" s="157"/>
      <c r="B10" s="156" t="s">
        <v>431</v>
      </c>
      <c r="C10" s="203">
        <v>17830635</v>
      </c>
      <c r="D10" s="148">
        <v>-262910.45</v>
      </c>
      <c r="E10" s="175">
        <v>17567724.550000001</v>
      </c>
      <c r="F10" s="148">
        <v>13068072.27</v>
      </c>
      <c r="G10" s="148">
        <f>F10</f>
        <v>13068072.27</v>
      </c>
      <c r="H10" s="179">
        <f>E10-F10</f>
        <v>4499652.2800000012</v>
      </c>
    </row>
    <row r="11" spans="1:8" x14ac:dyDescent="0.25">
      <c r="A11" s="157"/>
      <c r="B11" s="156" t="s">
        <v>432</v>
      </c>
      <c r="C11" s="203">
        <v>3394704.99</v>
      </c>
      <c r="D11" s="148">
        <v>1612371.58</v>
      </c>
      <c r="E11" s="175">
        <v>5007076.57</v>
      </c>
      <c r="F11" s="148">
        <v>3486970.36</v>
      </c>
      <c r="G11" s="148">
        <f>F11</f>
        <v>3486970.36</v>
      </c>
      <c r="H11" s="179">
        <f t="shared" ref="H11:H16" si="1">E11-F11</f>
        <v>1520106.2100000004</v>
      </c>
    </row>
    <row r="12" spans="1:8" x14ac:dyDescent="0.25">
      <c r="A12" s="157"/>
      <c r="B12" s="156" t="s">
        <v>433</v>
      </c>
      <c r="C12" s="203">
        <v>5611757.2400000002</v>
      </c>
      <c r="D12" s="148">
        <v>3479891.37</v>
      </c>
      <c r="E12" s="175">
        <v>9091648.6099999994</v>
      </c>
      <c r="F12" s="148">
        <v>4407190.05</v>
      </c>
      <c r="G12" s="148">
        <v>4358790.05</v>
      </c>
      <c r="H12" s="179">
        <f t="shared" si="1"/>
        <v>4684458.5599999996</v>
      </c>
    </row>
    <row r="13" spans="1:8" x14ac:dyDescent="0.25">
      <c r="A13" s="157"/>
      <c r="B13" s="156" t="s">
        <v>434</v>
      </c>
      <c r="C13" s="203">
        <v>3567409</v>
      </c>
      <c r="D13" s="148">
        <v>-2590545.85</v>
      </c>
      <c r="E13" s="175">
        <v>976863.15</v>
      </c>
      <c r="F13" s="165">
        <v>0</v>
      </c>
      <c r="G13" s="165">
        <v>0</v>
      </c>
      <c r="H13" s="179">
        <f t="shared" si="1"/>
        <v>976863.15</v>
      </c>
    </row>
    <row r="14" spans="1:8" x14ac:dyDescent="0.25">
      <c r="A14" s="157"/>
      <c r="B14" s="156" t="s">
        <v>435</v>
      </c>
      <c r="C14" s="203">
        <v>9744740</v>
      </c>
      <c r="D14" s="148">
        <v>349884</v>
      </c>
      <c r="E14" s="175">
        <v>10094624</v>
      </c>
      <c r="F14" s="148">
        <v>6405067.79</v>
      </c>
      <c r="G14" s="148">
        <v>6404481.8300000001</v>
      </c>
      <c r="H14" s="179">
        <f t="shared" si="1"/>
        <v>3689556.21</v>
      </c>
    </row>
    <row r="15" spans="1:8" x14ac:dyDescent="0.25">
      <c r="A15" s="157"/>
      <c r="B15" s="156" t="s">
        <v>436</v>
      </c>
      <c r="C15" s="203">
        <v>0</v>
      </c>
      <c r="D15" s="148">
        <v>0</v>
      </c>
      <c r="E15" s="175">
        <v>0</v>
      </c>
      <c r="F15" s="148">
        <v>0</v>
      </c>
      <c r="G15" s="148">
        <v>0</v>
      </c>
      <c r="H15" s="179">
        <f t="shared" si="1"/>
        <v>0</v>
      </c>
    </row>
    <row r="16" spans="1:8" ht="15" customHeight="1" x14ac:dyDescent="0.25">
      <c r="A16" s="157"/>
      <c r="B16" s="156" t="s">
        <v>437</v>
      </c>
      <c r="C16" s="203">
        <v>229110</v>
      </c>
      <c r="D16" s="148">
        <v>30000</v>
      </c>
      <c r="E16" s="175">
        <v>259110</v>
      </c>
      <c r="F16" s="148">
        <v>72962.02</v>
      </c>
      <c r="G16" s="148">
        <f>F16</f>
        <v>72962.02</v>
      </c>
      <c r="H16" s="179">
        <f t="shared" si="1"/>
        <v>186147.97999999998</v>
      </c>
    </row>
    <row r="17" spans="1:8" ht="15" customHeight="1" x14ac:dyDescent="0.25">
      <c r="A17" s="339" t="s">
        <v>438</v>
      </c>
      <c r="B17" s="340"/>
      <c r="C17" s="202">
        <f>C18+C19+C20+C21+C22+C23+C24+C25+C26+C27</f>
        <v>2255634</v>
      </c>
      <c r="D17" s="202">
        <f t="shared" ref="D17:H17" si="2">D18+D19+D20+D21+D22+D23+D24+D25+D26+D27</f>
        <v>482654.98</v>
      </c>
      <c r="E17" s="202">
        <f t="shared" si="2"/>
        <v>2738288.9799999995</v>
      </c>
      <c r="F17" s="202">
        <f t="shared" si="2"/>
        <v>2138413.27</v>
      </c>
      <c r="G17" s="202">
        <f t="shared" si="2"/>
        <v>2079627.41</v>
      </c>
      <c r="H17" s="202">
        <f t="shared" si="2"/>
        <v>599875.69000000006</v>
      </c>
    </row>
    <row r="18" spans="1:8" ht="24" x14ac:dyDescent="0.25">
      <c r="A18" s="157"/>
      <c r="B18" s="156" t="s">
        <v>439</v>
      </c>
      <c r="C18" s="203">
        <v>1245151</v>
      </c>
      <c r="D18" s="148">
        <v>21860.720000000001</v>
      </c>
      <c r="E18" s="175">
        <v>1267011.72</v>
      </c>
      <c r="F18" s="148">
        <v>934330.45</v>
      </c>
      <c r="G18" s="148">
        <v>906439.81</v>
      </c>
      <c r="H18" s="179">
        <v>332681.27</v>
      </c>
    </row>
    <row r="19" spans="1:8" x14ac:dyDescent="0.25">
      <c r="A19" s="157"/>
      <c r="B19" s="156" t="s">
        <v>440</v>
      </c>
      <c r="C19" s="203">
        <v>152720</v>
      </c>
      <c r="D19" s="148">
        <v>54029.760000000002</v>
      </c>
      <c r="E19" s="175">
        <v>206749.76</v>
      </c>
      <c r="F19" s="148">
        <v>182880.3</v>
      </c>
      <c r="G19" s="148">
        <v>176263.88</v>
      </c>
      <c r="H19" s="179">
        <v>23869.439999999999</v>
      </c>
    </row>
    <row r="20" spans="1:8" x14ac:dyDescent="0.25">
      <c r="A20" s="157"/>
      <c r="B20" s="156" t="s">
        <v>441</v>
      </c>
      <c r="C20" s="203">
        <v>0</v>
      </c>
      <c r="D20" s="148">
        <v>2219.14</v>
      </c>
      <c r="E20" s="175">
        <v>2219.14</v>
      </c>
      <c r="F20" s="148">
        <v>0</v>
      </c>
      <c r="G20" s="148">
        <v>0</v>
      </c>
      <c r="H20" s="179">
        <v>2219.14</v>
      </c>
    </row>
    <row r="21" spans="1:8" x14ac:dyDescent="0.25">
      <c r="A21" s="157"/>
      <c r="B21" s="156" t="s">
        <v>442</v>
      </c>
      <c r="C21" s="203">
        <v>10800</v>
      </c>
      <c r="D21" s="148">
        <v>1974</v>
      </c>
      <c r="E21" s="175">
        <v>12774</v>
      </c>
      <c r="F21" s="148">
        <v>5885</v>
      </c>
      <c r="G21" s="148">
        <v>5885</v>
      </c>
      <c r="H21" s="179">
        <v>6889</v>
      </c>
    </row>
    <row r="22" spans="1:8" x14ac:dyDescent="0.25">
      <c r="A22" s="157"/>
      <c r="B22" s="156" t="s">
        <v>526</v>
      </c>
      <c r="C22" s="203">
        <v>0</v>
      </c>
      <c r="D22" s="148">
        <v>500</v>
      </c>
      <c r="E22" s="175">
        <v>500</v>
      </c>
      <c r="F22" s="148">
        <v>500</v>
      </c>
      <c r="G22" s="148">
        <v>500</v>
      </c>
      <c r="H22" s="179">
        <v>0</v>
      </c>
    </row>
    <row r="23" spans="1:8" x14ac:dyDescent="0.25">
      <c r="A23" s="157"/>
      <c r="B23" s="156" t="s">
        <v>443</v>
      </c>
      <c r="C23" s="203">
        <v>0</v>
      </c>
      <c r="D23" s="148">
        <v>0</v>
      </c>
      <c r="E23" s="175">
        <v>0</v>
      </c>
      <c r="F23" s="148">
        <v>0</v>
      </c>
      <c r="G23" s="148">
        <v>0</v>
      </c>
      <c r="H23" s="179">
        <v>0</v>
      </c>
    </row>
    <row r="24" spans="1:8" x14ac:dyDescent="0.25">
      <c r="A24" s="157"/>
      <c r="B24" s="156" t="s">
        <v>444</v>
      </c>
      <c r="C24" s="203">
        <v>551800</v>
      </c>
      <c r="D24" s="148">
        <v>242825.74</v>
      </c>
      <c r="E24" s="175">
        <v>794625.74</v>
      </c>
      <c r="F24" s="148">
        <v>633325.74</v>
      </c>
      <c r="G24" s="148">
        <v>633325.74</v>
      </c>
      <c r="H24" s="179">
        <v>161300</v>
      </c>
    </row>
    <row r="25" spans="1:8" x14ac:dyDescent="0.25">
      <c r="A25" s="157"/>
      <c r="B25" s="156" t="s">
        <v>445</v>
      </c>
      <c r="C25" s="203">
        <v>167613</v>
      </c>
      <c r="D25" s="148">
        <v>85125.24</v>
      </c>
      <c r="E25" s="175">
        <v>252738.24</v>
      </c>
      <c r="F25" s="148">
        <v>201779.04</v>
      </c>
      <c r="G25" s="148">
        <v>201779.04</v>
      </c>
      <c r="H25" s="179">
        <v>50959.199999999997</v>
      </c>
    </row>
    <row r="26" spans="1:8" x14ac:dyDescent="0.25">
      <c r="A26" s="157"/>
      <c r="B26" s="156" t="s">
        <v>446</v>
      </c>
      <c r="C26" s="203">
        <v>0</v>
      </c>
      <c r="D26" s="148">
        <v>0</v>
      </c>
      <c r="E26" s="175">
        <v>0</v>
      </c>
      <c r="F26" s="148">
        <v>0</v>
      </c>
      <c r="G26" s="148">
        <v>0</v>
      </c>
      <c r="H26" s="179">
        <v>0</v>
      </c>
    </row>
    <row r="27" spans="1:8" ht="15" customHeight="1" x14ac:dyDescent="0.25">
      <c r="A27" s="157"/>
      <c r="B27" s="156" t="s">
        <v>447</v>
      </c>
      <c r="C27" s="203">
        <v>127550</v>
      </c>
      <c r="D27" s="148">
        <v>74120.38</v>
      </c>
      <c r="E27" s="175">
        <v>201670.38</v>
      </c>
      <c r="F27" s="148">
        <v>179712.74</v>
      </c>
      <c r="G27" s="148">
        <v>155433.94</v>
      </c>
      <c r="H27" s="179">
        <v>21957.64</v>
      </c>
    </row>
    <row r="28" spans="1:8" ht="15" customHeight="1" x14ac:dyDescent="0.25">
      <c r="A28" s="339" t="s">
        <v>448</v>
      </c>
      <c r="B28" s="340"/>
      <c r="C28" s="202">
        <f>C29+C30+C31+C32+C33+C34+C35+C36+C37</f>
        <v>4787319.43</v>
      </c>
      <c r="D28" s="202">
        <f t="shared" ref="D28:H28" si="3">D29+D30+D31+D32+D33+D34+D35+D36+D37</f>
        <v>1525795.31</v>
      </c>
      <c r="E28" s="202">
        <f t="shared" si="3"/>
        <v>6313114.7400000002</v>
      </c>
      <c r="F28" s="202">
        <f t="shared" si="3"/>
        <v>4317189.97</v>
      </c>
      <c r="G28" s="202">
        <f t="shared" si="3"/>
        <v>3819166.01</v>
      </c>
      <c r="H28" s="202">
        <f t="shared" si="3"/>
        <v>1995924.77</v>
      </c>
    </row>
    <row r="29" spans="1:8" x14ac:dyDescent="0.25">
      <c r="A29" s="157"/>
      <c r="B29" s="156" t="s">
        <v>449</v>
      </c>
      <c r="C29" s="203">
        <v>908450</v>
      </c>
      <c r="D29" s="148">
        <v>54527.5</v>
      </c>
      <c r="E29" s="175">
        <v>962977.5</v>
      </c>
      <c r="F29" s="148">
        <v>726324.53</v>
      </c>
      <c r="G29" s="148">
        <v>689162.45</v>
      </c>
      <c r="H29" s="179">
        <v>236652.97</v>
      </c>
    </row>
    <row r="30" spans="1:8" x14ac:dyDescent="0.25">
      <c r="A30" s="157"/>
      <c r="B30" s="156" t="s">
        <v>450</v>
      </c>
      <c r="C30" s="203">
        <v>164514</v>
      </c>
      <c r="D30" s="148">
        <v>184719</v>
      </c>
      <c r="E30" s="175">
        <v>349233</v>
      </c>
      <c r="F30" s="148">
        <v>206800.2</v>
      </c>
      <c r="G30" s="148">
        <v>200652.2</v>
      </c>
      <c r="H30" s="179">
        <v>142432.79999999999</v>
      </c>
    </row>
    <row r="31" spans="1:8" x14ac:dyDescent="0.25">
      <c r="A31" s="157"/>
      <c r="B31" s="156" t="s">
        <v>451</v>
      </c>
      <c r="C31" s="203">
        <v>825000</v>
      </c>
      <c r="D31" s="148">
        <v>582561.21</v>
      </c>
      <c r="E31" s="175">
        <v>1407561.21</v>
      </c>
      <c r="F31" s="148">
        <v>973069.27</v>
      </c>
      <c r="G31" s="148">
        <v>513469.27</v>
      </c>
      <c r="H31" s="179">
        <v>434491.94</v>
      </c>
    </row>
    <row r="32" spans="1:8" x14ac:dyDescent="0.25">
      <c r="A32" s="157"/>
      <c r="B32" s="156" t="s">
        <v>452</v>
      </c>
      <c r="C32" s="203">
        <v>328400</v>
      </c>
      <c r="D32" s="148">
        <v>13640.86</v>
      </c>
      <c r="E32" s="175">
        <v>342040.86</v>
      </c>
      <c r="F32" s="148">
        <v>177826.82</v>
      </c>
      <c r="G32" s="148">
        <v>177826.82</v>
      </c>
      <c r="H32" s="179">
        <v>164214.04</v>
      </c>
    </row>
    <row r="33" spans="1:8" x14ac:dyDescent="0.25">
      <c r="A33" s="157"/>
      <c r="B33" s="156" t="s">
        <v>453</v>
      </c>
      <c r="C33" s="203">
        <v>761256.43</v>
      </c>
      <c r="D33" s="148">
        <v>349530.74</v>
      </c>
      <c r="E33" s="175">
        <v>1110787.17</v>
      </c>
      <c r="F33" s="148">
        <v>848464.82</v>
      </c>
      <c r="G33" s="148">
        <v>831011.33</v>
      </c>
      <c r="H33" s="179">
        <v>262322.34999999998</v>
      </c>
    </row>
    <row r="34" spans="1:8" ht="15.75" thickBot="1" x14ac:dyDescent="0.3">
      <c r="A34" s="158"/>
      <c r="B34" s="159" t="s">
        <v>454</v>
      </c>
      <c r="C34" s="205">
        <v>0</v>
      </c>
      <c r="D34" s="199">
        <v>131964</v>
      </c>
      <c r="E34" s="200">
        <v>131964</v>
      </c>
      <c r="F34" s="199">
        <v>130600.01</v>
      </c>
      <c r="G34" s="199">
        <v>130600.01</v>
      </c>
      <c r="H34" s="180">
        <v>1363.99</v>
      </c>
    </row>
    <row r="35" spans="1:8" x14ac:dyDescent="0.25">
      <c r="A35" s="182"/>
      <c r="B35" s="183" t="s">
        <v>455</v>
      </c>
      <c r="C35" s="206">
        <v>428355</v>
      </c>
      <c r="D35" s="184">
        <v>40000</v>
      </c>
      <c r="E35" s="185">
        <v>468355</v>
      </c>
      <c r="F35" s="184">
        <v>187754.2</v>
      </c>
      <c r="G35" s="184">
        <v>223912.47</v>
      </c>
      <c r="H35" s="181">
        <v>280600.8</v>
      </c>
    </row>
    <row r="36" spans="1:8" x14ac:dyDescent="0.25">
      <c r="A36" s="157"/>
      <c r="B36" s="156" t="s">
        <v>456</v>
      </c>
      <c r="C36" s="203">
        <v>164200</v>
      </c>
      <c r="D36" s="148">
        <v>104100</v>
      </c>
      <c r="E36" s="175">
        <v>268300</v>
      </c>
      <c r="F36" s="148">
        <v>248790.28</v>
      </c>
      <c r="G36" s="148">
        <v>235452.62</v>
      </c>
      <c r="H36" s="179">
        <v>19509.72</v>
      </c>
    </row>
    <row r="37" spans="1:8" ht="15" customHeight="1" x14ac:dyDescent="0.25">
      <c r="A37" s="157"/>
      <c r="B37" s="156" t="s">
        <v>457</v>
      </c>
      <c r="C37" s="203">
        <v>1207144</v>
      </c>
      <c r="D37" s="148">
        <v>64752</v>
      </c>
      <c r="E37" s="175">
        <v>1271896</v>
      </c>
      <c r="F37" s="148">
        <v>817559.84</v>
      </c>
      <c r="G37" s="148">
        <v>817078.84</v>
      </c>
      <c r="H37" s="179">
        <v>454336.16</v>
      </c>
    </row>
    <row r="38" spans="1:8" ht="15" customHeight="1" x14ac:dyDescent="0.25">
      <c r="A38" s="339" t="s">
        <v>458</v>
      </c>
      <c r="B38" s="340"/>
      <c r="C38" s="202">
        <f>C39</f>
        <v>59183382</v>
      </c>
      <c r="D38" s="202">
        <f t="shared" ref="D38:H38" si="4">D39</f>
        <v>0</v>
      </c>
      <c r="E38" s="202">
        <f t="shared" si="4"/>
        <v>59183382</v>
      </c>
      <c r="F38" s="202">
        <f t="shared" si="4"/>
        <v>44312141.939999998</v>
      </c>
      <c r="G38" s="202">
        <f t="shared" si="4"/>
        <v>44274321.219999999</v>
      </c>
      <c r="H38" s="202">
        <f t="shared" si="4"/>
        <v>14871240.060000001</v>
      </c>
    </row>
    <row r="39" spans="1:8" x14ac:dyDescent="0.25">
      <c r="A39" s="157"/>
      <c r="B39" s="156" t="s">
        <v>459</v>
      </c>
      <c r="C39" s="203">
        <v>59183382</v>
      </c>
      <c r="D39" s="148">
        <v>0</v>
      </c>
      <c r="E39" s="175">
        <v>59183382</v>
      </c>
      <c r="F39" s="148">
        <v>44312141.939999998</v>
      </c>
      <c r="G39" s="148">
        <v>44274321.219999999</v>
      </c>
      <c r="H39" s="179">
        <v>14871240.060000001</v>
      </c>
    </row>
    <row r="40" spans="1:8" x14ac:dyDescent="0.25">
      <c r="A40" s="157"/>
      <c r="B40" s="156" t="s">
        <v>460</v>
      </c>
      <c r="C40" s="203">
        <v>0</v>
      </c>
      <c r="D40" s="148">
        <v>0</v>
      </c>
      <c r="E40" s="175">
        <v>0</v>
      </c>
      <c r="F40" s="148">
        <v>0</v>
      </c>
      <c r="G40" s="148">
        <v>0</v>
      </c>
      <c r="H40" s="179">
        <v>0</v>
      </c>
    </row>
    <row r="41" spans="1:8" x14ac:dyDescent="0.25">
      <c r="A41" s="157"/>
      <c r="B41" s="156" t="s">
        <v>461</v>
      </c>
      <c r="C41" s="203">
        <v>0</v>
      </c>
      <c r="D41" s="148">
        <v>0</v>
      </c>
      <c r="E41" s="175">
        <v>0</v>
      </c>
      <c r="F41" s="148">
        <v>0</v>
      </c>
      <c r="G41" s="148">
        <v>0</v>
      </c>
      <c r="H41" s="179">
        <v>0</v>
      </c>
    </row>
    <row r="42" spans="1:8" x14ac:dyDescent="0.25">
      <c r="A42" s="157"/>
      <c r="B42" s="156" t="s">
        <v>462</v>
      </c>
      <c r="C42" s="203">
        <v>0</v>
      </c>
      <c r="D42" s="148">
        <v>0</v>
      </c>
      <c r="E42" s="175">
        <v>0</v>
      </c>
      <c r="F42" s="148">
        <v>0</v>
      </c>
      <c r="G42" s="148">
        <v>0</v>
      </c>
      <c r="H42" s="179">
        <v>0</v>
      </c>
    </row>
    <row r="43" spans="1:8" x14ac:dyDescent="0.25">
      <c r="A43" s="157"/>
      <c r="B43" s="156" t="s">
        <v>463</v>
      </c>
      <c r="C43" s="203">
        <v>0</v>
      </c>
      <c r="D43" s="148">
        <v>0</v>
      </c>
      <c r="E43" s="175">
        <v>0</v>
      </c>
      <c r="F43" s="148">
        <v>0</v>
      </c>
      <c r="G43" s="148">
        <v>0</v>
      </c>
      <c r="H43" s="179">
        <v>0</v>
      </c>
    </row>
    <row r="44" spans="1:8" x14ac:dyDescent="0.25">
      <c r="A44" s="157"/>
      <c r="B44" s="156" t="s">
        <v>464</v>
      </c>
      <c r="C44" s="203">
        <v>0</v>
      </c>
      <c r="D44" s="148">
        <v>0</v>
      </c>
      <c r="E44" s="175">
        <v>0</v>
      </c>
      <c r="F44" s="148">
        <v>0</v>
      </c>
      <c r="G44" s="148">
        <v>0</v>
      </c>
      <c r="H44" s="179">
        <v>0</v>
      </c>
    </row>
    <row r="45" spans="1:8" x14ac:dyDescent="0.25">
      <c r="A45" s="157"/>
      <c r="B45" s="156" t="s">
        <v>465</v>
      </c>
      <c r="C45" s="203">
        <v>0</v>
      </c>
      <c r="D45" s="148">
        <v>0</v>
      </c>
      <c r="E45" s="175">
        <v>0</v>
      </c>
      <c r="F45" s="148">
        <v>0</v>
      </c>
      <c r="G45" s="148">
        <v>0</v>
      </c>
      <c r="H45" s="179">
        <v>0</v>
      </c>
    </row>
    <row r="46" spans="1:8" x14ac:dyDescent="0.25">
      <c r="A46" s="157"/>
      <c r="B46" s="156" t="s">
        <v>466</v>
      </c>
      <c r="C46" s="203">
        <v>0</v>
      </c>
      <c r="D46" s="148">
        <v>0</v>
      </c>
      <c r="E46" s="175">
        <v>0</v>
      </c>
      <c r="F46" s="148">
        <v>0</v>
      </c>
      <c r="G46" s="148">
        <v>0</v>
      </c>
      <c r="H46" s="179">
        <v>0</v>
      </c>
    </row>
    <row r="47" spans="1:8" ht="15" customHeight="1" x14ac:dyDescent="0.25">
      <c r="A47" s="157"/>
      <c r="B47" s="156" t="s">
        <v>467</v>
      </c>
      <c r="C47" s="203">
        <v>0</v>
      </c>
      <c r="D47" s="148">
        <v>0</v>
      </c>
      <c r="E47" s="175">
        <v>0</v>
      </c>
      <c r="F47" s="148">
        <v>0</v>
      </c>
      <c r="G47" s="148">
        <v>0</v>
      </c>
      <c r="H47" s="179">
        <v>0</v>
      </c>
    </row>
    <row r="48" spans="1:8" ht="15" customHeight="1" x14ac:dyDescent="0.25">
      <c r="A48" s="339" t="s">
        <v>468</v>
      </c>
      <c r="B48" s="340"/>
      <c r="C48" s="202">
        <f>+C49+C50+C52</f>
        <v>531157</v>
      </c>
      <c r="D48" s="202">
        <f t="shared" ref="D48:H48" si="5">+D49+D50+D52</f>
        <v>859041.75</v>
      </c>
      <c r="E48" s="202">
        <f t="shared" si="5"/>
        <v>1390198.75</v>
      </c>
      <c r="F48" s="202">
        <f t="shared" si="5"/>
        <v>714288.51</v>
      </c>
      <c r="G48" s="202">
        <f t="shared" si="5"/>
        <v>675133.87</v>
      </c>
      <c r="H48" s="202">
        <f t="shared" si="5"/>
        <v>675910.24</v>
      </c>
    </row>
    <row r="49" spans="1:8" x14ac:dyDescent="0.25">
      <c r="A49" s="157"/>
      <c r="B49" s="156" t="s">
        <v>469</v>
      </c>
      <c r="C49" s="203">
        <v>521306</v>
      </c>
      <c r="D49" s="148">
        <v>261498</v>
      </c>
      <c r="E49" s="175">
        <v>782804</v>
      </c>
      <c r="F49" s="148">
        <v>714288.51</v>
      </c>
      <c r="G49" s="148">
        <v>675133.87</v>
      </c>
      <c r="H49" s="179">
        <v>68515.490000000005</v>
      </c>
    </row>
    <row r="50" spans="1:8" x14ac:dyDescent="0.25">
      <c r="A50" s="157"/>
      <c r="B50" s="156" t="s">
        <v>470</v>
      </c>
      <c r="C50" s="203">
        <v>9851</v>
      </c>
      <c r="D50" s="148">
        <v>30000</v>
      </c>
      <c r="E50" s="175">
        <v>39851</v>
      </c>
      <c r="F50" s="148">
        <v>0</v>
      </c>
      <c r="G50" s="148">
        <v>0</v>
      </c>
      <c r="H50" s="179">
        <v>39851</v>
      </c>
    </row>
    <row r="51" spans="1:8" x14ac:dyDescent="0.25">
      <c r="A51" s="157"/>
      <c r="B51" s="156" t="s">
        <v>471</v>
      </c>
      <c r="C51" s="203">
        <v>0</v>
      </c>
      <c r="D51" s="148">
        <v>0</v>
      </c>
      <c r="E51" s="175">
        <v>0</v>
      </c>
      <c r="F51" s="148">
        <v>0</v>
      </c>
      <c r="G51" s="148">
        <v>0</v>
      </c>
      <c r="H51" s="179">
        <v>0</v>
      </c>
    </row>
    <row r="52" spans="1:8" x14ac:dyDescent="0.25">
      <c r="A52" s="157"/>
      <c r="B52" s="156" t="s">
        <v>472</v>
      </c>
      <c r="C52" s="203">
        <v>0</v>
      </c>
      <c r="D52" s="148">
        <v>567543.75</v>
      </c>
      <c r="E52" s="175">
        <v>567543.75</v>
      </c>
      <c r="F52" s="148">
        <v>0</v>
      </c>
      <c r="G52" s="148">
        <v>0</v>
      </c>
      <c r="H52" s="179">
        <v>567543.75</v>
      </c>
    </row>
    <row r="53" spans="1:8" x14ac:dyDescent="0.25">
      <c r="A53" s="157"/>
      <c r="B53" s="156" t="s">
        <v>473</v>
      </c>
      <c r="C53" s="203">
        <v>0</v>
      </c>
      <c r="D53" s="148">
        <v>0</v>
      </c>
      <c r="E53" s="175">
        <v>0</v>
      </c>
      <c r="F53" s="148">
        <v>0</v>
      </c>
      <c r="G53" s="148">
        <v>0</v>
      </c>
      <c r="H53" s="179">
        <v>0</v>
      </c>
    </row>
    <row r="54" spans="1:8" x14ac:dyDescent="0.25">
      <c r="A54" s="157"/>
      <c r="B54" s="156" t="s">
        <v>474</v>
      </c>
      <c r="C54" s="203">
        <v>0</v>
      </c>
      <c r="D54" s="148">
        <v>0</v>
      </c>
      <c r="E54" s="175">
        <v>0</v>
      </c>
      <c r="F54" s="148">
        <v>0</v>
      </c>
      <c r="G54" s="148">
        <v>0</v>
      </c>
      <c r="H54" s="179">
        <v>0</v>
      </c>
    </row>
    <row r="55" spans="1:8" x14ac:dyDescent="0.25">
      <c r="A55" s="157"/>
      <c r="B55" s="156" t="s">
        <v>475</v>
      </c>
      <c r="C55" s="203">
        <v>0</v>
      </c>
      <c r="D55" s="148">
        <v>0</v>
      </c>
      <c r="E55" s="175">
        <v>0</v>
      </c>
      <c r="F55" s="148">
        <v>0</v>
      </c>
      <c r="G55" s="148">
        <v>0</v>
      </c>
      <c r="H55" s="179">
        <v>0</v>
      </c>
    </row>
    <row r="56" spans="1:8" x14ac:dyDescent="0.25">
      <c r="A56" s="157"/>
      <c r="B56" s="156" t="s">
        <v>476</v>
      </c>
      <c r="C56" s="203">
        <v>0</v>
      </c>
      <c r="D56" s="148">
        <v>0</v>
      </c>
      <c r="E56" s="175">
        <v>0</v>
      </c>
      <c r="F56" s="148">
        <v>0</v>
      </c>
      <c r="G56" s="148">
        <v>0</v>
      </c>
      <c r="H56" s="179">
        <v>0</v>
      </c>
    </row>
    <row r="57" spans="1:8" ht="15" customHeight="1" x14ac:dyDescent="0.25">
      <c r="A57" s="157"/>
      <c r="B57" s="156" t="s">
        <v>477</v>
      </c>
      <c r="C57" s="203">
        <v>0</v>
      </c>
      <c r="D57" s="148">
        <v>0</v>
      </c>
      <c r="E57" s="175">
        <v>0</v>
      </c>
      <c r="F57" s="148">
        <v>0</v>
      </c>
      <c r="G57" s="148">
        <v>0</v>
      </c>
      <c r="H57" s="179">
        <v>0</v>
      </c>
    </row>
    <row r="58" spans="1:8" ht="15" customHeight="1" x14ac:dyDescent="0.25">
      <c r="A58" s="339" t="s">
        <v>478</v>
      </c>
      <c r="B58" s="340"/>
      <c r="C58" s="202">
        <v>0</v>
      </c>
      <c r="D58" s="164">
        <v>0</v>
      </c>
      <c r="E58" s="174">
        <v>0</v>
      </c>
      <c r="F58" s="164">
        <v>0</v>
      </c>
      <c r="G58" s="164">
        <v>0</v>
      </c>
      <c r="H58" s="179">
        <v>0</v>
      </c>
    </row>
    <row r="59" spans="1:8" x14ac:dyDescent="0.25">
      <c r="A59" s="157"/>
      <c r="B59" s="156" t="s">
        <v>479</v>
      </c>
      <c r="C59" s="203">
        <v>0</v>
      </c>
      <c r="D59" s="148">
        <v>0</v>
      </c>
      <c r="E59" s="175">
        <v>0</v>
      </c>
      <c r="F59" s="148">
        <v>0</v>
      </c>
      <c r="G59" s="148">
        <v>0</v>
      </c>
      <c r="H59" s="179">
        <v>0</v>
      </c>
    </row>
    <row r="60" spans="1:8" x14ac:dyDescent="0.25">
      <c r="A60" s="157"/>
      <c r="B60" s="156" t="s">
        <v>480</v>
      </c>
      <c r="C60" s="203">
        <v>0</v>
      </c>
      <c r="D60" s="148">
        <v>0</v>
      </c>
      <c r="E60" s="175">
        <v>0</v>
      </c>
      <c r="F60" s="148">
        <v>0</v>
      </c>
      <c r="G60" s="148">
        <v>0</v>
      </c>
      <c r="H60" s="179">
        <v>0</v>
      </c>
    </row>
    <row r="61" spans="1:8" ht="15" customHeight="1" x14ac:dyDescent="0.25">
      <c r="A61" s="157"/>
      <c r="B61" s="156" t="s">
        <v>481</v>
      </c>
      <c r="C61" s="203">
        <v>0</v>
      </c>
      <c r="D61" s="148">
        <v>0</v>
      </c>
      <c r="E61" s="175">
        <v>0</v>
      </c>
      <c r="F61" s="148">
        <v>0</v>
      </c>
      <c r="G61" s="148">
        <v>0</v>
      </c>
      <c r="H61" s="179">
        <v>0</v>
      </c>
    </row>
    <row r="62" spans="1:8" ht="15" customHeight="1" thickBot="1" x14ac:dyDescent="0.3">
      <c r="A62" s="341" t="s">
        <v>482</v>
      </c>
      <c r="B62" s="342"/>
      <c r="C62" s="204">
        <v>0</v>
      </c>
      <c r="D62" s="177">
        <v>0</v>
      </c>
      <c r="E62" s="186">
        <v>0</v>
      </c>
      <c r="F62" s="177">
        <v>0</v>
      </c>
      <c r="G62" s="177">
        <v>0</v>
      </c>
      <c r="H62" s="180">
        <v>0</v>
      </c>
    </row>
    <row r="63" spans="1:8" x14ac:dyDescent="0.25">
      <c r="A63" s="157"/>
      <c r="B63" s="156" t="s">
        <v>483</v>
      </c>
      <c r="C63" s="203">
        <v>0</v>
      </c>
      <c r="D63" s="148">
        <v>0</v>
      </c>
      <c r="E63" s="175">
        <v>0</v>
      </c>
      <c r="F63" s="148">
        <v>0</v>
      </c>
      <c r="G63" s="148">
        <v>0</v>
      </c>
      <c r="H63" s="179">
        <v>0</v>
      </c>
    </row>
    <row r="64" spans="1:8" x14ac:dyDescent="0.25">
      <c r="A64" s="157"/>
      <c r="B64" s="156" t="s">
        <v>484</v>
      </c>
      <c r="C64" s="203">
        <v>0</v>
      </c>
      <c r="D64" s="148">
        <v>0</v>
      </c>
      <c r="E64" s="175">
        <v>0</v>
      </c>
      <c r="F64" s="148">
        <v>0</v>
      </c>
      <c r="G64" s="148">
        <v>0</v>
      </c>
      <c r="H64" s="179">
        <v>0</v>
      </c>
    </row>
    <row r="65" spans="1:8" x14ac:dyDescent="0.25">
      <c r="A65" s="157"/>
      <c r="B65" s="156" t="s">
        <v>485</v>
      </c>
      <c r="C65" s="203">
        <v>0</v>
      </c>
      <c r="D65" s="148">
        <v>0</v>
      </c>
      <c r="E65" s="175">
        <v>0</v>
      </c>
      <c r="F65" s="148">
        <v>0</v>
      </c>
      <c r="G65" s="148">
        <v>0</v>
      </c>
      <c r="H65" s="179">
        <v>0</v>
      </c>
    </row>
    <row r="66" spans="1:8" x14ac:dyDescent="0.25">
      <c r="A66" s="157"/>
      <c r="B66" s="156" t="s">
        <v>486</v>
      </c>
      <c r="C66" s="203">
        <v>0</v>
      </c>
      <c r="D66" s="148">
        <v>0</v>
      </c>
      <c r="E66" s="175">
        <v>0</v>
      </c>
      <c r="F66" s="148">
        <v>0</v>
      </c>
      <c r="G66" s="148">
        <v>0</v>
      </c>
      <c r="H66" s="179">
        <v>0</v>
      </c>
    </row>
    <row r="67" spans="1:8" x14ac:dyDescent="0.25">
      <c r="A67" s="157"/>
      <c r="B67" s="156" t="s">
        <v>487</v>
      </c>
      <c r="C67" s="203">
        <v>0</v>
      </c>
      <c r="D67" s="148">
        <v>0</v>
      </c>
      <c r="E67" s="175">
        <v>0</v>
      </c>
      <c r="F67" s="148">
        <v>0</v>
      </c>
      <c r="G67" s="148">
        <v>0</v>
      </c>
      <c r="H67" s="179">
        <v>0</v>
      </c>
    </row>
    <row r="68" spans="1:8" x14ac:dyDescent="0.25">
      <c r="A68" s="157"/>
      <c r="B68" s="156" t="s">
        <v>488</v>
      </c>
      <c r="C68" s="203">
        <v>0</v>
      </c>
      <c r="D68" s="148">
        <v>0</v>
      </c>
      <c r="E68" s="175">
        <v>0</v>
      </c>
      <c r="F68" s="148">
        <v>0</v>
      </c>
      <c r="G68" s="148">
        <v>0</v>
      </c>
      <c r="H68" s="179">
        <v>0</v>
      </c>
    </row>
    <row r="69" spans="1:8" ht="15" customHeight="1" x14ac:dyDescent="0.25">
      <c r="A69" s="157"/>
      <c r="B69" s="156" t="s">
        <v>489</v>
      </c>
      <c r="C69" s="203">
        <v>0</v>
      </c>
      <c r="D69" s="148">
        <v>0</v>
      </c>
      <c r="E69" s="175">
        <v>0</v>
      </c>
      <c r="F69" s="148">
        <v>0</v>
      </c>
      <c r="G69" s="148">
        <v>0</v>
      </c>
      <c r="H69" s="179">
        <v>0</v>
      </c>
    </row>
    <row r="70" spans="1:8" ht="15" customHeight="1" x14ac:dyDescent="0.25">
      <c r="A70" s="339" t="s">
        <v>490</v>
      </c>
      <c r="B70" s="340"/>
      <c r="C70" s="202">
        <v>0</v>
      </c>
      <c r="D70" s="164">
        <v>0</v>
      </c>
      <c r="E70" s="174">
        <v>0</v>
      </c>
      <c r="F70" s="164">
        <v>0</v>
      </c>
      <c r="G70" s="164">
        <v>0</v>
      </c>
      <c r="H70" s="179">
        <v>0</v>
      </c>
    </row>
    <row r="71" spans="1:8" x14ac:dyDescent="0.25">
      <c r="A71" s="157"/>
      <c r="B71" s="156" t="s">
        <v>491</v>
      </c>
      <c r="C71" s="203">
        <v>0</v>
      </c>
      <c r="D71" s="148">
        <v>0</v>
      </c>
      <c r="E71" s="175">
        <v>0</v>
      </c>
      <c r="F71" s="148">
        <v>0</v>
      </c>
      <c r="G71" s="148">
        <v>0</v>
      </c>
      <c r="H71" s="179">
        <v>0</v>
      </c>
    </row>
    <row r="72" spans="1:8" x14ac:dyDescent="0.25">
      <c r="A72" s="157"/>
      <c r="B72" s="156" t="s">
        <v>492</v>
      </c>
      <c r="C72" s="203">
        <v>0</v>
      </c>
      <c r="D72" s="148">
        <v>0</v>
      </c>
      <c r="E72" s="175">
        <v>0</v>
      </c>
      <c r="F72" s="148">
        <v>0</v>
      </c>
      <c r="G72" s="148">
        <v>0</v>
      </c>
      <c r="H72" s="179">
        <v>0</v>
      </c>
    </row>
    <row r="73" spans="1:8" ht="15" customHeight="1" x14ac:dyDescent="0.25">
      <c r="A73" s="157"/>
      <c r="B73" s="156" t="s">
        <v>493</v>
      </c>
      <c r="C73" s="203">
        <v>0</v>
      </c>
      <c r="D73" s="148">
        <v>0</v>
      </c>
      <c r="E73" s="175">
        <v>0</v>
      </c>
      <c r="F73" s="148">
        <v>0</v>
      </c>
      <c r="G73" s="148">
        <v>0</v>
      </c>
      <c r="H73" s="179">
        <v>0</v>
      </c>
    </row>
    <row r="74" spans="1:8" ht="15" customHeight="1" x14ac:dyDescent="0.25">
      <c r="A74" s="339" t="s">
        <v>494</v>
      </c>
      <c r="B74" s="340"/>
      <c r="C74" s="202">
        <v>0</v>
      </c>
      <c r="D74" s="164">
        <v>0</v>
      </c>
      <c r="E74" s="174">
        <v>0</v>
      </c>
      <c r="F74" s="164">
        <v>0</v>
      </c>
      <c r="G74" s="164">
        <v>0</v>
      </c>
      <c r="H74" s="179">
        <v>0</v>
      </c>
    </row>
    <row r="75" spans="1:8" x14ac:dyDescent="0.25">
      <c r="A75" s="157"/>
      <c r="B75" s="156" t="s">
        <v>495</v>
      </c>
      <c r="C75" s="203">
        <v>0</v>
      </c>
      <c r="D75" s="148">
        <v>0</v>
      </c>
      <c r="E75" s="175">
        <v>0</v>
      </c>
      <c r="F75" s="148">
        <v>0</v>
      </c>
      <c r="G75" s="148">
        <v>0</v>
      </c>
      <c r="H75" s="179">
        <v>0</v>
      </c>
    </row>
    <row r="76" spans="1:8" x14ac:dyDescent="0.25">
      <c r="A76" s="157"/>
      <c r="B76" s="156" t="s">
        <v>496</v>
      </c>
      <c r="C76" s="203">
        <v>0</v>
      </c>
      <c r="D76" s="148">
        <v>0</v>
      </c>
      <c r="E76" s="175">
        <v>0</v>
      </c>
      <c r="F76" s="148">
        <v>0</v>
      </c>
      <c r="G76" s="148">
        <v>0</v>
      </c>
      <c r="H76" s="179">
        <v>0</v>
      </c>
    </row>
    <row r="77" spans="1:8" x14ac:dyDescent="0.25">
      <c r="A77" s="157"/>
      <c r="B77" s="156" t="s">
        <v>497</v>
      </c>
      <c r="C77" s="203">
        <v>0</v>
      </c>
      <c r="D77" s="148">
        <v>0</v>
      </c>
      <c r="E77" s="175">
        <v>0</v>
      </c>
      <c r="F77" s="148">
        <v>0</v>
      </c>
      <c r="G77" s="148">
        <v>0</v>
      </c>
      <c r="H77" s="179">
        <v>0</v>
      </c>
    </row>
    <row r="78" spans="1:8" x14ac:dyDescent="0.25">
      <c r="A78" s="157"/>
      <c r="B78" s="156" t="s">
        <v>498</v>
      </c>
      <c r="C78" s="203">
        <v>0</v>
      </c>
      <c r="D78" s="148">
        <v>0</v>
      </c>
      <c r="E78" s="175">
        <v>0</v>
      </c>
      <c r="F78" s="148">
        <v>0</v>
      </c>
      <c r="G78" s="148">
        <v>0</v>
      </c>
      <c r="H78" s="179">
        <v>0</v>
      </c>
    </row>
    <row r="79" spans="1:8" x14ac:dyDescent="0.25">
      <c r="A79" s="157"/>
      <c r="B79" s="156" t="s">
        <v>499</v>
      </c>
      <c r="C79" s="203">
        <v>0</v>
      </c>
      <c r="D79" s="148">
        <v>0</v>
      </c>
      <c r="E79" s="175">
        <v>0</v>
      </c>
      <c r="F79" s="148">
        <v>0</v>
      </c>
      <c r="G79" s="148">
        <v>0</v>
      </c>
      <c r="H79" s="179">
        <v>0</v>
      </c>
    </row>
    <row r="80" spans="1:8" x14ac:dyDescent="0.25">
      <c r="A80" s="157"/>
      <c r="B80" s="156" t="s">
        <v>500</v>
      </c>
      <c r="C80" s="203">
        <v>0</v>
      </c>
      <c r="D80" s="148">
        <v>0</v>
      </c>
      <c r="E80" s="175">
        <v>0</v>
      </c>
      <c r="F80" s="148">
        <v>0</v>
      </c>
      <c r="G80" s="148">
        <v>0</v>
      </c>
      <c r="H80" s="179">
        <v>0</v>
      </c>
    </row>
    <row r="81" spans="1:8" ht="15.75" thickBot="1" x14ac:dyDescent="0.3">
      <c r="A81" s="158"/>
      <c r="B81" s="159" t="s">
        <v>501</v>
      </c>
      <c r="C81" s="203">
        <v>0</v>
      </c>
      <c r="D81" s="148">
        <v>0</v>
      </c>
      <c r="E81" s="175">
        <v>0</v>
      </c>
      <c r="F81" s="148">
        <v>0</v>
      </c>
      <c r="G81" s="148">
        <v>0</v>
      </c>
      <c r="H81" s="179">
        <v>0</v>
      </c>
    </row>
    <row r="82" spans="1:8" ht="15.75" thickBot="1" x14ac:dyDescent="0.3">
      <c r="A82" s="161"/>
      <c r="B82" s="160" t="s">
        <v>502</v>
      </c>
      <c r="C82" s="198">
        <f>C9+C17+C28+C38+C48</f>
        <v>107135848.66</v>
      </c>
      <c r="D82" s="198">
        <f t="shared" ref="D82:H82" si="6">D9+D17+D28+D38+D48</f>
        <v>5486182.6899999995</v>
      </c>
      <c r="E82" s="198">
        <f t="shared" si="6"/>
        <v>112622031.34999999</v>
      </c>
      <c r="F82" s="198">
        <f t="shared" si="6"/>
        <v>78922296.179999992</v>
      </c>
      <c r="G82" s="198">
        <f t="shared" si="6"/>
        <v>78239525.039999992</v>
      </c>
      <c r="H82" s="198">
        <f t="shared" si="6"/>
        <v>33699735.150000006</v>
      </c>
    </row>
    <row r="83" spans="1:8" ht="15.75" thickBot="1" x14ac:dyDescent="0.3">
      <c r="A83" s="334"/>
      <c r="B83" s="335"/>
      <c r="H83" s="162"/>
    </row>
    <row r="84" spans="1:8" x14ac:dyDescent="0.25">
      <c r="A84" s="332" t="s">
        <v>375</v>
      </c>
      <c r="B84" s="336"/>
      <c r="C84" s="138">
        <v>0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</row>
    <row r="85" spans="1:8" x14ac:dyDescent="0.25">
      <c r="A85" s="320" t="s">
        <v>302</v>
      </c>
      <c r="B85" s="274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06"/>
      <c r="B86" s="93" t="s">
        <v>303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06"/>
      <c r="B87" s="93" t="s">
        <v>304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06"/>
      <c r="B88" s="93" t="s">
        <v>305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06"/>
      <c r="B89" s="93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ht="15.75" thickBot="1" x14ac:dyDescent="0.3">
      <c r="A90" s="120"/>
      <c r="B90" s="96" t="s">
        <v>307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</row>
    <row r="91" spans="1:8" x14ac:dyDescent="0.25">
      <c r="A91" s="163"/>
      <c r="B91" s="140" t="s">
        <v>308</v>
      </c>
      <c r="C91" s="138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</row>
    <row r="92" spans="1:8" x14ac:dyDescent="0.25">
      <c r="A92" s="106"/>
      <c r="B92" s="93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320" t="s">
        <v>310</v>
      </c>
      <c r="B93" s="274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06"/>
      <c r="B94" s="93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06"/>
      <c r="B95" s="93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06"/>
      <c r="B96" s="93" t="s">
        <v>313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06"/>
      <c r="B97" s="93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06"/>
      <c r="B98" s="93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06"/>
      <c r="B99" s="93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06"/>
      <c r="B100" s="93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06"/>
      <c r="B101" s="93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06"/>
      <c r="B102" s="93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320" t="s">
        <v>320</v>
      </c>
      <c r="B103" s="274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06"/>
      <c r="B104" s="93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06"/>
      <c r="B105" s="93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06"/>
      <c r="B106" s="93" t="s">
        <v>323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06"/>
      <c r="B107" s="93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06"/>
      <c r="B108" s="93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06"/>
      <c r="B109" s="93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06"/>
      <c r="B110" s="93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06"/>
      <c r="B111" s="93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06"/>
      <c r="B112" s="93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320" t="s">
        <v>330</v>
      </c>
      <c r="B113" s="274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06"/>
      <c r="B114" s="93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06"/>
      <c r="B115" s="93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06"/>
      <c r="B116" s="93" t="s">
        <v>333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06"/>
      <c r="B117" s="93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ht="15.75" thickBot="1" x14ac:dyDescent="0.3">
      <c r="A118" s="120"/>
      <c r="B118" s="96" t="s">
        <v>335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</row>
    <row r="119" spans="1:8" x14ac:dyDescent="0.25">
      <c r="A119" s="163"/>
      <c r="B119" s="140" t="s">
        <v>336</v>
      </c>
      <c r="C119" s="138">
        <v>0</v>
      </c>
      <c r="D119" s="138">
        <v>0</v>
      </c>
      <c r="E119" s="138">
        <v>0</v>
      </c>
      <c r="F119" s="138">
        <v>0</v>
      </c>
      <c r="G119" s="138">
        <v>0</v>
      </c>
      <c r="H119" s="138">
        <v>0</v>
      </c>
    </row>
    <row r="120" spans="1:8" x14ac:dyDescent="0.25">
      <c r="A120" s="106"/>
      <c r="B120" s="93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06"/>
      <c r="B121" s="93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x14ac:dyDescent="0.25">
      <c r="A122" s="106"/>
      <c r="B122" s="93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4">
        <v>0</v>
      </c>
    </row>
    <row r="123" spans="1:8" x14ac:dyDescent="0.25">
      <c r="A123" s="320" t="s">
        <v>340</v>
      </c>
      <c r="B123" s="274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06"/>
      <c r="B124" s="93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06"/>
      <c r="B125" s="93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06"/>
      <c r="B126" s="93" t="s">
        <v>343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06"/>
      <c r="B127" s="11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06"/>
      <c r="B128" s="11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06"/>
      <c r="B129" s="11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06"/>
      <c r="B130" s="11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06"/>
      <c r="B131" s="11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06"/>
      <c r="B132" s="11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320" t="s">
        <v>350</v>
      </c>
      <c r="B133" s="274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06"/>
      <c r="B134" s="11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06"/>
      <c r="B135" s="11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06"/>
      <c r="B136" s="110" t="s">
        <v>353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320" t="s">
        <v>354</v>
      </c>
      <c r="B137" s="274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06"/>
      <c r="B138" s="11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06"/>
      <c r="B139" s="11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06"/>
      <c r="B140" s="110" t="s">
        <v>357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06"/>
      <c r="B141" s="11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06"/>
      <c r="B142" s="11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06"/>
      <c r="B143" s="11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06"/>
      <c r="B144" s="11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06"/>
      <c r="B145" s="11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ht="15.75" thickBot="1" x14ac:dyDescent="0.3">
      <c r="A146" s="337" t="s">
        <v>363</v>
      </c>
      <c r="B146" s="338"/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</row>
    <row r="147" spans="1:8" x14ac:dyDescent="0.25">
      <c r="A147" s="106"/>
      <c r="B147" s="11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06"/>
      <c r="B148" s="11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06"/>
      <c r="B149" s="110" t="s">
        <v>366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320" t="s">
        <v>367</v>
      </c>
      <c r="B150" s="274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06"/>
      <c r="B151" s="11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06"/>
      <c r="B152" s="11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06"/>
      <c r="B153" s="110" t="s">
        <v>370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06"/>
      <c r="B154" s="11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06"/>
      <c r="B155" s="11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06"/>
      <c r="B156" s="11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06"/>
      <c r="B157" s="11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06"/>
      <c r="B158" s="110"/>
      <c r="C158" s="124"/>
      <c r="D158" s="124"/>
      <c r="E158" s="124"/>
      <c r="F158" s="124"/>
      <c r="G158" s="124"/>
      <c r="H158" s="105"/>
    </row>
    <row r="159" spans="1:8" x14ac:dyDescent="0.25">
      <c r="A159" s="245" t="s">
        <v>376</v>
      </c>
      <c r="B159" s="246"/>
      <c r="C159" s="125">
        <f t="shared" ref="C159:H159" si="7">+C81</f>
        <v>0</v>
      </c>
      <c r="D159" s="125">
        <f t="shared" si="7"/>
        <v>0</v>
      </c>
      <c r="E159" s="125">
        <f t="shared" si="7"/>
        <v>0</v>
      </c>
      <c r="F159" s="125">
        <f t="shared" si="7"/>
        <v>0</v>
      </c>
      <c r="G159" s="125">
        <f t="shared" si="7"/>
        <v>0</v>
      </c>
      <c r="H159" s="125">
        <f t="shared" si="7"/>
        <v>0</v>
      </c>
    </row>
    <row r="160" spans="1:8" ht="15.75" thickBot="1" x14ac:dyDescent="0.3">
      <c r="A160" s="120"/>
      <c r="B160" s="121"/>
      <c r="C160" s="126"/>
      <c r="D160" s="118"/>
      <c r="E160" s="118"/>
      <c r="F160" s="118"/>
      <c r="G160" s="118"/>
      <c r="H160" s="118"/>
    </row>
    <row r="162" spans="1:8" x14ac:dyDescent="0.25">
      <c r="A162" s="254" t="s">
        <v>430</v>
      </c>
      <c r="B162" s="254"/>
      <c r="C162" s="254"/>
      <c r="D162" s="254"/>
      <c r="E162" s="254"/>
      <c r="F162" s="254"/>
      <c r="G162" s="254"/>
      <c r="H162" s="254"/>
    </row>
    <row r="163" spans="1:8" x14ac:dyDescent="0.25">
      <c r="A163" s="254"/>
      <c r="B163" s="254"/>
      <c r="C163" s="254"/>
      <c r="D163" s="254"/>
      <c r="E163" s="254"/>
      <c r="F163" s="254"/>
      <c r="G163" s="254"/>
      <c r="H163" s="254"/>
    </row>
    <row r="164" spans="1:8" x14ac:dyDescent="0.25">
      <c r="A164" s="45"/>
      <c r="B164" s="45"/>
      <c r="C164" s="45"/>
      <c r="D164" s="45"/>
      <c r="E164" s="45"/>
      <c r="F164" s="45"/>
      <c r="G164" s="45"/>
    </row>
    <row r="165" spans="1:8" x14ac:dyDescent="0.25">
      <c r="A165" s="45"/>
      <c r="B165" s="45"/>
      <c r="C165" s="45"/>
      <c r="D165" s="45"/>
      <c r="E165" s="45"/>
      <c r="F165" s="45"/>
      <c r="G165" s="45"/>
    </row>
    <row r="166" spans="1:8" x14ac:dyDescent="0.25">
      <c r="A166" s="19"/>
      <c r="B166" s="20"/>
      <c r="C166" s="21"/>
      <c r="D166" s="21"/>
      <c r="E166" s="22"/>
      <c r="F166" s="23"/>
      <c r="G166" s="20"/>
    </row>
    <row r="167" spans="1:8" x14ac:dyDescent="0.25">
      <c r="A167" s="1"/>
      <c r="B167" s="255"/>
      <c r="C167" s="255"/>
      <c r="D167" s="3"/>
    </row>
    <row r="168" spans="1:8" x14ac:dyDescent="0.25">
      <c r="A168" s="62"/>
      <c r="B168" s="256" t="s">
        <v>527</v>
      </c>
      <c r="C168" s="256"/>
      <c r="D168" s="3"/>
      <c r="E168" s="330" t="s">
        <v>516</v>
      </c>
      <c r="F168" s="330"/>
      <c r="G168" s="330"/>
    </row>
    <row r="169" spans="1:8" x14ac:dyDescent="0.25">
      <c r="A169" s="63"/>
      <c r="B169" s="247" t="s">
        <v>528</v>
      </c>
      <c r="C169" s="247"/>
      <c r="D169" s="64"/>
      <c r="E169" s="331" t="s">
        <v>520</v>
      </c>
      <c r="F169" s="331"/>
      <c r="G169" s="331"/>
    </row>
    <row r="170" spans="1:8" x14ac:dyDescent="0.25">
      <c r="B170" s="16"/>
      <c r="D170" s="10"/>
      <c r="E170" s="256"/>
      <c r="F170" s="256"/>
      <c r="G170" s="256"/>
    </row>
    <row r="171" spans="1:8" ht="15" customHeight="1" x14ac:dyDescent="0.25">
      <c r="B171" s="15"/>
      <c r="D171" s="12"/>
      <c r="E171" s="247"/>
      <c r="F171" s="247"/>
      <c r="G171" s="247"/>
    </row>
  </sheetData>
  <mergeCells count="38"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I39"/>
  <sheetViews>
    <sheetView zoomScaleNormal="100" workbookViewId="0">
      <selection activeCell="A25" sqref="A25"/>
    </sheetView>
  </sheetViews>
  <sheetFormatPr baseColWidth="10" defaultRowHeight="15" x14ac:dyDescent="0.25"/>
  <cols>
    <col min="1" max="1" width="20.5703125" bestFit="1" customWidth="1"/>
    <col min="3" max="3" width="16" customWidth="1"/>
  </cols>
  <sheetData>
    <row r="1" spans="1:9" x14ac:dyDescent="0.25">
      <c r="A1" s="343" t="s">
        <v>120</v>
      </c>
      <c r="B1" s="344"/>
      <c r="C1" s="344"/>
      <c r="D1" s="344"/>
      <c r="E1" s="344"/>
      <c r="F1" s="344"/>
      <c r="G1" s="345"/>
    </row>
    <row r="2" spans="1:9" x14ac:dyDescent="0.25">
      <c r="A2" s="212" t="s">
        <v>296</v>
      </c>
      <c r="B2" s="213"/>
      <c r="C2" s="213"/>
      <c r="D2" s="213"/>
      <c r="E2" s="213"/>
      <c r="F2" s="213"/>
      <c r="G2" s="214"/>
    </row>
    <row r="3" spans="1:9" x14ac:dyDescent="0.25">
      <c r="A3" s="212" t="s">
        <v>523</v>
      </c>
      <c r="B3" s="213"/>
      <c r="C3" s="213"/>
      <c r="D3" s="213"/>
      <c r="E3" s="213"/>
      <c r="F3" s="213"/>
      <c r="G3" s="214"/>
    </row>
    <row r="4" spans="1:9" x14ac:dyDescent="0.25">
      <c r="A4" s="212" t="str">
        <f>+'FORMATO 1'!A3:G3</f>
        <v>del 01 de enero al 31 de diciembre de 2022</v>
      </c>
      <c r="B4" s="213"/>
      <c r="C4" s="213"/>
      <c r="D4" s="213"/>
      <c r="E4" s="213"/>
      <c r="F4" s="213"/>
      <c r="G4" s="214"/>
    </row>
    <row r="5" spans="1:9" ht="15.75" thickBot="1" x14ac:dyDescent="0.3">
      <c r="A5" s="215" t="s">
        <v>1</v>
      </c>
      <c r="B5" s="216"/>
      <c r="C5" s="216"/>
      <c r="D5" s="216"/>
      <c r="E5" s="216"/>
      <c r="F5" s="216"/>
      <c r="G5" s="217"/>
    </row>
    <row r="6" spans="1:9" ht="15.75" thickBot="1" x14ac:dyDescent="0.3">
      <c r="A6" s="271" t="s">
        <v>2</v>
      </c>
      <c r="B6" s="346" t="s">
        <v>297</v>
      </c>
      <c r="C6" s="347"/>
      <c r="D6" s="347"/>
      <c r="E6" s="347"/>
      <c r="F6" s="348"/>
      <c r="G6" s="271" t="s">
        <v>298</v>
      </c>
    </row>
    <row r="7" spans="1:9" ht="24.75" thickBot="1" x14ac:dyDescent="0.3">
      <c r="A7" s="249"/>
      <c r="B7" s="153" t="s">
        <v>185</v>
      </c>
      <c r="C7" s="153" t="s">
        <v>229</v>
      </c>
      <c r="D7" s="153" t="s">
        <v>230</v>
      </c>
      <c r="E7" s="153" t="s">
        <v>186</v>
      </c>
      <c r="F7" s="153" t="s">
        <v>203</v>
      </c>
      <c r="G7" s="248"/>
    </row>
    <row r="8" spans="1:9" ht="16.5" customHeight="1" x14ac:dyDescent="0.25">
      <c r="A8" s="50" t="s">
        <v>377</v>
      </c>
      <c r="B8" s="349">
        <f t="shared" ref="B8" si="0">SUM(B10:B22)</f>
        <v>107135848.66</v>
      </c>
      <c r="C8" s="349">
        <f>SUM(C10:C23)</f>
        <v>7131377.9900000002</v>
      </c>
      <c r="D8" s="349">
        <f t="shared" ref="D8:G8" si="1">SUM(D10:D23)</f>
        <v>114267226.65000001</v>
      </c>
      <c r="E8" s="349">
        <f t="shared" si="1"/>
        <v>108420632.70000002</v>
      </c>
      <c r="F8" s="349">
        <f t="shared" si="1"/>
        <v>106899148.33</v>
      </c>
      <c r="G8" s="349">
        <f t="shared" si="1"/>
        <v>5846593.9499999918</v>
      </c>
    </row>
    <row r="9" spans="1:9" x14ac:dyDescent="0.25">
      <c r="A9" s="50" t="s">
        <v>378</v>
      </c>
      <c r="B9" s="350"/>
      <c r="C9" s="350"/>
      <c r="D9" s="350"/>
      <c r="E9" s="350"/>
      <c r="F9" s="350"/>
      <c r="G9" s="350"/>
    </row>
    <row r="10" spans="1:9" x14ac:dyDescent="0.25">
      <c r="A10" s="40" t="s">
        <v>503</v>
      </c>
      <c r="B10" s="148">
        <v>0</v>
      </c>
      <c r="C10" s="148">
        <v>0</v>
      </c>
      <c r="D10" s="148">
        <v>0</v>
      </c>
      <c r="E10" s="148">
        <v>3107277.92</v>
      </c>
      <c r="F10" s="148">
        <v>3095631.41</v>
      </c>
      <c r="G10" s="148">
        <f>+D10-E10</f>
        <v>-3107277.92</v>
      </c>
    </row>
    <row r="11" spans="1:9" ht="36" x14ac:dyDescent="0.25">
      <c r="A11" s="40" t="s">
        <v>504</v>
      </c>
      <c r="B11" s="124">
        <v>107135848.66</v>
      </c>
      <c r="C11" s="112">
        <v>7131377.9900000002</v>
      </c>
      <c r="D11" s="112">
        <v>114267226.65000001</v>
      </c>
      <c r="E11" s="112">
        <v>76823582.900000006</v>
      </c>
      <c r="F11" s="148">
        <v>75424950.069999993</v>
      </c>
      <c r="G11" s="148">
        <f>+D11-E11</f>
        <v>37443643.75</v>
      </c>
      <c r="I11" s="155"/>
    </row>
    <row r="12" spans="1:9" x14ac:dyDescent="0.25">
      <c r="A12" s="40" t="s">
        <v>505</v>
      </c>
      <c r="B12" s="148">
        <v>0</v>
      </c>
      <c r="C12" s="148">
        <v>0</v>
      </c>
      <c r="D12" s="148">
        <f>+B12+C12</f>
        <v>0</v>
      </c>
      <c r="E12" s="148">
        <v>3270906.86</v>
      </c>
      <c r="F12" s="148">
        <v>3219956.26</v>
      </c>
      <c r="G12" s="148">
        <f t="shared" ref="G12:G23" si="2">+D12-E12</f>
        <v>-3270906.86</v>
      </c>
    </row>
    <row r="13" spans="1:9" x14ac:dyDescent="0.25">
      <c r="A13" s="40" t="s">
        <v>506</v>
      </c>
      <c r="B13" s="148">
        <v>0</v>
      </c>
      <c r="C13" s="148">
        <v>0</v>
      </c>
      <c r="D13" s="148">
        <f t="shared" ref="D13:D22" si="3">+C13</f>
        <v>0</v>
      </c>
      <c r="E13" s="148">
        <v>2083560.48</v>
      </c>
      <c r="F13" s="148">
        <v>2080061.45</v>
      </c>
      <c r="G13" s="148">
        <f t="shared" si="2"/>
        <v>-2083560.48</v>
      </c>
    </row>
    <row r="14" spans="1:9" x14ac:dyDescent="0.25">
      <c r="A14" s="40" t="s">
        <v>507</v>
      </c>
      <c r="B14" s="148">
        <v>0</v>
      </c>
      <c r="C14" s="148">
        <v>0</v>
      </c>
      <c r="D14" s="148">
        <f t="shared" si="3"/>
        <v>0</v>
      </c>
      <c r="E14" s="148">
        <v>993517.37</v>
      </c>
      <c r="F14" s="148">
        <v>990284.45</v>
      </c>
      <c r="G14" s="148">
        <f t="shared" si="2"/>
        <v>-993517.37</v>
      </c>
    </row>
    <row r="15" spans="1:9" x14ac:dyDescent="0.25">
      <c r="A15" s="40" t="s">
        <v>508</v>
      </c>
      <c r="B15" s="148">
        <v>0</v>
      </c>
      <c r="C15" s="148">
        <v>0</v>
      </c>
      <c r="D15" s="148">
        <f t="shared" si="3"/>
        <v>0</v>
      </c>
      <c r="E15" s="148">
        <v>929277.68</v>
      </c>
      <c r="F15" s="148">
        <v>929277.68</v>
      </c>
      <c r="G15" s="148">
        <f t="shared" si="2"/>
        <v>-929277.68</v>
      </c>
    </row>
    <row r="16" spans="1:9" x14ac:dyDescent="0.25">
      <c r="A16" s="40" t="s">
        <v>509</v>
      </c>
      <c r="B16" s="148">
        <v>0</v>
      </c>
      <c r="C16" s="148">
        <v>0</v>
      </c>
      <c r="D16" s="148">
        <f t="shared" si="3"/>
        <v>0</v>
      </c>
      <c r="E16" s="148">
        <v>3143775.49</v>
      </c>
      <c r="F16" s="148">
        <v>3143773.41</v>
      </c>
      <c r="G16" s="148">
        <f t="shared" si="2"/>
        <v>-3143775.49</v>
      </c>
    </row>
    <row r="17" spans="1:8" x14ac:dyDescent="0.25">
      <c r="A17" s="40" t="s">
        <v>510</v>
      </c>
      <c r="B17" s="148">
        <v>0</v>
      </c>
      <c r="C17" s="148">
        <v>0</v>
      </c>
      <c r="D17" s="148">
        <f t="shared" si="3"/>
        <v>0</v>
      </c>
      <c r="E17" s="148">
        <v>1448783.55</v>
      </c>
      <c r="F17" s="148">
        <v>1448783.52</v>
      </c>
      <c r="G17" s="148">
        <f t="shared" si="2"/>
        <v>-1448783.55</v>
      </c>
    </row>
    <row r="18" spans="1:8" x14ac:dyDescent="0.25">
      <c r="A18" s="40" t="s">
        <v>511</v>
      </c>
      <c r="B18" s="148">
        <v>0</v>
      </c>
      <c r="C18" s="148">
        <v>0</v>
      </c>
      <c r="D18" s="148">
        <f t="shared" si="3"/>
        <v>0</v>
      </c>
      <c r="E18" s="148">
        <v>1793164.58</v>
      </c>
      <c r="F18" s="148">
        <v>1782115.32</v>
      </c>
      <c r="G18" s="148">
        <f t="shared" si="2"/>
        <v>-1793164.58</v>
      </c>
    </row>
    <row r="19" spans="1:8" x14ac:dyDescent="0.25">
      <c r="A19" s="40" t="s">
        <v>512</v>
      </c>
      <c r="B19" s="148">
        <v>0</v>
      </c>
      <c r="C19" s="148">
        <v>0</v>
      </c>
      <c r="D19" s="148">
        <f t="shared" si="3"/>
        <v>0</v>
      </c>
      <c r="E19" s="148">
        <v>9011606.4700000007</v>
      </c>
      <c r="F19" s="148">
        <v>8977555.1099999994</v>
      </c>
      <c r="G19" s="148">
        <f t="shared" si="2"/>
        <v>-9011606.4700000007</v>
      </c>
    </row>
    <row r="20" spans="1:8" x14ac:dyDescent="0.25">
      <c r="A20" s="40" t="s">
        <v>513</v>
      </c>
      <c r="B20" s="148">
        <v>0</v>
      </c>
      <c r="C20" s="148">
        <v>0</v>
      </c>
      <c r="D20" s="148">
        <f t="shared" si="3"/>
        <v>0</v>
      </c>
      <c r="E20" s="148">
        <v>1032542.64</v>
      </c>
      <c r="F20" s="148">
        <v>1031883.64</v>
      </c>
      <c r="G20" s="148">
        <f t="shared" si="2"/>
        <v>-1032542.64</v>
      </c>
    </row>
    <row r="21" spans="1:8" x14ac:dyDescent="0.25">
      <c r="A21" s="40" t="s">
        <v>514</v>
      </c>
      <c r="B21" s="148">
        <v>0</v>
      </c>
      <c r="C21" s="148">
        <v>0</v>
      </c>
      <c r="D21" s="148">
        <f t="shared" si="3"/>
        <v>0</v>
      </c>
      <c r="E21" s="148">
        <v>3311180.12</v>
      </c>
      <c r="F21" s="148">
        <v>3311180.12</v>
      </c>
      <c r="G21" s="148">
        <f t="shared" si="2"/>
        <v>-3311180.12</v>
      </c>
    </row>
    <row r="22" spans="1:8" x14ac:dyDescent="0.25">
      <c r="A22" s="40" t="s">
        <v>515</v>
      </c>
      <c r="B22" s="148">
        <v>0</v>
      </c>
      <c r="C22" s="148">
        <v>0</v>
      </c>
      <c r="D22" s="148">
        <f t="shared" si="3"/>
        <v>0</v>
      </c>
      <c r="E22" s="148">
        <v>997431.63</v>
      </c>
      <c r="F22" s="148">
        <v>997414.13</v>
      </c>
      <c r="G22" s="148">
        <f t="shared" si="2"/>
        <v>-997431.63</v>
      </c>
    </row>
    <row r="23" spans="1:8" x14ac:dyDescent="0.25">
      <c r="A23" s="40" t="s">
        <v>536</v>
      </c>
      <c r="B23" s="148"/>
      <c r="C23" s="148"/>
      <c r="D23" s="148"/>
      <c r="E23" s="148">
        <v>474025.01</v>
      </c>
      <c r="F23" s="148">
        <v>466281.76</v>
      </c>
      <c r="G23" s="148">
        <f t="shared" si="2"/>
        <v>-474025.01</v>
      </c>
    </row>
    <row r="24" spans="1:8" x14ac:dyDescent="0.25">
      <c r="A24" s="40"/>
      <c r="B24" s="148"/>
      <c r="C24" s="148"/>
      <c r="D24" s="148"/>
      <c r="E24" s="148"/>
      <c r="F24" s="148"/>
      <c r="G24" s="148"/>
    </row>
    <row r="25" spans="1:8" ht="16.5" customHeight="1" x14ac:dyDescent="0.25">
      <c r="A25" s="131" t="s">
        <v>379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</row>
    <row r="26" spans="1:8" x14ac:dyDescent="0.25">
      <c r="A26" s="52"/>
      <c r="B26" s="187"/>
      <c r="C26" s="187"/>
      <c r="D26" s="187"/>
      <c r="E26" s="187"/>
      <c r="F26" s="187"/>
      <c r="G26" s="187"/>
    </row>
    <row r="27" spans="1:8" ht="24" x14ac:dyDescent="0.25">
      <c r="A27" s="50" t="s">
        <v>376</v>
      </c>
      <c r="B27" s="128">
        <f>+B8+B25</f>
        <v>107135848.66</v>
      </c>
      <c r="C27" s="128">
        <f>+C8+C25</f>
        <v>7131377.9900000002</v>
      </c>
      <c r="D27" s="128">
        <f>+B27+C27</f>
        <v>114267226.64999999</v>
      </c>
      <c r="E27" s="128">
        <f t="shared" ref="E27:G27" si="4">+E8+E25</f>
        <v>108420632.70000002</v>
      </c>
      <c r="F27" s="128">
        <f t="shared" si="4"/>
        <v>106899148.33</v>
      </c>
      <c r="G27" s="128">
        <f t="shared" si="4"/>
        <v>5846593.9499999918</v>
      </c>
    </row>
    <row r="28" spans="1:8" ht="15.75" thickBot="1" x14ac:dyDescent="0.3">
      <c r="A28" s="147"/>
      <c r="B28" s="188"/>
      <c r="C28" s="188"/>
      <c r="D28" s="188"/>
      <c r="E28" s="188"/>
      <c r="F28" s="188"/>
      <c r="G28" s="188"/>
    </row>
    <row r="29" spans="1:8" x14ac:dyDescent="0.25">
      <c r="A29" s="351" t="s">
        <v>430</v>
      </c>
      <c r="B29" s="351"/>
      <c r="C29" s="351"/>
      <c r="D29" s="351"/>
      <c r="E29" s="351"/>
      <c r="F29" s="351"/>
      <c r="G29" s="351"/>
    </row>
    <row r="30" spans="1:8" ht="15" customHeight="1" x14ac:dyDescent="0.25">
      <c r="A30" s="254"/>
      <c r="B30" s="254"/>
      <c r="C30" s="254"/>
      <c r="D30" s="254"/>
      <c r="E30" s="254"/>
      <c r="F30" s="254"/>
      <c r="G30" s="254"/>
      <c r="H30" s="119"/>
    </row>
    <row r="31" spans="1:8" x14ac:dyDescent="0.25">
      <c r="A31" s="119"/>
      <c r="B31" s="119"/>
      <c r="C31" s="119"/>
      <c r="D31" s="119"/>
      <c r="E31" s="119"/>
      <c r="F31" s="119"/>
      <c r="G31" s="119"/>
      <c r="H31" s="119"/>
    </row>
    <row r="32" spans="1:8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45"/>
      <c r="B33" s="45"/>
      <c r="C33" s="45"/>
      <c r="D33" s="45"/>
      <c r="E33" s="45"/>
      <c r="F33" s="45"/>
      <c r="G33" s="45"/>
    </row>
    <row r="34" spans="1:7" x14ac:dyDescent="0.25">
      <c r="A34" s="19"/>
      <c r="B34" s="20"/>
      <c r="C34" s="21"/>
      <c r="D34" s="21"/>
      <c r="E34" s="22"/>
      <c r="F34" s="23"/>
      <c r="G34" s="20"/>
    </row>
    <row r="35" spans="1:7" x14ac:dyDescent="0.25">
      <c r="A35" s="1"/>
      <c r="B35" s="255"/>
      <c r="C35" s="255"/>
      <c r="D35" s="3"/>
    </row>
    <row r="36" spans="1:7" x14ac:dyDescent="0.25">
      <c r="A36" s="62"/>
      <c r="B36" s="10" t="s">
        <v>527</v>
      </c>
      <c r="C36" s="10"/>
      <c r="D36" s="3"/>
      <c r="E36" s="330" t="s">
        <v>516</v>
      </c>
      <c r="F36" s="330"/>
      <c r="G36" s="330"/>
    </row>
    <row r="37" spans="1:7" x14ac:dyDescent="0.25">
      <c r="A37" s="63"/>
      <c r="B37" s="247" t="s">
        <v>530</v>
      </c>
      <c r="C37" s="247"/>
      <c r="D37" s="64"/>
      <c r="E37" s="331" t="s">
        <v>520</v>
      </c>
      <c r="F37" s="331"/>
      <c r="G37" s="331"/>
    </row>
    <row r="38" spans="1:7" x14ac:dyDescent="0.25">
      <c r="B38" s="16"/>
      <c r="D38" s="10"/>
      <c r="E38" s="256"/>
      <c r="F38" s="256"/>
      <c r="G38" s="256"/>
    </row>
    <row r="39" spans="1:7" x14ac:dyDescent="0.25">
      <c r="B39" s="15"/>
      <c r="D39" s="12"/>
      <c r="E39" s="247"/>
      <c r="F39" s="247"/>
      <c r="G39" s="247"/>
    </row>
  </sheetData>
  <mergeCells count="21">
    <mergeCell ref="E39:G39"/>
    <mergeCell ref="B35:C35"/>
    <mergeCell ref="E36:G36"/>
    <mergeCell ref="A3:G3"/>
    <mergeCell ref="G8:G9"/>
    <mergeCell ref="B37:C37"/>
    <mergeCell ref="E37:G37"/>
    <mergeCell ref="A29:G30"/>
    <mergeCell ref="E38:G38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6" fitToHeight="0" orientation="portrait" r:id="rId1"/>
  <headerFooter>
    <oddFooter>&amp;C&amp;P de 1</oddFooter>
  </headerFooter>
  <rowBreaks count="1" manualBreakCount="1">
    <brk id="37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H93"/>
  <sheetViews>
    <sheetView zoomScaleNormal="100" workbookViewId="0">
      <selection activeCell="A25" sqref="A25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09" t="s">
        <v>120</v>
      </c>
      <c r="B1" s="210"/>
      <c r="C1" s="210"/>
      <c r="D1" s="210"/>
      <c r="E1" s="210"/>
      <c r="F1" s="210"/>
      <c r="G1" s="210"/>
      <c r="H1" s="352"/>
    </row>
    <row r="2" spans="1:8" x14ac:dyDescent="0.25">
      <c r="A2" s="259" t="s">
        <v>296</v>
      </c>
      <c r="B2" s="260"/>
      <c r="C2" s="260"/>
      <c r="D2" s="260"/>
      <c r="E2" s="260"/>
      <c r="F2" s="260"/>
      <c r="G2" s="260"/>
      <c r="H2" s="353"/>
    </row>
    <row r="3" spans="1:8" x14ac:dyDescent="0.25">
      <c r="A3" s="259" t="s">
        <v>524</v>
      </c>
      <c r="B3" s="260"/>
      <c r="C3" s="260"/>
      <c r="D3" s="260"/>
      <c r="E3" s="260"/>
      <c r="F3" s="260"/>
      <c r="G3" s="260"/>
      <c r="H3" s="353"/>
    </row>
    <row r="4" spans="1:8" x14ac:dyDescent="0.25">
      <c r="A4" s="259" t="str">
        <f>+'FORMATO 1'!A3:G3</f>
        <v>del 01 de enero al 31 de diciembre de 2022</v>
      </c>
      <c r="B4" s="260"/>
      <c r="C4" s="260"/>
      <c r="D4" s="260"/>
      <c r="E4" s="260"/>
      <c r="F4" s="260"/>
      <c r="G4" s="260"/>
      <c r="H4" s="353"/>
    </row>
    <row r="5" spans="1:8" ht="15.75" thickBot="1" x14ac:dyDescent="0.3">
      <c r="A5" s="262" t="s">
        <v>1</v>
      </c>
      <c r="B5" s="263"/>
      <c r="C5" s="263"/>
      <c r="D5" s="263"/>
      <c r="E5" s="263"/>
      <c r="F5" s="263"/>
      <c r="G5" s="263"/>
      <c r="H5" s="354"/>
    </row>
    <row r="6" spans="1:8" ht="15.75" thickBot="1" x14ac:dyDescent="0.3">
      <c r="A6" s="209" t="s">
        <v>2</v>
      </c>
      <c r="B6" s="211"/>
      <c r="C6" s="346" t="s">
        <v>297</v>
      </c>
      <c r="D6" s="347"/>
      <c r="E6" s="347"/>
      <c r="F6" s="347"/>
      <c r="G6" s="348"/>
      <c r="H6" s="271" t="s">
        <v>298</v>
      </c>
    </row>
    <row r="7" spans="1:8" ht="48.75" thickBot="1" x14ac:dyDescent="0.3">
      <c r="A7" s="262"/>
      <c r="B7" s="264"/>
      <c r="C7" s="143" t="s">
        <v>185</v>
      </c>
      <c r="D7" s="143" t="s">
        <v>299</v>
      </c>
      <c r="E7" s="143" t="s">
        <v>300</v>
      </c>
      <c r="F7" s="143" t="s">
        <v>186</v>
      </c>
      <c r="G7" s="143" t="s">
        <v>203</v>
      </c>
      <c r="H7" s="249"/>
    </row>
    <row r="8" spans="1:8" x14ac:dyDescent="0.25">
      <c r="A8" s="252"/>
      <c r="B8" s="357"/>
      <c r="C8" s="139"/>
      <c r="D8" s="139"/>
      <c r="E8" s="139"/>
      <c r="F8" s="139"/>
      <c r="G8" s="139"/>
      <c r="H8" s="139"/>
    </row>
    <row r="9" spans="1:8" x14ac:dyDescent="0.25">
      <c r="A9" s="222" t="s">
        <v>380</v>
      </c>
      <c r="B9" s="314"/>
      <c r="C9" s="32">
        <f>+C10</f>
        <v>107135848.66</v>
      </c>
      <c r="D9" s="32">
        <f t="shared" ref="D9:G9" si="0">+D10</f>
        <v>7131377.9900000002</v>
      </c>
      <c r="E9" s="32">
        <f t="shared" si="0"/>
        <v>114267226.65000001</v>
      </c>
      <c r="F9" s="32">
        <f t="shared" si="0"/>
        <v>108420632.7</v>
      </c>
      <c r="G9" s="32">
        <f t="shared" si="0"/>
        <v>106899148.33</v>
      </c>
      <c r="H9" s="32">
        <f>+H13</f>
        <v>5846593.9500000002</v>
      </c>
    </row>
    <row r="10" spans="1:8" x14ac:dyDescent="0.25">
      <c r="A10" s="245" t="s">
        <v>381</v>
      </c>
      <c r="B10" s="246"/>
      <c r="C10" s="107">
        <f>+C13</f>
        <v>107135848.66</v>
      </c>
      <c r="D10" s="107">
        <f t="shared" ref="D10:H10" si="1">+D13</f>
        <v>7131377.9900000002</v>
      </c>
      <c r="E10" s="107">
        <f t="shared" si="1"/>
        <v>114267226.65000001</v>
      </c>
      <c r="F10" s="107">
        <f t="shared" si="1"/>
        <v>108420632.7</v>
      </c>
      <c r="G10" s="107">
        <f t="shared" si="1"/>
        <v>106899148.33</v>
      </c>
      <c r="H10" s="107">
        <f t="shared" si="1"/>
        <v>5846593.9500000002</v>
      </c>
    </row>
    <row r="11" spans="1:8" x14ac:dyDescent="0.25">
      <c r="A11" s="106"/>
      <c r="B11" s="93" t="s">
        <v>382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</row>
    <row r="12" spans="1:8" x14ac:dyDescent="0.25">
      <c r="A12" s="106"/>
      <c r="B12" s="93" t="s">
        <v>383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  <c r="H12" s="189">
        <v>0</v>
      </c>
    </row>
    <row r="13" spans="1:8" x14ac:dyDescent="0.25">
      <c r="A13" s="106"/>
      <c r="B13" s="93" t="s">
        <v>384</v>
      </c>
      <c r="C13" s="124">
        <f>+'FORMATO 6B'!B11</f>
        <v>107135848.66</v>
      </c>
      <c r="D13" s="124">
        <f>+'FORMATO 6B'!C11</f>
        <v>7131377.9900000002</v>
      </c>
      <c r="E13" s="124">
        <f>+'FORMATO 6B'!D11</f>
        <v>114267226.65000001</v>
      </c>
      <c r="F13" s="124">
        <v>108420632.7</v>
      </c>
      <c r="G13" s="124">
        <v>106899148.33</v>
      </c>
      <c r="H13" s="124">
        <v>5846593.9500000002</v>
      </c>
    </row>
    <row r="14" spans="1:8" x14ac:dyDescent="0.25">
      <c r="A14" s="106"/>
      <c r="B14" s="93" t="s">
        <v>385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0</v>
      </c>
    </row>
    <row r="15" spans="1:8" x14ac:dyDescent="0.25">
      <c r="A15" s="106"/>
      <c r="B15" s="93" t="s">
        <v>386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  <c r="H15" s="189">
        <v>0</v>
      </c>
    </row>
    <row r="16" spans="1:8" x14ac:dyDescent="0.25">
      <c r="A16" s="106"/>
      <c r="B16" s="93" t="s">
        <v>387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</row>
    <row r="17" spans="1:8" x14ac:dyDescent="0.25">
      <c r="A17" s="106"/>
      <c r="B17" s="93" t="s">
        <v>388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</row>
    <row r="18" spans="1:8" x14ac:dyDescent="0.25">
      <c r="A18" s="106"/>
      <c r="B18" s="93" t="s">
        <v>389</v>
      </c>
      <c r="C18" s="189">
        <v>0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</row>
    <row r="19" spans="1:8" x14ac:dyDescent="0.25">
      <c r="A19" s="129"/>
      <c r="B19" s="130"/>
      <c r="C19" s="190"/>
      <c r="D19" s="190"/>
      <c r="E19" s="190"/>
      <c r="F19" s="190"/>
      <c r="G19" s="190"/>
      <c r="H19" s="190"/>
    </row>
    <row r="20" spans="1:8" x14ac:dyDescent="0.25">
      <c r="A20" s="245" t="s">
        <v>390</v>
      </c>
      <c r="B20" s="246"/>
      <c r="C20" s="190">
        <v>0</v>
      </c>
      <c r="D20" s="190">
        <v>0</v>
      </c>
      <c r="E20" s="190">
        <v>0</v>
      </c>
      <c r="F20" s="190">
        <v>0</v>
      </c>
      <c r="G20" s="190">
        <v>0</v>
      </c>
      <c r="H20" s="190">
        <v>0</v>
      </c>
    </row>
    <row r="21" spans="1:8" x14ac:dyDescent="0.25">
      <c r="A21" s="106"/>
      <c r="B21" s="93" t="s">
        <v>391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</row>
    <row r="22" spans="1:8" x14ac:dyDescent="0.25">
      <c r="A22" s="106"/>
      <c r="B22" s="93" t="s">
        <v>392</v>
      </c>
      <c r="C22" s="189">
        <v>0</v>
      </c>
      <c r="D22" s="189">
        <v>0</v>
      </c>
      <c r="E22" s="189">
        <v>0</v>
      </c>
      <c r="F22" s="189">
        <v>0</v>
      </c>
      <c r="G22" s="189">
        <v>0</v>
      </c>
      <c r="H22" s="189">
        <v>0</v>
      </c>
    </row>
    <row r="23" spans="1:8" x14ac:dyDescent="0.25">
      <c r="A23" s="106"/>
      <c r="B23" s="93" t="s">
        <v>393</v>
      </c>
      <c r="C23" s="189">
        <v>0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</row>
    <row r="24" spans="1:8" x14ac:dyDescent="0.25">
      <c r="A24" s="106"/>
      <c r="B24" s="93" t="s">
        <v>394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</row>
    <row r="25" spans="1:8" x14ac:dyDescent="0.25">
      <c r="A25" s="106"/>
      <c r="B25" s="93" t="s">
        <v>395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</row>
    <row r="26" spans="1:8" x14ac:dyDescent="0.25">
      <c r="A26" s="106"/>
      <c r="B26" s="93" t="s">
        <v>396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</row>
    <row r="27" spans="1:8" x14ac:dyDescent="0.25">
      <c r="A27" s="106"/>
      <c r="B27" s="93" t="s">
        <v>397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</row>
    <row r="28" spans="1:8" x14ac:dyDescent="0.25">
      <c r="A28" s="129"/>
      <c r="B28" s="130"/>
      <c r="C28" s="190"/>
      <c r="D28" s="190"/>
      <c r="E28" s="190"/>
      <c r="F28" s="190"/>
      <c r="G28" s="190"/>
      <c r="H28" s="190"/>
    </row>
    <row r="29" spans="1:8" x14ac:dyDescent="0.25">
      <c r="A29" s="245" t="s">
        <v>398</v>
      </c>
      <c r="B29" s="246"/>
      <c r="C29" s="190">
        <v>0</v>
      </c>
      <c r="D29" s="190">
        <v>0</v>
      </c>
      <c r="E29" s="190">
        <v>0</v>
      </c>
      <c r="F29" s="190">
        <v>0</v>
      </c>
      <c r="G29" s="190">
        <v>0</v>
      </c>
      <c r="H29" s="190">
        <v>0</v>
      </c>
    </row>
    <row r="30" spans="1:8" x14ac:dyDescent="0.25">
      <c r="A30" s="106"/>
      <c r="B30" s="93" t="s">
        <v>399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</row>
    <row r="31" spans="1:8" x14ac:dyDescent="0.25">
      <c r="A31" s="106"/>
      <c r="B31" s="93" t="s">
        <v>400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</row>
    <row r="32" spans="1:8" ht="15.75" thickBot="1" x14ac:dyDescent="0.3">
      <c r="A32" s="120"/>
      <c r="B32" s="96" t="s">
        <v>401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  <c r="H32" s="191">
        <v>0</v>
      </c>
    </row>
    <row r="33" spans="1:8" x14ac:dyDescent="0.25">
      <c r="A33" s="163"/>
      <c r="B33" s="140" t="s">
        <v>402</v>
      </c>
      <c r="C33" s="192">
        <v>0</v>
      </c>
      <c r="D33" s="192">
        <v>0</v>
      </c>
      <c r="E33" s="193">
        <v>0</v>
      </c>
      <c r="F33" s="193">
        <v>0</v>
      </c>
      <c r="G33" s="193">
        <v>0</v>
      </c>
      <c r="H33" s="193">
        <v>0</v>
      </c>
    </row>
    <row r="34" spans="1:8" x14ac:dyDescent="0.25">
      <c r="A34" s="106"/>
      <c r="B34" s="93" t="s">
        <v>403</v>
      </c>
      <c r="C34" s="194">
        <v>0</v>
      </c>
      <c r="D34" s="194">
        <v>0</v>
      </c>
      <c r="E34" s="189">
        <v>0</v>
      </c>
      <c r="F34" s="189">
        <v>0</v>
      </c>
      <c r="G34" s="189">
        <v>0</v>
      </c>
      <c r="H34" s="189">
        <v>0</v>
      </c>
    </row>
    <row r="35" spans="1:8" x14ac:dyDescent="0.25">
      <c r="A35" s="106"/>
      <c r="B35" s="93" t="s">
        <v>404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</row>
    <row r="36" spans="1:8" x14ac:dyDescent="0.25">
      <c r="A36" s="106"/>
      <c r="B36" s="93" t="s">
        <v>405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</row>
    <row r="37" spans="1:8" x14ac:dyDescent="0.25">
      <c r="A37" s="106"/>
      <c r="B37" s="93" t="s">
        <v>406</v>
      </c>
      <c r="C37" s="189">
        <v>0</v>
      </c>
      <c r="D37" s="189">
        <v>0</v>
      </c>
      <c r="E37" s="189">
        <v>0</v>
      </c>
      <c r="F37" s="189">
        <v>0</v>
      </c>
      <c r="G37" s="189">
        <v>0</v>
      </c>
      <c r="H37" s="189">
        <v>0</v>
      </c>
    </row>
    <row r="38" spans="1:8" x14ac:dyDescent="0.25">
      <c r="A38" s="106"/>
      <c r="B38" s="93" t="s">
        <v>407</v>
      </c>
      <c r="C38" s="189">
        <v>0</v>
      </c>
      <c r="D38" s="189">
        <v>0</v>
      </c>
      <c r="E38" s="189">
        <v>0</v>
      </c>
      <c r="F38" s="189">
        <v>0</v>
      </c>
      <c r="G38" s="189">
        <v>0</v>
      </c>
      <c r="H38" s="189">
        <v>0</v>
      </c>
    </row>
    <row r="39" spans="1:8" x14ac:dyDescent="0.25">
      <c r="A39" s="129"/>
      <c r="B39" s="130"/>
      <c r="C39" s="190"/>
      <c r="D39" s="190"/>
      <c r="E39" s="190"/>
      <c r="F39" s="190"/>
      <c r="G39" s="190"/>
      <c r="H39" s="190"/>
    </row>
    <row r="40" spans="1:8" x14ac:dyDescent="0.25">
      <c r="A40" s="245" t="s">
        <v>408</v>
      </c>
      <c r="B40" s="246"/>
      <c r="C40" s="190">
        <v>0</v>
      </c>
      <c r="D40" s="190">
        <v>0</v>
      </c>
      <c r="E40" s="190">
        <v>0</v>
      </c>
      <c r="F40" s="190">
        <v>0</v>
      </c>
      <c r="G40" s="190">
        <v>0</v>
      </c>
      <c r="H40" s="190">
        <v>0</v>
      </c>
    </row>
    <row r="41" spans="1:8" x14ac:dyDescent="0.25">
      <c r="A41" s="106"/>
      <c r="B41" s="93" t="s">
        <v>409</v>
      </c>
      <c r="C41" s="189">
        <v>0</v>
      </c>
      <c r="D41" s="189">
        <v>0</v>
      </c>
      <c r="E41" s="189">
        <v>0</v>
      </c>
      <c r="F41" s="189">
        <v>0</v>
      </c>
      <c r="G41" s="189">
        <v>0</v>
      </c>
      <c r="H41" s="189">
        <v>0</v>
      </c>
    </row>
    <row r="42" spans="1:8" ht="24" x14ac:dyDescent="0.25">
      <c r="A42" s="106"/>
      <c r="B42" s="36" t="s">
        <v>410</v>
      </c>
      <c r="C42" s="189">
        <v>0</v>
      </c>
      <c r="D42" s="189">
        <v>0</v>
      </c>
      <c r="E42" s="189">
        <v>0</v>
      </c>
      <c r="F42" s="189">
        <v>0</v>
      </c>
      <c r="G42" s="189">
        <v>0</v>
      </c>
      <c r="H42" s="189">
        <v>0</v>
      </c>
    </row>
    <row r="43" spans="1:8" x14ac:dyDescent="0.25">
      <c r="A43" s="106"/>
      <c r="B43" s="93" t="s">
        <v>411</v>
      </c>
      <c r="C43" s="189">
        <v>0</v>
      </c>
      <c r="D43" s="189">
        <v>0</v>
      </c>
      <c r="E43" s="189">
        <v>0</v>
      </c>
      <c r="F43" s="189">
        <v>0</v>
      </c>
      <c r="G43" s="189">
        <v>0</v>
      </c>
      <c r="H43" s="189">
        <v>0</v>
      </c>
    </row>
    <row r="44" spans="1:8" x14ac:dyDescent="0.25">
      <c r="A44" s="106"/>
      <c r="B44" s="93" t="s">
        <v>412</v>
      </c>
      <c r="C44" s="189">
        <v>0</v>
      </c>
      <c r="D44" s="189">
        <v>0</v>
      </c>
      <c r="E44" s="189">
        <v>0</v>
      </c>
      <c r="F44" s="189">
        <v>0</v>
      </c>
      <c r="G44" s="189">
        <v>0</v>
      </c>
      <c r="H44" s="189">
        <v>0</v>
      </c>
    </row>
    <row r="45" spans="1:8" x14ac:dyDescent="0.25">
      <c r="A45" s="129"/>
      <c r="B45" s="130"/>
      <c r="C45" s="190"/>
      <c r="D45" s="190"/>
      <c r="E45" s="190"/>
      <c r="F45" s="190"/>
      <c r="G45" s="190"/>
      <c r="H45" s="190"/>
    </row>
    <row r="46" spans="1:8" x14ac:dyDescent="0.25">
      <c r="A46" s="245" t="s">
        <v>413</v>
      </c>
      <c r="B46" s="246"/>
      <c r="C46" s="190">
        <v>0</v>
      </c>
      <c r="D46" s="190">
        <v>0</v>
      </c>
      <c r="E46" s="190">
        <v>0</v>
      </c>
      <c r="F46" s="190">
        <v>0</v>
      </c>
      <c r="G46" s="190">
        <v>0</v>
      </c>
      <c r="H46" s="190">
        <v>0</v>
      </c>
    </row>
    <row r="47" spans="1:8" x14ac:dyDescent="0.25">
      <c r="A47" s="245" t="s">
        <v>381</v>
      </c>
      <c r="B47" s="246"/>
      <c r="C47" s="189"/>
      <c r="D47" s="189"/>
      <c r="E47" s="189"/>
      <c r="F47" s="189"/>
      <c r="G47" s="189"/>
      <c r="H47" s="189"/>
    </row>
    <row r="48" spans="1:8" x14ac:dyDescent="0.25">
      <c r="A48" s="106"/>
      <c r="B48" s="93" t="s">
        <v>382</v>
      </c>
      <c r="C48" s="189">
        <v>0</v>
      </c>
      <c r="D48" s="189">
        <v>0</v>
      </c>
      <c r="E48" s="189">
        <v>0</v>
      </c>
      <c r="F48" s="189">
        <v>0</v>
      </c>
      <c r="G48" s="189">
        <v>0</v>
      </c>
      <c r="H48" s="189">
        <v>0</v>
      </c>
    </row>
    <row r="49" spans="1:8" x14ac:dyDescent="0.25">
      <c r="A49" s="106"/>
      <c r="B49" s="93" t="s">
        <v>383</v>
      </c>
      <c r="C49" s="189">
        <v>0</v>
      </c>
      <c r="D49" s="189">
        <v>0</v>
      </c>
      <c r="E49" s="189">
        <v>0</v>
      </c>
      <c r="F49" s="189">
        <v>0</v>
      </c>
      <c r="G49" s="189">
        <v>0</v>
      </c>
      <c r="H49" s="189">
        <v>0</v>
      </c>
    </row>
    <row r="50" spans="1:8" x14ac:dyDescent="0.25">
      <c r="A50" s="106"/>
      <c r="B50" s="93" t="s">
        <v>384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  <c r="H50" s="189">
        <v>0</v>
      </c>
    </row>
    <row r="51" spans="1:8" x14ac:dyDescent="0.25">
      <c r="A51" s="106"/>
      <c r="B51" s="93" t="s">
        <v>385</v>
      </c>
      <c r="C51" s="189">
        <v>0</v>
      </c>
      <c r="D51" s="189">
        <v>0</v>
      </c>
      <c r="E51" s="189">
        <v>0</v>
      </c>
      <c r="F51" s="189">
        <v>0</v>
      </c>
      <c r="G51" s="189">
        <v>0</v>
      </c>
      <c r="H51" s="189">
        <v>0</v>
      </c>
    </row>
    <row r="52" spans="1:8" x14ac:dyDescent="0.25">
      <c r="A52" s="106"/>
      <c r="B52" s="93" t="s">
        <v>386</v>
      </c>
      <c r="C52" s="189">
        <v>0</v>
      </c>
      <c r="D52" s="189">
        <v>0</v>
      </c>
      <c r="E52" s="189">
        <v>0</v>
      </c>
      <c r="F52" s="189">
        <v>0</v>
      </c>
      <c r="G52" s="189">
        <v>0</v>
      </c>
      <c r="H52" s="189">
        <v>0</v>
      </c>
    </row>
    <row r="53" spans="1:8" x14ac:dyDescent="0.25">
      <c r="A53" s="106"/>
      <c r="B53" s="93" t="s">
        <v>387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89">
        <v>0</v>
      </c>
    </row>
    <row r="54" spans="1:8" x14ac:dyDescent="0.25">
      <c r="A54" s="106"/>
      <c r="B54" s="93" t="s">
        <v>388</v>
      </c>
      <c r="C54" s="189">
        <v>0</v>
      </c>
      <c r="D54" s="189">
        <v>0</v>
      </c>
      <c r="E54" s="189">
        <v>0</v>
      </c>
      <c r="F54" s="189">
        <v>0</v>
      </c>
      <c r="G54" s="189">
        <v>0</v>
      </c>
      <c r="H54" s="189">
        <v>0</v>
      </c>
    </row>
    <row r="55" spans="1:8" x14ac:dyDescent="0.25">
      <c r="A55" s="106"/>
      <c r="B55" s="93" t="s">
        <v>389</v>
      </c>
      <c r="C55" s="189">
        <v>0</v>
      </c>
      <c r="D55" s="189">
        <v>0</v>
      </c>
      <c r="E55" s="189">
        <v>0</v>
      </c>
      <c r="F55" s="189">
        <v>0</v>
      </c>
      <c r="G55" s="189">
        <v>0</v>
      </c>
      <c r="H55" s="189">
        <v>0</v>
      </c>
    </row>
    <row r="56" spans="1:8" ht="15.75" thickBot="1" x14ac:dyDescent="0.3">
      <c r="A56" s="149"/>
      <c r="B56" s="150"/>
      <c r="C56" s="195"/>
      <c r="D56" s="195"/>
      <c r="E56" s="195"/>
      <c r="F56" s="195"/>
      <c r="G56" s="195"/>
      <c r="H56" s="195"/>
    </row>
    <row r="57" spans="1:8" x14ac:dyDescent="0.25">
      <c r="A57" s="332" t="s">
        <v>390</v>
      </c>
      <c r="B57" s="336"/>
      <c r="C57" s="190">
        <v>0</v>
      </c>
      <c r="D57" s="196">
        <v>0</v>
      </c>
      <c r="E57" s="190">
        <v>0</v>
      </c>
      <c r="F57" s="196">
        <v>0</v>
      </c>
      <c r="G57" s="190">
        <v>0</v>
      </c>
      <c r="H57" s="190">
        <v>0</v>
      </c>
    </row>
    <row r="58" spans="1:8" x14ac:dyDescent="0.25">
      <c r="A58" s="106"/>
      <c r="B58" s="93" t="s">
        <v>391</v>
      </c>
      <c r="C58" s="194">
        <v>0</v>
      </c>
      <c r="D58" s="194">
        <v>0</v>
      </c>
      <c r="E58" s="194">
        <v>0</v>
      </c>
      <c r="F58" s="194">
        <v>0</v>
      </c>
      <c r="G58" s="194">
        <v>0</v>
      </c>
      <c r="H58" s="194">
        <v>0</v>
      </c>
    </row>
    <row r="59" spans="1:8" x14ac:dyDescent="0.25">
      <c r="A59" s="106"/>
      <c r="B59" s="93" t="s">
        <v>392</v>
      </c>
      <c r="C59" s="189">
        <v>0</v>
      </c>
      <c r="D59" s="189">
        <v>0</v>
      </c>
      <c r="E59" s="189">
        <v>0</v>
      </c>
      <c r="F59" s="189">
        <v>0</v>
      </c>
      <c r="G59" s="189">
        <v>0</v>
      </c>
      <c r="H59" s="189">
        <v>0</v>
      </c>
    </row>
    <row r="60" spans="1:8" x14ac:dyDescent="0.25">
      <c r="A60" s="106"/>
      <c r="B60" s="93" t="s">
        <v>393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</row>
    <row r="61" spans="1:8" x14ac:dyDescent="0.25">
      <c r="A61" s="106"/>
      <c r="B61" s="93" t="s">
        <v>394</v>
      </c>
      <c r="C61" s="189">
        <v>0</v>
      </c>
      <c r="D61" s="189">
        <v>0</v>
      </c>
      <c r="E61" s="189">
        <v>0</v>
      </c>
      <c r="F61" s="189">
        <v>0</v>
      </c>
      <c r="G61" s="189">
        <v>0</v>
      </c>
      <c r="H61" s="189">
        <v>0</v>
      </c>
    </row>
    <row r="62" spans="1:8" x14ac:dyDescent="0.25">
      <c r="A62" s="106"/>
      <c r="B62" s="93" t="s">
        <v>395</v>
      </c>
      <c r="C62" s="189">
        <v>0</v>
      </c>
      <c r="D62" s="189">
        <v>0</v>
      </c>
      <c r="E62" s="189">
        <v>0</v>
      </c>
      <c r="F62" s="189">
        <v>0</v>
      </c>
      <c r="G62" s="189">
        <v>0</v>
      </c>
      <c r="H62" s="189">
        <v>0</v>
      </c>
    </row>
    <row r="63" spans="1:8" x14ac:dyDescent="0.25">
      <c r="A63" s="106"/>
      <c r="B63" s="93" t="s">
        <v>396</v>
      </c>
      <c r="C63" s="189">
        <v>0</v>
      </c>
      <c r="D63" s="189">
        <v>0</v>
      </c>
      <c r="E63" s="189">
        <v>0</v>
      </c>
      <c r="F63" s="189">
        <v>0</v>
      </c>
      <c r="G63" s="189">
        <v>0</v>
      </c>
      <c r="H63" s="189">
        <v>0</v>
      </c>
    </row>
    <row r="64" spans="1:8" x14ac:dyDescent="0.25">
      <c r="A64" s="106"/>
      <c r="B64" s="93" t="s">
        <v>397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  <c r="H64" s="189">
        <v>0</v>
      </c>
    </row>
    <row r="65" spans="1:8" x14ac:dyDescent="0.25">
      <c r="A65" s="129"/>
      <c r="B65" s="130"/>
      <c r="C65" s="190"/>
      <c r="D65" s="190"/>
      <c r="E65" s="190"/>
      <c r="F65" s="190"/>
      <c r="G65" s="190"/>
      <c r="H65" s="190"/>
    </row>
    <row r="66" spans="1:8" x14ac:dyDescent="0.25">
      <c r="A66" s="245" t="s">
        <v>398</v>
      </c>
      <c r="B66" s="246"/>
      <c r="C66" s="190">
        <v>0</v>
      </c>
      <c r="D66" s="190">
        <v>0</v>
      </c>
      <c r="E66" s="190">
        <v>0</v>
      </c>
      <c r="F66" s="190">
        <v>0</v>
      </c>
      <c r="G66" s="190">
        <v>0</v>
      </c>
      <c r="H66" s="190">
        <v>0</v>
      </c>
    </row>
    <row r="67" spans="1:8" x14ac:dyDescent="0.25">
      <c r="A67" s="106"/>
      <c r="B67" s="93" t="s">
        <v>399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  <c r="H67" s="189">
        <v>0</v>
      </c>
    </row>
    <row r="68" spans="1:8" x14ac:dyDescent="0.25">
      <c r="A68" s="106"/>
      <c r="B68" s="93" t="s">
        <v>400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9">
        <v>0</v>
      </c>
    </row>
    <row r="69" spans="1:8" x14ac:dyDescent="0.25">
      <c r="A69" s="106"/>
      <c r="B69" s="93" t="s">
        <v>401</v>
      </c>
      <c r="C69" s="189">
        <v>0</v>
      </c>
      <c r="D69" s="189">
        <v>0</v>
      </c>
      <c r="E69" s="189">
        <v>0</v>
      </c>
      <c r="F69" s="189">
        <v>0</v>
      </c>
      <c r="G69" s="189">
        <v>0</v>
      </c>
      <c r="H69" s="189">
        <v>0</v>
      </c>
    </row>
    <row r="70" spans="1:8" x14ac:dyDescent="0.25">
      <c r="A70" s="106"/>
      <c r="B70" s="93" t="s">
        <v>402</v>
      </c>
      <c r="C70" s="189">
        <v>0</v>
      </c>
      <c r="D70" s="189">
        <v>0</v>
      </c>
      <c r="E70" s="189">
        <v>0</v>
      </c>
      <c r="F70" s="189">
        <v>0</v>
      </c>
      <c r="G70" s="189">
        <v>0</v>
      </c>
      <c r="H70" s="189">
        <v>0</v>
      </c>
    </row>
    <row r="71" spans="1:8" x14ac:dyDescent="0.25">
      <c r="A71" s="106"/>
      <c r="B71" s="93" t="s">
        <v>403</v>
      </c>
      <c r="C71" s="189">
        <v>0</v>
      </c>
      <c r="D71" s="189">
        <v>0</v>
      </c>
      <c r="E71" s="189">
        <v>0</v>
      </c>
      <c r="F71" s="189">
        <v>0</v>
      </c>
      <c r="G71" s="189">
        <v>0</v>
      </c>
      <c r="H71" s="189">
        <v>0</v>
      </c>
    </row>
    <row r="72" spans="1:8" x14ac:dyDescent="0.25">
      <c r="A72" s="106"/>
      <c r="B72" s="93" t="s">
        <v>404</v>
      </c>
      <c r="C72" s="189">
        <v>0</v>
      </c>
      <c r="D72" s="189">
        <v>0</v>
      </c>
      <c r="E72" s="189">
        <v>0</v>
      </c>
      <c r="F72" s="189">
        <v>0</v>
      </c>
      <c r="G72" s="189">
        <v>0</v>
      </c>
      <c r="H72" s="189">
        <v>0</v>
      </c>
    </row>
    <row r="73" spans="1:8" x14ac:dyDescent="0.25">
      <c r="A73" s="106"/>
      <c r="B73" s="93" t="s">
        <v>405</v>
      </c>
      <c r="C73" s="189">
        <v>0</v>
      </c>
      <c r="D73" s="189">
        <v>0</v>
      </c>
      <c r="E73" s="189">
        <v>0</v>
      </c>
      <c r="F73" s="189">
        <v>0</v>
      </c>
      <c r="G73" s="189">
        <v>0</v>
      </c>
      <c r="H73" s="189">
        <v>0</v>
      </c>
    </row>
    <row r="74" spans="1:8" x14ac:dyDescent="0.25">
      <c r="A74" s="106"/>
      <c r="B74" s="93" t="s">
        <v>406</v>
      </c>
      <c r="C74" s="189">
        <v>0</v>
      </c>
      <c r="D74" s="189">
        <v>0</v>
      </c>
      <c r="E74" s="189">
        <v>0</v>
      </c>
      <c r="F74" s="189">
        <v>0</v>
      </c>
      <c r="G74" s="189">
        <v>0</v>
      </c>
      <c r="H74" s="189">
        <v>0</v>
      </c>
    </row>
    <row r="75" spans="1:8" x14ac:dyDescent="0.25">
      <c r="A75" s="106"/>
      <c r="B75" s="93" t="s">
        <v>407</v>
      </c>
      <c r="C75" s="189">
        <v>0</v>
      </c>
      <c r="D75" s="189">
        <v>0</v>
      </c>
      <c r="E75" s="189">
        <v>0</v>
      </c>
      <c r="F75" s="189">
        <v>0</v>
      </c>
      <c r="G75" s="189">
        <v>0</v>
      </c>
      <c r="H75" s="189">
        <v>0</v>
      </c>
    </row>
    <row r="76" spans="1:8" x14ac:dyDescent="0.25">
      <c r="A76" s="129"/>
      <c r="B76" s="130"/>
      <c r="C76" s="190"/>
      <c r="D76" s="190"/>
      <c r="E76" s="190"/>
      <c r="F76" s="190"/>
      <c r="G76" s="190"/>
      <c r="H76" s="190"/>
    </row>
    <row r="77" spans="1:8" x14ac:dyDescent="0.25">
      <c r="A77" s="245" t="s">
        <v>408</v>
      </c>
      <c r="B77" s="246"/>
      <c r="C77" s="190">
        <v>0</v>
      </c>
      <c r="D77" s="190">
        <v>0</v>
      </c>
      <c r="E77" s="190">
        <v>0</v>
      </c>
      <c r="F77" s="190">
        <v>0</v>
      </c>
      <c r="G77" s="190">
        <v>0</v>
      </c>
      <c r="H77" s="190">
        <v>0</v>
      </c>
    </row>
    <row r="78" spans="1:8" x14ac:dyDescent="0.25">
      <c r="A78" s="106"/>
      <c r="B78" s="93" t="s">
        <v>409</v>
      </c>
      <c r="C78" s="189">
        <v>0</v>
      </c>
      <c r="D78" s="189">
        <v>0</v>
      </c>
      <c r="E78" s="189">
        <v>0</v>
      </c>
      <c r="F78" s="189">
        <v>0</v>
      </c>
      <c r="G78" s="189">
        <v>0</v>
      </c>
      <c r="H78" s="189">
        <v>0</v>
      </c>
    </row>
    <row r="79" spans="1:8" ht="24" x14ac:dyDescent="0.25">
      <c r="A79" s="106"/>
      <c r="B79" s="36" t="s">
        <v>410</v>
      </c>
      <c r="C79" s="189">
        <v>0</v>
      </c>
      <c r="D79" s="189">
        <v>0</v>
      </c>
      <c r="E79" s="189">
        <v>0</v>
      </c>
      <c r="F79" s="189">
        <v>0</v>
      </c>
      <c r="G79" s="189">
        <v>0</v>
      </c>
      <c r="H79" s="189">
        <v>0</v>
      </c>
    </row>
    <row r="80" spans="1:8" ht="15.75" thickBot="1" x14ac:dyDescent="0.3">
      <c r="A80" s="120"/>
      <c r="B80" s="96" t="s">
        <v>411</v>
      </c>
      <c r="C80" s="191">
        <v>0</v>
      </c>
      <c r="D80" s="191">
        <v>0</v>
      </c>
      <c r="E80" s="191">
        <v>0</v>
      </c>
      <c r="F80" s="191">
        <v>0</v>
      </c>
      <c r="G80" s="191">
        <v>0</v>
      </c>
      <c r="H80" s="191">
        <v>0</v>
      </c>
    </row>
    <row r="81" spans="1:8" x14ac:dyDescent="0.25">
      <c r="A81" s="106"/>
      <c r="B81" s="93" t="s">
        <v>412</v>
      </c>
      <c r="C81" s="189">
        <v>0</v>
      </c>
      <c r="D81" s="189">
        <v>0</v>
      </c>
      <c r="E81" s="189">
        <v>0</v>
      </c>
      <c r="F81" s="189">
        <v>0</v>
      </c>
      <c r="G81" s="189">
        <v>0</v>
      </c>
      <c r="H81" s="189">
        <v>0</v>
      </c>
    </row>
    <row r="82" spans="1:8" ht="15.75" thickBot="1" x14ac:dyDescent="0.3">
      <c r="A82" s="355" t="s">
        <v>376</v>
      </c>
      <c r="B82" s="356"/>
      <c r="C82" s="197">
        <f>+C10+C46</f>
        <v>107135848.66</v>
      </c>
      <c r="D82" s="197">
        <f t="shared" ref="D82:H82" si="2">+D10+D46</f>
        <v>7131377.9900000002</v>
      </c>
      <c r="E82" s="197">
        <f t="shared" si="2"/>
        <v>114267226.65000001</v>
      </c>
      <c r="F82" s="197">
        <f t="shared" si="2"/>
        <v>108420632.7</v>
      </c>
      <c r="G82" s="197">
        <f t="shared" si="2"/>
        <v>106899148.33</v>
      </c>
      <c r="H82" s="197">
        <f t="shared" si="2"/>
        <v>5846593.9500000002</v>
      </c>
    </row>
    <row r="84" spans="1:8" x14ac:dyDescent="0.25">
      <c r="A84" s="254" t="s">
        <v>430</v>
      </c>
      <c r="B84" s="254"/>
      <c r="C84" s="254"/>
      <c r="D84" s="254"/>
      <c r="E84" s="254"/>
      <c r="F84" s="254"/>
      <c r="G84" s="254"/>
    </row>
    <row r="85" spans="1:8" x14ac:dyDescent="0.25">
      <c r="A85" s="254"/>
      <c r="B85" s="254"/>
      <c r="C85" s="254"/>
      <c r="D85" s="254"/>
      <c r="E85" s="254"/>
      <c r="F85" s="254"/>
      <c r="G85" s="254"/>
    </row>
    <row r="86" spans="1:8" x14ac:dyDescent="0.25">
      <c r="A86" s="119"/>
      <c r="B86" s="119"/>
      <c r="C86" s="119"/>
      <c r="D86" s="119"/>
      <c r="E86" s="119"/>
      <c r="F86" s="119"/>
      <c r="G86" s="119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55"/>
      <c r="C90" s="255"/>
      <c r="D90" s="3"/>
    </row>
    <row r="91" spans="1:8" x14ac:dyDescent="0.25">
      <c r="A91" s="62"/>
      <c r="B91" s="256" t="s">
        <v>527</v>
      </c>
      <c r="C91" s="256"/>
      <c r="D91" s="3"/>
      <c r="E91" s="330" t="s">
        <v>516</v>
      </c>
      <c r="F91" s="330"/>
      <c r="G91" s="330"/>
    </row>
    <row r="92" spans="1:8" x14ac:dyDescent="0.25">
      <c r="A92" s="63"/>
      <c r="B92" s="247" t="s">
        <v>528</v>
      </c>
      <c r="C92" s="247"/>
      <c r="D92" s="64"/>
      <c r="E92" s="331" t="s">
        <v>520</v>
      </c>
      <c r="F92" s="331"/>
      <c r="G92" s="331"/>
    </row>
    <row r="93" spans="1:8" x14ac:dyDescent="0.25">
      <c r="B93" s="15"/>
      <c r="D93" s="12"/>
      <c r="E93" s="247"/>
      <c r="F93" s="247"/>
      <c r="G93" s="247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G40"/>
  <sheetViews>
    <sheetView zoomScaleNormal="100" workbookViewId="0">
      <selection activeCell="G27" sqref="G27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09" t="s">
        <v>120</v>
      </c>
      <c r="B1" s="210"/>
      <c r="C1" s="210"/>
      <c r="D1" s="210"/>
      <c r="E1" s="210"/>
      <c r="F1" s="210"/>
      <c r="G1" s="352"/>
    </row>
    <row r="2" spans="1:7" x14ac:dyDescent="0.25">
      <c r="A2" s="259" t="s">
        <v>296</v>
      </c>
      <c r="B2" s="260"/>
      <c r="C2" s="260"/>
      <c r="D2" s="260"/>
      <c r="E2" s="260"/>
      <c r="F2" s="260"/>
      <c r="G2" s="353"/>
    </row>
    <row r="3" spans="1:7" x14ac:dyDescent="0.25">
      <c r="A3" s="259" t="s">
        <v>525</v>
      </c>
      <c r="B3" s="260"/>
      <c r="C3" s="260"/>
      <c r="D3" s="260"/>
      <c r="E3" s="260"/>
      <c r="F3" s="260"/>
      <c r="G3" s="353"/>
    </row>
    <row r="4" spans="1:7" x14ac:dyDescent="0.25">
      <c r="A4" s="259" t="str">
        <f>+'FORMATO 1'!A3:G3</f>
        <v>del 01 de enero al 31 de diciembre de 2022</v>
      </c>
      <c r="B4" s="260"/>
      <c r="C4" s="260"/>
      <c r="D4" s="260"/>
      <c r="E4" s="260"/>
      <c r="F4" s="260"/>
      <c r="G4" s="353"/>
    </row>
    <row r="5" spans="1:7" ht="15.75" thickBot="1" x14ac:dyDescent="0.3">
      <c r="A5" s="262" t="s">
        <v>1</v>
      </c>
      <c r="B5" s="263"/>
      <c r="C5" s="263"/>
      <c r="D5" s="263"/>
      <c r="E5" s="263"/>
      <c r="F5" s="263"/>
      <c r="G5" s="354"/>
    </row>
    <row r="6" spans="1:7" ht="15.75" thickBot="1" x14ac:dyDescent="0.3">
      <c r="A6" s="327" t="s">
        <v>2</v>
      </c>
      <c r="B6" s="346" t="s">
        <v>297</v>
      </c>
      <c r="C6" s="347"/>
      <c r="D6" s="347"/>
      <c r="E6" s="347"/>
      <c r="F6" s="348"/>
      <c r="G6" s="271" t="s">
        <v>298</v>
      </c>
    </row>
    <row r="7" spans="1:7" ht="48.75" thickBot="1" x14ac:dyDescent="0.3">
      <c r="A7" s="329"/>
      <c r="B7" s="143" t="s">
        <v>185</v>
      </c>
      <c r="C7" s="143" t="s">
        <v>299</v>
      </c>
      <c r="D7" s="143" t="s">
        <v>300</v>
      </c>
      <c r="E7" s="143" t="s">
        <v>414</v>
      </c>
      <c r="F7" s="143" t="s">
        <v>203</v>
      </c>
      <c r="G7" s="249"/>
    </row>
    <row r="8" spans="1:7" x14ac:dyDescent="0.25">
      <c r="A8" s="131" t="s">
        <v>415</v>
      </c>
      <c r="B8" s="128">
        <f>+B9</f>
        <v>0</v>
      </c>
      <c r="C8" s="128">
        <f t="shared" ref="C8:G8" si="0">+C9</f>
        <v>0</v>
      </c>
      <c r="D8" s="128">
        <f t="shared" si="0"/>
        <v>0</v>
      </c>
      <c r="E8" s="128">
        <f t="shared" si="0"/>
        <v>0</v>
      </c>
      <c r="F8" s="128">
        <f t="shared" si="0"/>
        <v>0</v>
      </c>
      <c r="G8" s="128">
        <f t="shared" si="0"/>
        <v>0</v>
      </c>
    </row>
    <row r="9" spans="1:7" x14ac:dyDescent="0.25">
      <c r="A9" s="40" t="s">
        <v>416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</row>
    <row r="10" spans="1:7" x14ac:dyDescent="0.25">
      <c r="A10" s="40" t="s">
        <v>417</v>
      </c>
      <c r="B10" s="132"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</row>
    <row r="11" spans="1:7" x14ac:dyDescent="0.25">
      <c r="A11" s="40" t="s">
        <v>418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</row>
    <row r="12" spans="1:7" x14ac:dyDescent="0.25">
      <c r="A12" s="40" t="s">
        <v>419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</row>
    <row r="13" spans="1:7" x14ac:dyDescent="0.25">
      <c r="A13" s="40" t="s">
        <v>420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 x14ac:dyDescent="0.25">
      <c r="A14" s="40" t="s">
        <v>421</v>
      </c>
      <c r="B14" s="132">
        <v>0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</row>
    <row r="15" spans="1:7" ht="24" x14ac:dyDescent="0.25">
      <c r="A15" s="40" t="s">
        <v>422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</row>
    <row r="16" spans="1:7" x14ac:dyDescent="0.25">
      <c r="A16" s="133" t="s">
        <v>423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</row>
    <row r="17" spans="1:7" x14ac:dyDescent="0.25">
      <c r="A17" s="133" t="s">
        <v>424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</row>
    <row r="18" spans="1:7" x14ac:dyDescent="0.25">
      <c r="A18" s="40" t="s">
        <v>425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</row>
    <row r="19" spans="1:7" x14ac:dyDescent="0.25">
      <c r="A19" s="40"/>
      <c r="B19" s="134"/>
      <c r="C19" s="135"/>
      <c r="D19" s="135"/>
      <c r="E19" s="135"/>
      <c r="F19" s="135"/>
      <c r="G19" s="135"/>
    </row>
    <row r="20" spans="1:7" x14ac:dyDescent="0.25">
      <c r="A20" s="131" t="s">
        <v>426</v>
      </c>
      <c r="B20" s="128">
        <v>0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</row>
    <row r="21" spans="1:7" x14ac:dyDescent="0.25">
      <c r="A21" s="40" t="s">
        <v>416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</row>
    <row r="22" spans="1:7" x14ac:dyDescent="0.25">
      <c r="A22" s="40" t="s">
        <v>417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</row>
    <row r="23" spans="1:7" x14ac:dyDescent="0.25">
      <c r="A23" s="40" t="s">
        <v>418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</row>
    <row r="24" spans="1:7" x14ac:dyDescent="0.25">
      <c r="A24" s="40" t="s">
        <v>419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</row>
    <row r="25" spans="1:7" x14ac:dyDescent="0.25">
      <c r="A25" s="40" t="s">
        <v>420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</row>
    <row r="26" spans="1:7" x14ac:dyDescent="0.25">
      <c r="A26" s="40" t="s">
        <v>421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</row>
    <row r="27" spans="1:7" ht="24" x14ac:dyDescent="0.25">
      <c r="A27" s="40" t="s">
        <v>422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</row>
    <row r="28" spans="1:7" x14ac:dyDescent="0.25">
      <c r="A28" s="133" t="s">
        <v>423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</row>
    <row r="29" spans="1:7" x14ac:dyDescent="0.25">
      <c r="A29" s="133" t="s">
        <v>424</v>
      </c>
      <c r="B29" s="132">
        <v>0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31" t="s">
        <v>427</v>
      </c>
      <c r="B31" s="128">
        <f>+B8</f>
        <v>0</v>
      </c>
      <c r="C31" s="128">
        <f t="shared" ref="C31:G31" si="1">+C8</f>
        <v>0</v>
      </c>
      <c r="D31" s="128">
        <f t="shared" si="1"/>
        <v>0</v>
      </c>
      <c r="E31" s="128">
        <f t="shared" si="1"/>
        <v>0</v>
      </c>
      <c r="F31" s="128">
        <f t="shared" si="1"/>
        <v>0</v>
      </c>
      <c r="G31" s="128">
        <f t="shared" si="1"/>
        <v>0</v>
      </c>
    </row>
    <row r="32" spans="1:7" ht="15.75" thickBot="1" x14ac:dyDescent="0.3">
      <c r="A32" s="136"/>
      <c r="B32" s="137"/>
      <c r="C32" s="30"/>
      <c r="D32" s="30"/>
      <c r="E32" s="30"/>
      <c r="F32" s="30"/>
      <c r="G32" s="30"/>
    </row>
    <row r="34" spans="1:7" x14ac:dyDescent="0.25">
      <c r="A34" s="254" t="s">
        <v>430</v>
      </c>
      <c r="B34" s="254"/>
      <c r="C34" s="254"/>
      <c r="D34" s="254"/>
      <c r="E34" s="254"/>
      <c r="F34" s="254"/>
      <c r="G34" s="254"/>
    </row>
    <row r="35" spans="1:7" x14ac:dyDescent="0.25">
      <c r="A35" s="254"/>
      <c r="B35" s="254"/>
      <c r="C35" s="254"/>
      <c r="D35" s="254"/>
      <c r="E35" s="254"/>
      <c r="F35" s="254"/>
      <c r="G35" s="254"/>
    </row>
    <row r="36" spans="1:7" x14ac:dyDescent="0.25">
      <c r="A36" s="19"/>
      <c r="B36" s="20"/>
      <c r="C36" s="21"/>
      <c r="D36" s="21"/>
      <c r="E36" s="22"/>
      <c r="F36" s="23"/>
      <c r="G36" s="20"/>
    </row>
    <row r="37" spans="1:7" x14ac:dyDescent="0.25">
      <c r="A37" s="1"/>
      <c r="B37" s="255"/>
      <c r="C37" s="255"/>
      <c r="D37" s="3"/>
    </row>
    <row r="38" spans="1:7" x14ac:dyDescent="0.25">
      <c r="A38" s="16" t="s">
        <v>527</v>
      </c>
      <c r="B38" s="16"/>
      <c r="D38" s="3"/>
      <c r="E38" s="10" t="s">
        <v>516</v>
      </c>
      <c r="F38" s="10"/>
      <c r="G38" s="10"/>
    </row>
    <row r="39" spans="1:7" ht="15" customHeight="1" x14ac:dyDescent="0.25">
      <c r="A39" s="15" t="s">
        <v>528</v>
      </c>
      <c r="B39" s="15"/>
      <c r="D39" s="64"/>
      <c r="E39" s="331" t="s">
        <v>520</v>
      </c>
      <c r="F39" s="331"/>
      <c r="G39" s="331"/>
    </row>
    <row r="40" spans="1:7" x14ac:dyDescent="0.25">
      <c r="B40" s="15"/>
      <c r="D40" s="12"/>
      <c r="E40" s="247"/>
      <c r="F40" s="247"/>
      <c r="G40" s="247"/>
    </row>
  </sheetData>
  <mergeCells count="12">
    <mergeCell ref="E40:G40"/>
    <mergeCell ref="A34:G35"/>
    <mergeCell ref="B37:C37"/>
    <mergeCell ref="A6:A7"/>
    <mergeCell ref="B6:F6"/>
    <mergeCell ref="G6:G7"/>
    <mergeCell ref="A1:G1"/>
    <mergeCell ref="A2:G2"/>
    <mergeCell ref="A4:G4"/>
    <mergeCell ref="A5:G5"/>
    <mergeCell ref="E39:G39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2023-01-16T19:49:19Z</cp:lastPrinted>
  <dcterms:created xsi:type="dcterms:W3CDTF">2017-01-13T15:28:41Z</dcterms:created>
  <dcterms:modified xsi:type="dcterms:W3CDTF">2023-01-20T18:05:33Z</dcterms:modified>
</cp:coreProperties>
</file>