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AUTÓNOMOS Y PODERES\OFS\"/>
    </mc:Choice>
  </mc:AlternateContent>
  <xr:revisionPtr revIDLastSave="0" documentId="10_ncr:8100000_{020006FD-257B-4BF7-B92A-C13D791EA422}" xr6:coauthVersionLast="32" xr6:coauthVersionMax="32" xr10:uidLastSave="{00000000-0000-0000-0000-000000000000}"/>
  <bookViews>
    <workbookView xWindow="-105" yWindow="8280" windowWidth="26295" windowHeight="14310" tabRatio="759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G54" i="6" l="1"/>
  <c r="G55" i="6"/>
  <c r="G56" i="6"/>
  <c r="A1" i="6" l="1"/>
  <c r="E59" i="6" l="1"/>
  <c r="E49" i="6"/>
  <c r="E50" i="6"/>
  <c r="E51" i="6"/>
  <c r="E52" i="6"/>
  <c r="E53" i="6"/>
  <c r="E54" i="6"/>
  <c r="E55" i="6"/>
  <c r="E56" i="6"/>
  <c r="E48" i="6"/>
  <c r="E36" i="6"/>
  <c r="E29" i="6"/>
  <c r="E30" i="6"/>
  <c r="E31" i="6"/>
  <c r="E32" i="6"/>
  <c r="E33" i="6"/>
  <c r="E34" i="6"/>
  <c r="E35" i="6"/>
  <c r="E28" i="6"/>
  <c r="E19" i="6"/>
  <c r="E20" i="6"/>
  <c r="E21" i="6"/>
  <c r="E22" i="6"/>
  <c r="E23" i="6"/>
  <c r="E24" i="6"/>
  <c r="E25" i="6"/>
  <c r="E26" i="6"/>
  <c r="E18" i="6"/>
  <c r="E10" i="6"/>
  <c r="E11" i="6"/>
  <c r="E12" i="6"/>
  <c r="E13" i="6"/>
  <c r="E14" i="6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15" i="6" l="1"/>
  <c r="E16" i="6"/>
  <c r="F37" i="1" l="1"/>
  <c r="E37" i="1"/>
  <c r="G68" i="5" l="1"/>
  <c r="H66" i="5"/>
  <c r="I66" i="5" s="1"/>
  <c r="H65" i="5"/>
  <c r="F13" i="5"/>
  <c r="E10" i="4"/>
  <c r="E64" i="4" s="1"/>
  <c r="H68" i="5" l="1"/>
  <c r="I65" i="5"/>
  <c r="I68" i="5" s="1"/>
  <c r="G17" i="6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H49" i="6"/>
  <c r="H51" i="6"/>
  <c r="H52" i="6"/>
  <c r="H53" i="6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7" l="1"/>
  <c r="A1" i="8" s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<sst xmlns="http://schemas.openxmlformats.org/spreadsheetml/2006/main" count="635" uniqueCount="461">
  <si>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</si>
  <si>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</si>
  <si>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</si>
  <si>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</si>
  <si>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</si>
  <si>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</si>
  <si>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</si>
  <si>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</si>
  <si>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</si>
  <si>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</si>
  <si>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</si>
  <si>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</si>
  <si>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</si>
  <si>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</si>
  <si>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</si>
  <si>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</si>
  <si>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</si>
  <si>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</si>
  <si>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</si>
  <si>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</si>
  <si>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</si>
  <si>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</si>
  <si>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</si>
  <si>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</si>
  <si>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</si>
  <si>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</si>
  <si>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</si>
  <si>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</si>
  <si>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</si>
  <si>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</si>
  <si>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</si>
  <si>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</si>
  <si>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</si>
  <si>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</si>
  <si>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</si>
  <si>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</si>
  <si>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</si>
  <si>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</si>
  <si>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</si>
  <si>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</si>
  <si>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</si>
  <si>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</si>
  <si>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</si>
  <si>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</si>
  <si>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</si>
  <si>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</si>
  <si>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</si>
  <si>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</si>
  <si>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</si>
  <si>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</si>
  <si>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</si>
  <si>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</si>
  <si>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</si>
  <si>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</si>
  <si>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</si>
  <si>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</si>
  <si>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</si>
  <si>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</si>
  <si>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</si>
  <si>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</si>
  <si>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</si>
  <si>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</si>
  <si>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</si>
  <si>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</si>
  <si>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</si>
  <si>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</si>
  <si>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</si>
  <si>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</si>
  <si>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</si>
  <si>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</si>
  <si>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</si>
  <si>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</si>
  <si>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</si>
  <si>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</si>
  <si>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</si>
  <si>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</si>
  <si>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</si>
  <si>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</si>
  <si>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</si>
  <si>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</si>
  <si>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</si>
  <si>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</si>
  <si>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</si>
  <si>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</si>
  <si>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</si>
  <si>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</si>
  <si>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</si>
  <si>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</si>
  <si>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</si>
  <si>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</si>
  <si>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</si>
  <si>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</si>
  <si>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</si>
  <si>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</si>
  <si>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</si>
  <si>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</si>
  <si>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</si>
  <si>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</si>
  <si>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</si>
  <si>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</si>
  <si>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</si>
  <si>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</si>
  <si>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</si>
  <si>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</si>
  <si>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</si>
  <si>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</si>
  <si>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</si>
  <si>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</si>
  <si>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</si>
  <si>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</si>
  <si>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</si>
  <si>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</si>
  <si>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</si>
  <si>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</si>
  <si>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</si>
  <si>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</si>
  <si>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</si>
  <si>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</si>
  <si>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</si>
  <si>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</si>
  <si>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</si>
  <si>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</si>
  <si>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</si>
  <si>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</si>
  <si>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</si>
  <si>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</si>
  <si>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</si>
  <si>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</si>
  <si>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</si>
  <si>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</si>
  <si>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</si>
  <si>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</si>
  <si>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</si>
  <si>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</si>
  <si>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</si>
  <si>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</si>
  <si>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</si>
  <si>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</si>
  <si>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</si>
  <si>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</si>
  <si>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</si>
  <si>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</si>
  <si>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</si>
  <si>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</si>
  <si>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</si>
  <si>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</si>
  <si>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</si>
  <si>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</si>
  <si>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</si>
  <si>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</si>
  <si>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</si>
  <si>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</si>
  <si>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</si>
  <si>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</si>
  <si>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</si>
  <si>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</si>
  <si>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</si>
  <si>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</si>
  <si>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</si>
  <si>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</si>
  <si>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</si>
  <si>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</si>
  <si>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</si>
  <si>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</si>
  <si>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</si>
  <si>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</si>
  <si>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</si>
  <si>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</si>
  <si>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</si>
  <si>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</si>
  <si>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</si>
  <si>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</si>
  <si>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</si>
  <si>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</si>
  <si>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</si>
  <si>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</si>
  <si>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</si>
  <si>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</si>
  <si>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</si>
  <si>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</si>
  <si>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</si>
  <si>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</si>
  <si>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</si>
  <si>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</si>
  <si>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</si>
  <si>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</si>
  <si>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</si>
  <si>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</si>
  <si>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</si>
  <si>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</si>
  <si>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</si>
  <si>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</si>
  <si>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</si>
  <si>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</si>
  <si>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</si>
  <si>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</si>
  <si>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</si>
  <si>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</si>
  <si>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</si>
  <si>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</si>
  <si>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</si>
  <si>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</si>
  <si>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</si>
  <si>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</si>
  <si>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</si>
  <si>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</si>
  <si>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</si>
  <si>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</si>
  <si>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</si>
  <si>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</si>
  <si>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</si>
  <si>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</si>
  <si>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</si>
  <si>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</si>
  <si>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</si>
  <si>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</si>
  <si>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</si>
  <si>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</si>
  <si>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</si>
  <si>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</si>
  <si>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</si>
  <si>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</si>
  <si>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</si>
  <si>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</si>
  <si>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</si>
  <si>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</si>
  <si>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</si>
  <si>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</si>
  <si>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</si>
  <si>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</si>
  <si>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</si>
  <si>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</si>
  <si>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</si>
  <si>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</si>
  <si>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</si>
  <si>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</si>
  <si>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</si>
  <si>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</si>
  <si>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</si>
  <si>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</si>
  <si>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</si>
  <si>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</si>
  <si>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</si>
  <si>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</si>
  <si>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</si>
  <si>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</si>
  <si>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</si>
  <si>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</si>
  <si>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</si>
  <si>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</si>
  <si>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</si>
  <si>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</si>
  <si>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</si>
  <si>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</si>
  <si>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</si>
  <si>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</si>
  <si>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</si>
  <si>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</si>
  <si>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</si>
  <si>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</si>
  <si>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</si>
  <si>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</si>
  <si>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</si>
  <si>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</si>
  <si>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</si>
  <si>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</si>
  <si>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</si>
  <si>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</si>
  <si>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</si>
  <si>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</si>
  <si>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</si>
  <si>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</si>
  <si>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</si>
  <si>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</si>
  <si>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</si>
  <si>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</si>
  <si>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</si>
  <si>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</si>
  <si>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</si>
  <si>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</si>
  <si>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</si>
  <si>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</si>
  <si>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</si>
  <si>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</si>
  <si>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</si>
  <si>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</si>
  <si>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</si>
  <si>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</si>
  <si>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</si>
  <si>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</si>
  <si>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</si>
  <si>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</si>
  <si>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</si>
  <si>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</si>
  <si>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</si>
  <si>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</si>
  <si>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</si>
  <si>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</si>
  <si>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</si>
  <si>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</si>
  <si>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</si>
  <si>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</si>
  <si>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</si>
  <si>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</si>
  <si>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</si>
  <si>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</si>
  <si>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</si>
  <si>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</si>
  <si>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</si>
  <si>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</si>
  <si>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</si>
  <si>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</si>
  <si>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</si>
  <si>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</si>
  <si>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</si>
  <si>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</si>
  <si>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</si>
  <si>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</si>
  <si>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</si>
  <si>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</si>
  <si>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</si>
  <si>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</si>
  <si>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</si>
  <si>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</si>
  <si>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</si>
  <si>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</si>
  <si>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</si>
  <si>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</si>
  <si>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</si>
  <si>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</si>
  <si>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</si>
  <si>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</si>
  <si>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</si>
  <si>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</si>
  <si>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</si>
  <si>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</si>
  <si>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</si>
  <si>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</si>
  <si>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</si>
  <si>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</si>
  <si>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</si>
  <si>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</si>
  <si>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</si>
  <si>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</si>
  <si>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</si>
  <si>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</si>
  <si>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</si>
  <si>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</si>
  <si>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</si>
  <si>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</si>
  <si>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</si>
  <si>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</si>
  <si>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</si>
  <si>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</si>
  <si>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</si>
  <si>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</si>
  <si>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</si>
  <si>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</si>
  <si>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</si>
  <si>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</si>
  <si>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</si>
  <si>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</si>
  <si>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</si>
  <si>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</si>
  <si>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</si>
  <si>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</si>
  <si>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</si>
  <si>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</si>
  <si>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</si>
  <si>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</si>
  <si>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</si>
  <si>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</si>
  <si>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</si>
  <si>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</si>
  <si>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</si>
  <si>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</si>
  <si>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</si>
  <si>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</si>
  <si>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</si>
  <si>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</si>
  <si>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</si>
  <si>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</si>
  <si>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</si>
  <si>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</si>
  <si>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</si>
  <si>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</si>
  <si>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</si>
  <si>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</si>
  <si>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</si>
  <si>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</si>
  <si>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</si>
  <si>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</si>
  <si>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</si>
  <si>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</si>
  <si>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</si>
  <si>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</si>
  <si>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</si>
  <si>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</si>
  <si>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</si>
  <si>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</si>
  <si>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</si>
  <si>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</si>
  <si>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</si>
  <si>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</si>
  <si>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</si>
  <si>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</si>
  <si>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</si>
  <si>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</si>
  <si>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</si>
  <si>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</si>
  <si>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</si>
  <si>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</si>
  <si>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</si>
  <si>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</si>
  <si>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</si>
  <si>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</si>
  <si>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</si>
  <si>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</si>
  <si>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</si>
  <si>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</si>
  <si>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</si>
  <si>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</si>
  <si>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</si>
  <si>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</si>
  <si>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</si>
  <si>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</si>
  <si>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</si>
  <si>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</si>
  <si>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</si>
  <si>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</si>
  <si>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</si>
  <si>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</si>
  <si>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</si>
  <si>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</si>
  <si>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</si>
  <si>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</si>
  <si>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</si>
  <si>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</si>
  <si>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</si>
  <si>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</si>
  <si>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</si>
  <si>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</si>
  <si>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</si>
  <si>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</si>
  <si>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</si>
  <si>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</si>
  <si>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</si>
  <si>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</si>
  <si>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</si>
  <si>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</si>
  <si>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</si>
  <si>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 xml:space="preserve">(PESOS) </t>
  </si>
  <si>
    <t>Saldo
al 31 de diciembre de 2020-1 (d)</t>
  </si>
  <si>
    <t>Saldo pendiente por pagar de la inversión al 31 de marzo de 2022 (m = g – l)</t>
  </si>
  <si>
    <t>Monto pagado de la inversión actualizado al 31 de marzo de 2022(l)</t>
  </si>
  <si>
    <t>Monto pagado de la inversión al 31 de marzo de 2022 (k)</t>
  </si>
  <si>
    <t>31 de diciembre de 2021</t>
  </si>
  <si>
    <t>Al 31 de diciembre de 2020 y al 30 de junio de 2022</t>
  </si>
  <si>
    <t>30 de junio de 2022</t>
  </si>
  <si>
    <t>Del 1 de enero al 30 de junio de 2022 (b)</t>
  </si>
  <si>
    <t xml:space="preserve">Del 1 de enero al 30 de junio de 2022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</si>
</sst>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1" xfId="1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43" fontId="1" fillId="2" borderId="2" xfId="1" applyFont="1" applyFill="1" applyBorder="1" applyAlignment="1">
      <alignment vertical="center"/>
    </xf>
    <xf numFmtId="43" fontId="1" fillId="2" borderId="3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43" fontId="1" fillId="2" borderId="17" xfId="1" applyFont="1" applyFill="1" applyBorder="1" applyAlignment="1">
      <alignment horizontal="righ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43" fontId="1" fillId="2" borderId="31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view="pageBreakPreview" topLeftCell="A10" zoomScale="110" zoomScaleNormal="100" zoomScaleSheetLayoutView="110" workbookViewId="0">
      <selection activeCell="A30" sqref="A30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69" t="s">
        <v>369</v>
      </c>
      <c r="B1" s="170"/>
      <c r="C1" s="170"/>
      <c r="D1" s="170"/>
      <c r="E1" s="170"/>
      <c r="F1" s="171"/>
      <c r="G1" s="1"/>
      <c r="H1" s="1"/>
      <c r="I1" s="1"/>
    </row>
    <row r="2" spans="1:9" x14ac:dyDescent="0.25">
      <c r="A2" s="172" t="s">
        <v>0</v>
      </c>
      <c r="B2" s="173"/>
      <c r="C2" s="173"/>
      <c r="D2" s="173"/>
      <c r="E2" s="173"/>
      <c r="F2" s="174"/>
      <c r="G2" s="1"/>
      <c r="H2" s="1"/>
      <c r="I2" s="1"/>
    </row>
    <row r="3" spans="1:9" ht="19.5" customHeight="1" x14ac:dyDescent="0.25">
      <c r="A3" s="172" t="s">
        <v>457</v>
      </c>
      <c r="B3" s="173"/>
      <c r="C3" s="173"/>
      <c r="D3" s="173"/>
      <c r="E3" s="173"/>
      <c r="F3" s="174"/>
      <c r="G3" s="1"/>
      <c r="H3" s="1"/>
      <c r="I3" s="1"/>
    </row>
    <row r="4" spans="1:9" ht="18.75" customHeight="1" thickBot="1" x14ac:dyDescent="0.3">
      <c r="A4" s="175" t="s">
        <v>451</v>
      </c>
      <c r="B4" s="176"/>
      <c r="C4" s="176"/>
      <c r="D4" s="176"/>
      <c r="E4" s="176"/>
      <c r="F4" s="177"/>
      <c r="G4" s="1"/>
      <c r="H4" s="1"/>
      <c r="I4" s="1"/>
    </row>
    <row r="5" spans="1:9" ht="34.5" thickBot="1" x14ac:dyDescent="0.3">
      <c r="A5" s="2" t="s">
        <v>2</v>
      </c>
      <c r="B5" s="6" t="s">
        <v>458</v>
      </c>
      <c r="C5" s="3" t="s">
        <v>456</v>
      </c>
      <c r="D5" s="4" t="s">
        <v>2</v>
      </c>
      <c r="E5" s="6" t="str">
        <f>B5</f>
        <v>30 de junio de 2022</v>
      </c>
      <c r="F5" s="6" t="str">
        <f>C5</f>
        <v>31 de diciembre de 2021</v>
      </c>
    </row>
    <row r="6" spans="1:9" s="11" customFormat="1" x14ac:dyDescent="0.25">
      <c r="A6" s="117" t="s">
        <v>3</v>
      </c>
      <c r="B6" s="106"/>
      <c r="C6" s="106"/>
      <c r="D6" s="106" t="s">
        <v>4</v>
      </c>
      <c r="E6" s="106"/>
      <c r="F6" s="106"/>
    </row>
    <row r="7" spans="1:9" s="11" customFormat="1" x14ac:dyDescent="0.25">
      <c r="A7" s="67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8" t="s">
        <v>7</v>
      </c>
      <c r="B8" s="118">
        <f>SUM(B9:B15)</f>
        <v>28087075</v>
      </c>
      <c r="C8" s="118">
        <f>SUM(C9:C15)</f>
        <v>38091665</v>
      </c>
      <c r="D8" s="103" t="s">
        <v>8</v>
      </c>
      <c r="E8" s="118">
        <f>SUM(E9:E17)</f>
        <v>4848812</v>
      </c>
      <c r="F8" s="118">
        <f>SUM(F9:F17)</f>
        <v>8061987</v>
      </c>
    </row>
    <row r="9" spans="1:9" s="11" customFormat="1" x14ac:dyDescent="0.25">
      <c r="A9" s="68" t="s">
        <v>370</v>
      </c>
      <c r="B9" s="118">
        <v>0</v>
      </c>
      <c r="C9" s="118">
        <v>0</v>
      </c>
      <c r="D9" s="103" t="s">
        <v>342</v>
      </c>
      <c r="E9" s="118">
        <v>3861</v>
      </c>
      <c r="F9" s="118">
        <v>0</v>
      </c>
    </row>
    <row r="10" spans="1:9" s="11" customFormat="1" x14ac:dyDescent="0.25">
      <c r="A10" s="68" t="s">
        <v>371</v>
      </c>
      <c r="B10" s="118">
        <v>1469431</v>
      </c>
      <c r="C10" s="118">
        <v>1211127</v>
      </c>
      <c r="D10" s="103" t="s">
        <v>341</v>
      </c>
      <c r="E10" s="118">
        <v>3105656</v>
      </c>
      <c r="F10" s="118">
        <v>5750539</v>
      </c>
    </row>
    <row r="11" spans="1:9" s="11" customFormat="1" x14ac:dyDescent="0.25">
      <c r="A11" s="68" t="s">
        <v>372</v>
      </c>
      <c r="B11" s="118">
        <f>+'[1]BALANZA DICIEMBRE 2016'!$L$11</f>
        <v>0</v>
      </c>
      <c r="C11" s="118">
        <v>0</v>
      </c>
      <c r="D11" s="103" t="s">
        <v>340</v>
      </c>
      <c r="E11" s="118">
        <v>0</v>
      </c>
      <c r="F11" s="118">
        <v>0</v>
      </c>
    </row>
    <row r="12" spans="1:9" s="11" customFormat="1" ht="14.25" customHeight="1" x14ac:dyDescent="0.25">
      <c r="A12" s="68" t="s">
        <v>373</v>
      </c>
      <c r="B12" s="118">
        <v>26617644</v>
      </c>
      <c r="C12" s="118">
        <v>36880538</v>
      </c>
      <c r="D12" s="103" t="s">
        <v>343</v>
      </c>
      <c r="E12" s="118">
        <v>0</v>
      </c>
      <c r="F12" s="118">
        <v>0</v>
      </c>
    </row>
    <row r="13" spans="1:9" s="11" customFormat="1" x14ac:dyDescent="0.25">
      <c r="A13" s="68" t="s">
        <v>374</v>
      </c>
      <c r="B13" s="118">
        <f>+'[1]BALANZA DICIEMBRE 2016'!$L$13</f>
        <v>0</v>
      </c>
      <c r="C13" s="118">
        <v>0</v>
      </c>
      <c r="D13" s="103" t="s">
        <v>344</v>
      </c>
      <c r="E13" s="118">
        <v>0</v>
      </c>
      <c r="F13" s="118">
        <v>0</v>
      </c>
    </row>
    <row r="14" spans="1:9" s="11" customFormat="1" ht="22.5" x14ac:dyDescent="0.25">
      <c r="A14" s="68" t="s">
        <v>375</v>
      </c>
      <c r="B14" s="118">
        <f>+'[1]BALANZA DICIEMBRE 2016'!$L$14</f>
        <v>0</v>
      </c>
      <c r="C14" s="118">
        <v>0</v>
      </c>
      <c r="D14" s="103" t="s">
        <v>345</v>
      </c>
      <c r="E14" s="118">
        <v>0</v>
      </c>
      <c r="F14" s="118">
        <v>0</v>
      </c>
    </row>
    <row r="15" spans="1:9" s="11" customFormat="1" ht="15" customHeight="1" x14ac:dyDescent="0.25">
      <c r="A15" s="68" t="s">
        <v>376</v>
      </c>
      <c r="B15" s="118">
        <v>0</v>
      </c>
      <c r="C15" s="118">
        <v>0</v>
      </c>
      <c r="D15" s="103" t="s">
        <v>346</v>
      </c>
      <c r="E15" s="118">
        <v>1739295</v>
      </c>
      <c r="F15" s="118">
        <v>2311448</v>
      </c>
    </row>
    <row r="16" spans="1:9" s="11" customFormat="1" x14ac:dyDescent="0.25">
      <c r="A16" s="68" t="s">
        <v>9</v>
      </c>
      <c r="B16" s="118">
        <f>SUM(B17:B23)</f>
        <v>242774</v>
      </c>
      <c r="C16" s="118">
        <f>SUM(C17:C23)</f>
        <v>0</v>
      </c>
      <c r="D16" s="103" t="s">
        <v>347</v>
      </c>
      <c r="E16" s="118">
        <f>+'[1]BALANZA DICIEMBRE 2016'!$L$282</f>
        <v>0</v>
      </c>
      <c r="F16" s="118">
        <f>+'[1]BALANZA DICIEMBRE 2016'!$L$282</f>
        <v>0</v>
      </c>
    </row>
    <row r="17" spans="1:6" s="11" customFormat="1" x14ac:dyDescent="0.25">
      <c r="A17" s="68" t="s">
        <v>377</v>
      </c>
      <c r="B17" s="118">
        <v>0</v>
      </c>
      <c r="C17" s="118">
        <v>0</v>
      </c>
      <c r="D17" s="103" t="s">
        <v>348</v>
      </c>
      <c r="E17" s="118">
        <v>0</v>
      </c>
      <c r="F17" s="118">
        <v>0</v>
      </c>
    </row>
    <row r="18" spans="1:6" s="11" customFormat="1" x14ac:dyDescent="0.25">
      <c r="A18" s="68" t="s">
        <v>378</v>
      </c>
      <c r="B18" s="118">
        <v>0</v>
      </c>
      <c r="C18" s="118">
        <v>0</v>
      </c>
      <c r="D18" s="103" t="s">
        <v>10</v>
      </c>
      <c r="E18" s="118">
        <f>+E19+E20+E21</f>
        <v>203473</v>
      </c>
      <c r="F18" s="118">
        <f>+F19+F20+F21</f>
        <v>0</v>
      </c>
    </row>
    <row r="19" spans="1:6" s="11" customFormat="1" x14ac:dyDescent="0.25">
      <c r="A19" s="68" t="s">
        <v>379</v>
      </c>
      <c r="B19" s="118">
        <v>0</v>
      </c>
      <c r="C19" s="118">
        <v>0</v>
      </c>
      <c r="D19" s="103" t="s">
        <v>349</v>
      </c>
      <c r="E19" s="118">
        <f>+'[1]BALANZA DICIEMBRE 2016'!$L$290</f>
        <v>0</v>
      </c>
      <c r="F19" s="118">
        <v>0</v>
      </c>
    </row>
    <row r="20" spans="1:6" s="11" customFormat="1" ht="22.5" x14ac:dyDescent="0.25">
      <c r="A20" s="68" t="s">
        <v>380</v>
      </c>
      <c r="B20" s="118">
        <v>0</v>
      </c>
      <c r="C20" s="118">
        <v>0</v>
      </c>
      <c r="D20" s="103" t="s">
        <v>350</v>
      </c>
      <c r="E20" s="118">
        <v>0</v>
      </c>
      <c r="F20" s="118">
        <v>0</v>
      </c>
    </row>
    <row r="21" spans="1:6" s="11" customFormat="1" x14ac:dyDescent="0.25">
      <c r="A21" s="68" t="s">
        <v>381</v>
      </c>
      <c r="B21" s="118">
        <v>0</v>
      </c>
      <c r="C21" s="118">
        <v>0</v>
      </c>
      <c r="D21" s="103" t="s">
        <v>351</v>
      </c>
      <c r="E21" s="118">
        <v>203473</v>
      </c>
      <c r="F21" s="118">
        <v>0</v>
      </c>
    </row>
    <row r="22" spans="1:6" s="11" customFormat="1" x14ac:dyDescent="0.25">
      <c r="A22" s="68" t="s">
        <v>382</v>
      </c>
      <c r="B22" s="118">
        <v>242774</v>
      </c>
      <c r="C22" s="118">
        <v>0</v>
      </c>
      <c r="D22" s="103" t="s">
        <v>11</v>
      </c>
      <c r="E22" s="118">
        <f>+E23+E24</f>
        <v>0</v>
      </c>
      <c r="F22" s="118">
        <f>+F23+F24</f>
        <v>0</v>
      </c>
    </row>
    <row r="23" spans="1:6" s="11" customFormat="1" x14ac:dyDescent="0.25">
      <c r="A23" s="68" t="s">
        <v>383</v>
      </c>
      <c r="B23" s="118">
        <v>0</v>
      </c>
      <c r="C23" s="118">
        <v>0</v>
      </c>
      <c r="D23" s="103" t="s">
        <v>352</v>
      </c>
      <c r="E23" s="118">
        <v>0</v>
      </c>
      <c r="F23" s="118">
        <v>0</v>
      </c>
    </row>
    <row r="24" spans="1:6" s="11" customFormat="1" x14ac:dyDescent="0.25">
      <c r="A24" s="68" t="s">
        <v>12</v>
      </c>
      <c r="B24" s="118">
        <f>SUM(B25:B29)</f>
        <v>4268120</v>
      </c>
      <c r="C24" s="118">
        <f>SUM(C25:C29)</f>
        <v>367103</v>
      </c>
      <c r="D24" s="103" t="s">
        <v>353</v>
      </c>
      <c r="E24" s="118">
        <v>0</v>
      </c>
      <c r="F24" s="118">
        <v>0</v>
      </c>
    </row>
    <row r="25" spans="1:6" s="11" customFormat="1" ht="22.5" x14ac:dyDescent="0.25">
      <c r="A25" s="68" t="s">
        <v>384</v>
      </c>
      <c r="B25" s="118">
        <v>4268120</v>
      </c>
      <c r="C25" s="118">
        <v>0</v>
      </c>
      <c r="D25" s="103" t="s">
        <v>13</v>
      </c>
      <c r="E25" s="118">
        <v>0</v>
      </c>
      <c r="F25" s="118">
        <v>0</v>
      </c>
    </row>
    <row r="26" spans="1:6" s="11" customFormat="1" ht="25.5" customHeight="1" x14ac:dyDescent="0.25">
      <c r="A26" s="68" t="s">
        <v>385</v>
      </c>
      <c r="B26" s="118">
        <v>0</v>
      </c>
      <c r="C26" s="118">
        <v>0</v>
      </c>
      <c r="D26" s="103" t="s">
        <v>14</v>
      </c>
      <c r="E26" s="118">
        <f>+E27+E28+E29</f>
        <v>0</v>
      </c>
      <c r="F26" s="118">
        <f>+F27+F28+F29</f>
        <v>0</v>
      </c>
    </row>
    <row r="27" spans="1:6" s="11" customFormat="1" ht="22.5" x14ac:dyDescent="0.25">
      <c r="A27" s="68" t="s">
        <v>386</v>
      </c>
      <c r="B27" s="118">
        <v>0</v>
      </c>
      <c r="C27" s="118">
        <v>0</v>
      </c>
      <c r="D27" s="103" t="s">
        <v>355</v>
      </c>
      <c r="E27" s="118">
        <v>0</v>
      </c>
      <c r="F27" s="118">
        <v>0</v>
      </c>
    </row>
    <row r="28" spans="1:6" s="11" customFormat="1" x14ac:dyDescent="0.25">
      <c r="A28" s="68" t="s">
        <v>387</v>
      </c>
      <c r="B28" s="118">
        <v>0</v>
      </c>
      <c r="C28" s="118">
        <v>367103</v>
      </c>
      <c r="D28" s="103" t="s">
        <v>354</v>
      </c>
      <c r="E28" s="118">
        <v>0</v>
      </c>
      <c r="F28" s="118">
        <v>0</v>
      </c>
    </row>
    <row r="29" spans="1:6" s="11" customFormat="1" x14ac:dyDescent="0.25">
      <c r="A29" s="68" t="s">
        <v>388</v>
      </c>
      <c r="B29" s="118">
        <v>0</v>
      </c>
      <c r="C29" s="118">
        <v>0</v>
      </c>
      <c r="D29" s="103" t="s">
        <v>356</v>
      </c>
      <c r="E29" s="118">
        <v>0</v>
      </c>
      <c r="F29" s="118">
        <v>0</v>
      </c>
    </row>
    <row r="30" spans="1:6" s="11" customFormat="1" ht="22.5" x14ac:dyDescent="0.25">
      <c r="A30" s="68" t="s">
        <v>15</v>
      </c>
      <c r="B30" s="118">
        <f>SUM(B31:B35)</f>
        <v>0</v>
      </c>
      <c r="C30" s="118">
        <f>SUM(C31:C35)</f>
        <v>0</v>
      </c>
      <c r="D30" s="103" t="s">
        <v>16</v>
      </c>
      <c r="E30" s="118">
        <f>+E31+E32+E33+E34+E35+E36</f>
        <v>0</v>
      </c>
      <c r="F30" s="118">
        <f>+F31+F32+F33+F34+F35+F36</f>
        <v>0</v>
      </c>
    </row>
    <row r="31" spans="1:6" s="11" customFormat="1" x14ac:dyDescent="0.25">
      <c r="A31" s="68" t="s">
        <v>389</v>
      </c>
      <c r="B31" s="118">
        <v>0</v>
      </c>
      <c r="C31" s="118">
        <v>0</v>
      </c>
      <c r="D31" s="103" t="s">
        <v>357</v>
      </c>
      <c r="E31" s="118">
        <v>0</v>
      </c>
      <c r="F31" s="118">
        <v>0</v>
      </c>
    </row>
    <row r="32" spans="1:6" s="11" customFormat="1" x14ac:dyDescent="0.25">
      <c r="A32" s="68" t="s">
        <v>390</v>
      </c>
      <c r="B32" s="118">
        <v>0</v>
      </c>
      <c r="C32" s="118">
        <v>0</v>
      </c>
      <c r="D32" s="103" t="s">
        <v>358</v>
      </c>
      <c r="E32" s="118">
        <v>0</v>
      </c>
      <c r="F32" s="118">
        <v>0</v>
      </c>
    </row>
    <row r="33" spans="1:6" s="11" customFormat="1" x14ac:dyDescent="0.25">
      <c r="A33" s="68" t="s">
        <v>391</v>
      </c>
      <c r="B33" s="118">
        <v>0</v>
      </c>
      <c r="C33" s="118">
        <v>0</v>
      </c>
      <c r="D33" s="103" t="s">
        <v>359</v>
      </c>
      <c r="E33" s="118">
        <v>0</v>
      </c>
      <c r="F33" s="118">
        <v>0</v>
      </c>
    </row>
    <row r="34" spans="1:6" s="11" customFormat="1" x14ac:dyDescent="0.25">
      <c r="A34" s="68" t="s">
        <v>392</v>
      </c>
      <c r="B34" s="118">
        <v>0</v>
      </c>
      <c r="C34" s="118">
        <v>0</v>
      </c>
      <c r="D34" s="103" t="s">
        <v>360</v>
      </c>
      <c r="E34" s="118">
        <v>0</v>
      </c>
      <c r="F34" s="118">
        <v>0</v>
      </c>
    </row>
    <row r="35" spans="1:6" s="11" customFormat="1" x14ac:dyDescent="0.25">
      <c r="A35" s="68" t="s">
        <v>393</v>
      </c>
      <c r="B35" s="118">
        <v>0</v>
      </c>
      <c r="C35" s="118">
        <v>0</v>
      </c>
      <c r="D35" s="103" t="s">
        <v>361</v>
      </c>
      <c r="E35" s="118">
        <v>0</v>
      </c>
      <c r="F35" s="118">
        <v>0</v>
      </c>
    </row>
    <row r="36" spans="1:6" s="11" customFormat="1" x14ac:dyDescent="0.25">
      <c r="A36" s="68" t="s">
        <v>17</v>
      </c>
      <c r="B36" s="118">
        <v>0</v>
      </c>
      <c r="C36" s="118">
        <v>0</v>
      </c>
      <c r="D36" s="103" t="s">
        <v>362</v>
      </c>
      <c r="E36" s="118">
        <v>0</v>
      </c>
      <c r="F36" s="118">
        <v>0</v>
      </c>
    </row>
    <row r="37" spans="1:6" s="11" customFormat="1" x14ac:dyDescent="0.25">
      <c r="A37" s="68" t="s">
        <v>18</v>
      </c>
      <c r="B37" s="118">
        <f>SUM(B38:B39)</f>
        <v>0</v>
      </c>
      <c r="C37" s="118">
        <f>SUM(C38:C39)</f>
        <v>0</v>
      </c>
      <c r="D37" s="103" t="s">
        <v>19</v>
      </c>
      <c r="E37" s="118">
        <f>E40</f>
        <v>4007182</v>
      </c>
      <c r="F37" s="118">
        <f>F40</f>
        <v>5024470</v>
      </c>
    </row>
    <row r="38" spans="1:6" s="11" customFormat="1" ht="22.5" x14ac:dyDescent="0.25">
      <c r="A38" s="68" t="s">
        <v>394</v>
      </c>
      <c r="B38" s="118">
        <v>0</v>
      </c>
      <c r="C38" s="118">
        <v>0</v>
      </c>
      <c r="D38" s="103" t="s">
        <v>363</v>
      </c>
      <c r="E38" s="118">
        <v>0</v>
      </c>
      <c r="F38" s="118">
        <v>0</v>
      </c>
    </row>
    <row r="39" spans="1:6" s="11" customFormat="1" x14ac:dyDescent="0.25">
      <c r="A39" s="68" t="s">
        <v>395</v>
      </c>
      <c r="B39" s="118">
        <v>0</v>
      </c>
      <c r="C39" s="118">
        <v>0</v>
      </c>
      <c r="D39" s="103" t="s">
        <v>364</v>
      </c>
      <c r="E39" s="118">
        <v>0</v>
      </c>
      <c r="F39" s="118">
        <v>0</v>
      </c>
    </row>
    <row r="40" spans="1:6" s="11" customFormat="1" x14ac:dyDescent="0.25">
      <c r="A40" s="68" t="s">
        <v>20</v>
      </c>
      <c r="B40" s="118">
        <f>SUM(B41:B44)</f>
        <v>0</v>
      </c>
      <c r="C40" s="118">
        <f>SUM(C41:C44)</f>
        <v>0</v>
      </c>
      <c r="D40" s="103" t="s">
        <v>365</v>
      </c>
      <c r="E40" s="118">
        <v>4007182</v>
      </c>
      <c r="F40" s="118">
        <v>5024470</v>
      </c>
    </row>
    <row r="41" spans="1:6" s="11" customFormat="1" x14ac:dyDescent="0.25">
      <c r="A41" s="68" t="s">
        <v>396</v>
      </c>
      <c r="B41" s="118">
        <v>0</v>
      </c>
      <c r="C41" s="118">
        <v>0</v>
      </c>
      <c r="D41" s="103" t="s">
        <v>21</v>
      </c>
      <c r="E41" s="118">
        <f>+E42+E43+E44</f>
        <v>0</v>
      </c>
      <c r="F41" s="118">
        <f>+F42+F43+F44</f>
        <v>0</v>
      </c>
    </row>
    <row r="42" spans="1:6" s="11" customFormat="1" x14ac:dyDescent="0.25">
      <c r="A42" s="68" t="s">
        <v>397</v>
      </c>
      <c r="B42" s="118">
        <v>0</v>
      </c>
      <c r="C42" s="118">
        <v>0</v>
      </c>
      <c r="D42" s="103" t="s">
        <v>366</v>
      </c>
      <c r="E42" s="118">
        <v>0</v>
      </c>
      <c r="F42" s="118">
        <v>0</v>
      </c>
    </row>
    <row r="43" spans="1:6" s="11" customFormat="1" ht="22.5" x14ac:dyDescent="0.25">
      <c r="A43" s="68" t="s">
        <v>398</v>
      </c>
      <c r="B43" s="118">
        <v>0</v>
      </c>
      <c r="C43" s="118">
        <v>0</v>
      </c>
      <c r="D43" s="103" t="s">
        <v>367</v>
      </c>
      <c r="E43" s="118">
        <v>0</v>
      </c>
      <c r="F43" s="118">
        <v>0</v>
      </c>
    </row>
    <row r="44" spans="1:6" s="11" customFormat="1" x14ac:dyDescent="0.25">
      <c r="A44" s="68" t="s">
        <v>399</v>
      </c>
      <c r="B44" s="118">
        <v>0</v>
      </c>
      <c r="C44" s="118">
        <v>0</v>
      </c>
      <c r="D44" s="103" t="s">
        <v>368</v>
      </c>
      <c r="E44" s="118">
        <v>0</v>
      </c>
      <c r="F44" s="118">
        <v>0</v>
      </c>
    </row>
    <row r="45" spans="1:6" s="11" customFormat="1" ht="10.5" customHeight="1" x14ac:dyDescent="0.25">
      <c r="A45" s="68"/>
      <c r="B45" s="118"/>
      <c r="C45" s="103"/>
      <c r="D45" s="103"/>
      <c r="E45" s="103"/>
      <c r="F45" s="103"/>
    </row>
    <row r="46" spans="1:6" s="11" customFormat="1" x14ac:dyDescent="0.25">
      <c r="A46" s="73" t="s">
        <v>22</v>
      </c>
      <c r="B46" s="119">
        <f>+B8+B16+B24+B30+B36+B37+B40</f>
        <v>32597969</v>
      </c>
      <c r="C46" s="119">
        <f>+C8+C16+C24+C30+C36+C37+C40</f>
        <v>38458768</v>
      </c>
      <c r="D46" s="105" t="s">
        <v>23</v>
      </c>
      <c r="E46" s="120">
        <f>+E8+E18+E22+E25+E26+E30+E37+E41</f>
        <v>9059467</v>
      </c>
      <c r="F46" s="120">
        <f>+F8+F18+F22+F25+F26+F30+F37+F41</f>
        <v>13086457</v>
      </c>
    </row>
    <row r="47" spans="1:6" s="11" customFormat="1" ht="8.1" customHeight="1" x14ac:dyDescent="0.25">
      <c r="A47" s="138"/>
      <c r="B47" s="139"/>
      <c r="C47" s="140"/>
      <c r="D47" s="141"/>
      <c r="E47" s="139"/>
      <c r="F47" s="140"/>
    </row>
    <row r="48" spans="1:6" s="11" customFormat="1" x14ac:dyDescent="0.25">
      <c r="A48" s="73" t="s">
        <v>24</v>
      </c>
      <c r="B48" s="118"/>
      <c r="C48" s="103"/>
      <c r="D48" s="105" t="s">
        <v>25</v>
      </c>
      <c r="E48" s="118"/>
      <c r="F48" s="103"/>
    </row>
    <row r="49" spans="1:10" s="11" customFormat="1" x14ac:dyDescent="0.25">
      <c r="A49" s="68" t="s">
        <v>26</v>
      </c>
      <c r="B49" s="118">
        <v>0</v>
      </c>
      <c r="C49" s="103"/>
      <c r="D49" s="103" t="s">
        <v>27</v>
      </c>
      <c r="E49" s="118">
        <v>0</v>
      </c>
      <c r="F49" s="118">
        <v>0</v>
      </c>
    </row>
    <row r="50" spans="1:10" s="11" customFormat="1" x14ac:dyDescent="0.25">
      <c r="A50" s="68" t="s">
        <v>28</v>
      </c>
      <c r="B50" s="118">
        <v>0</v>
      </c>
      <c r="C50" s="103"/>
      <c r="D50" s="103" t="s">
        <v>29</v>
      </c>
      <c r="E50" s="118">
        <v>0</v>
      </c>
      <c r="F50" s="118">
        <v>0</v>
      </c>
    </row>
    <row r="51" spans="1:10" s="11" customFormat="1" x14ac:dyDescent="0.25">
      <c r="A51" s="68" t="s">
        <v>30</v>
      </c>
      <c r="B51" s="118">
        <v>85526607</v>
      </c>
      <c r="C51" s="122">
        <v>84302930</v>
      </c>
      <c r="D51" s="103" t="s">
        <v>31</v>
      </c>
      <c r="E51" s="118">
        <v>0</v>
      </c>
      <c r="F51" s="118">
        <v>0</v>
      </c>
    </row>
    <row r="52" spans="1:10" s="11" customFormat="1" x14ac:dyDescent="0.25">
      <c r="A52" s="68" t="s">
        <v>32</v>
      </c>
      <c r="B52" s="118">
        <v>30473958</v>
      </c>
      <c r="C52" s="122">
        <v>26668589</v>
      </c>
      <c r="D52" s="103" t="s">
        <v>33</v>
      </c>
      <c r="E52" s="118">
        <v>0</v>
      </c>
      <c r="F52" s="118">
        <v>0</v>
      </c>
    </row>
    <row r="53" spans="1:10" s="11" customFormat="1" ht="22.7" customHeight="1" x14ac:dyDescent="0.25">
      <c r="A53" s="68" t="s">
        <v>34</v>
      </c>
      <c r="B53" s="118">
        <v>91712</v>
      </c>
      <c r="C53" s="122">
        <v>91712</v>
      </c>
      <c r="D53" s="103" t="s">
        <v>35</v>
      </c>
      <c r="E53" s="118">
        <v>0</v>
      </c>
      <c r="F53" s="118">
        <v>0</v>
      </c>
    </row>
    <row r="54" spans="1:10" s="11" customFormat="1" x14ac:dyDescent="0.25">
      <c r="A54" s="68" t="s">
        <v>36</v>
      </c>
      <c r="B54" s="118">
        <v>0</v>
      </c>
      <c r="C54" s="103"/>
      <c r="D54" s="103" t="s">
        <v>37</v>
      </c>
      <c r="E54" s="118">
        <v>0</v>
      </c>
      <c r="F54" s="118">
        <v>0</v>
      </c>
    </row>
    <row r="55" spans="1:10" s="11" customFormat="1" x14ac:dyDescent="0.25">
      <c r="A55" s="68" t="s">
        <v>38</v>
      </c>
      <c r="B55" s="118">
        <v>0</v>
      </c>
      <c r="C55" s="103"/>
      <c r="D55" s="105"/>
      <c r="E55" s="118"/>
      <c r="F55" s="103"/>
    </row>
    <row r="56" spans="1:10" s="11" customFormat="1" x14ac:dyDescent="0.25">
      <c r="A56" s="68" t="s">
        <v>39</v>
      </c>
      <c r="B56" s="118">
        <v>0</v>
      </c>
      <c r="C56" s="103"/>
      <c r="D56" s="105" t="s">
        <v>40</v>
      </c>
      <c r="E56" s="119">
        <f>SUM(E49:E54)</f>
        <v>0</v>
      </c>
      <c r="F56" s="119">
        <f>SUM(F49:F54)</f>
        <v>0</v>
      </c>
    </row>
    <row r="57" spans="1:10" s="11" customFormat="1" x14ac:dyDescent="0.25">
      <c r="A57" s="68" t="s">
        <v>41</v>
      </c>
      <c r="B57" s="118">
        <v>0</v>
      </c>
      <c r="C57" s="103"/>
      <c r="D57" s="104"/>
      <c r="E57" s="118"/>
      <c r="F57" s="103"/>
    </row>
    <row r="58" spans="1:10" s="11" customFormat="1" x14ac:dyDescent="0.25">
      <c r="A58" s="68"/>
      <c r="B58" s="118"/>
      <c r="C58" s="103"/>
      <c r="D58" s="105" t="s">
        <v>42</v>
      </c>
      <c r="E58" s="119">
        <f>+E56+E46</f>
        <v>9059467</v>
      </c>
      <c r="F58" s="119">
        <f>+F56+F46</f>
        <v>13086457</v>
      </c>
    </row>
    <row r="59" spans="1:10" s="11" customFormat="1" x14ac:dyDescent="0.25">
      <c r="A59" s="73" t="s">
        <v>43</v>
      </c>
      <c r="B59" s="119">
        <f>SUM(B49:B57)</f>
        <v>116092277</v>
      </c>
      <c r="C59" s="119">
        <f>SUM(C49:C57)</f>
        <v>111063231</v>
      </c>
      <c r="D59" s="103"/>
      <c r="E59" s="118"/>
      <c r="F59" s="103"/>
    </row>
    <row r="60" spans="1:10" s="11" customFormat="1" x14ac:dyDescent="0.25">
      <c r="A60" s="68"/>
      <c r="B60" s="118"/>
      <c r="C60" s="103"/>
      <c r="D60" s="105" t="s">
        <v>44</v>
      </c>
      <c r="E60" s="118"/>
      <c r="F60" s="103"/>
    </row>
    <row r="61" spans="1:10" s="11" customFormat="1" x14ac:dyDescent="0.25">
      <c r="A61" s="73" t="s">
        <v>45</v>
      </c>
      <c r="B61" s="119">
        <f>+B46+B59</f>
        <v>148690246</v>
      </c>
      <c r="C61" s="119">
        <f>+C46+C59</f>
        <v>149521999</v>
      </c>
      <c r="D61" s="105"/>
      <c r="E61" s="118"/>
      <c r="F61" s="103"/>
    </row>
    <row r="62" spans="1:10" s="11" customFormat="1" x14ac:dyDescent="0.25">
      <c r="A62" s="68"/>
      <c r="B62" s="103"/>
      <c r="C62" s="103"/>
      <c r="D62" s="105" t="s">
        <v>46</v>
      </c>
      <c r="E62" s="119">
        <f>SUM(E63:E65)</f>
        <v>65543397</v>
      </c>
      <c r="F62" s="119">
        <f>SUM(F63:F65)</f>
        <v>65543397</v>
      </c>
    </row>
    <row r="63" spans="1:10" s="11" customFormat="1" x14ac:dyDescent="0.25">
      <c r="A63" s="68"/>
      <c r="B63" s="103"/>
      <c r="C63" s="103"/>
      <c r="D63" s="103" t="s">
        <v>47</v>
      </c>
      <c r="E63" s="118">
        <v>65543397</v>
      </c>
      <c r="F63" s="118">
        <v>65543397</v>
      </c>
      <c r="J63" s="123"/>
    </row>
    <row r="64" spans="1:10" s="11" customFormat="1" x14ac:dyDescent="0.25">
      <c r="A64" s="68"/>
      <c r="B64" s="103"/>
      <c r="C64" s="103"/>
      <c r="D64" s="103" t="s">
        <v>48</v>
      </c>
      <c r="E64" s="118">
        <v>0</v>
      </c>
      <c r="F64" s="103"/>
    </row>
    <row r="65" spans="1:7" s="11" customFormat="1" x14ac:dyDescent="0.25">
      <c r="A65" s="68"/>
      <c r="B65" s="103"/>
      <c r="C65" s="103"/>
      <c r="D65" s="103" t="s">
        <v>49</v>
      </c>
      <c r="E65" s="118">
        <v>0</v>
      </c>
      <c r="F65" s="122"/>
    </row>
    <row r="66" spans="1:7" s="11" customFormat="1" x14ac:dyDescent="0.25">
      <c r="A66" s="68"/>
      <c r="B66" s="103"/>
      <c r="C66" s="103"/>
      <c r="D66" s="103"/>
      <c r="E66" s="118"/>
      <c r="F66" s="103"/>
    </row>
    <row r="67" spans="1:7" s="11" customFormat="1" x14ac:dyDescent="0.25">
      <c r="A67" s="68"/>
      <c r="B67" s="103"/>
      <c r="C67" s="103"/>
      <c r="D67" s="105" t="s">
        <v>50</v>
      </c>
      <c r="E67" s="119">
        <f>SUM(E68:E72)</f>
        <v>74087382</v>
      </c>
      <c r="F67" s="119">
        <f>SUM(F68:F72)</f>
        <v>70892145</v>
      </c>
    </row>
    <row r="68" spans="1:7" s="11" customFormat="1" x14ac:dyDescent="0.25">
      <c r="A68" s="68"/>
      <c r="B68" s="103"/>
      <c r="C68" s="103"/>
      <c r="D68" s="103" t="s">
        <v>51</v>
      </c>
      <c r="E68" s="118">
        <v>2033482</v>
      </c>
      <c r="F68" s="118">
        <v>25597112</v>
      </c>
    </row>
    <row r="69" spans="1:7" s="11" customFormat="1" x14ac:dyDescent="0.25">
      <c r="A69" s="68"/>
      <c r="B69" s="103"/>
      <c r="C69" s="103"/>
      <c r="D69" s="103" t="s">
        <v>52</v>
      </c>
      <c r="E69" s="118">
        <v>72053900</v>
      </c>
      <c r="F69" s="118">
        <v>45295033</v>
      </c>
    </row>
    <row r="70" spans="1:7" s="11" customFormat="1" x14ac:dyDescent="0.25">
      <c r="A70" s="68"/>
      <c r="B70" s="103"/>
      <c r="C70" s="103"/>
      <c r="D70" s="103" t="s">
        <v>53</v>
      </c>
      <c r="E70" s="118">
        <v>0</v>
      </c>
      <c r="F70" s="103"/>
    </row>
    <row r="71" spans="1:7" s="11" customFormat="1" x14ac:dyDescent="0.25">
      <c r="A71" s="68"/>
      <c r="B71" s="103"/>
      <c r="C71" s="103"/>
      <c r="D71" s="103" t="s">
        <v>54</v>
      </c>
      <c r="E71" s="118">
        <v>0</v>
      </c>
      <c r="F71" s="103"/>
    </row>
    <row r="72" spans="1:7" s="11" customFormat="1" x14ac:dyDescent="0.25">
      <c r="A72" s="68"/>
      <c r="B72" s="103"/>
      <c r="C72" s="103"/>
      <c r="D72" s="103" t="s">
        <v>55</v>
      </c>
      <c r="E72" s="118">
        <v>0</v>
      </c>
      <c r="F72" s="103"/>
    </row>
    <row r="73" spans="1:7" s="11" customFormat="1" x14ac:dyDescent="0.25">
      <c r="A73" s="68"/>
      <c r="B73" s="103"/>
      <c r="C73" s="103"/>
      <c r="D73" s="103"/>
      <c r="E73" s="118"/>
      <c r="F73" s="103"/>
    </row>
    <row r="74" spans="1:7" s="11" customFormat="1" ht="22.5" x14ac:dyDescent="0.25">
      <c r="A74" s="68"/>
      <c r="B74" s="103"/>
      <c r="C74" s="103"/>
      <c r="D74" s="105" t="s">
        <v>56</v>
      </c>
      <c r="E74" s="119">
        <f>SUM(E75:E76)</f>
        <v>0</v>
      </c>
      <c r="F74" s="119">
        <f>SUM(F75:F76)</f>
        <v>0</v>
      </c>
    </row>
    <row r="75" spans="1:7" s="11" customFormat="1" x14ac:dyDescent="0.25">
      <c r="A75" s="68"/>
      <c r="B75" s="103"/>
      <c r="C75" s="103"/>
      <c r="D75" s="103" t="s">
        <v>57</v>
      </c>
      <c r="E75" s="118">
        <v>0</v>
      </c>
      <c r="F75" s="118">
        <v>0</v>
      </c>
    </row>
    <row r="76" spans="1:7" s="11" customFormat="1" x14ac:dyDescent="0.25">
      <c r="A76" s="68"/>
      <c r="B76" s="103"/>
      <c r="C76" s="103"/>
      <c r="D76" s="103" t="s">
        <v>58</v>
      </c>
      <c r="E76" s="118">
        <v>0</v>
      </c>
      <c r="F76" s="118">
        <v>0</v>
      </c>
    </row>
    <row r="77" spans="1:7" s="11" customFormat="1" x14ac:dyDescent="0.25">
      <c r="A77" s="68"/>
      <c r="B77" s="103"/>
      <c r="C77" s="103"/>
      <c r="D77" s="103"/>
      <c r="E77" s="118"/>
      <c r="F77" s="103"/>
    </row>
    <row r="78" spans="1:7" s="11" customFormat="1" x14ac:dyDescent="0.25">
      <c r="A78" s="68"/>
      <c r="B78" s="103"/>
      <c r="C78" s="103"/>
      <c r="D78" s="105" t="s">
        <v>59</v>
      </c>
      <c r="E78" s="119">
        <f>+E62+E67+E74</f>
        <v>139630779</v>
      </c>
      <c r="F78" s="119">
        <f>+F62+F67+F74</f>
        <v>136435542</v>
      </c>
    </row>
    <row r="79" spans="1:7" s="11" customFormat="1" x14ac:dyDescent="0.25">
      <c r="A79" s="68"/>
      <c r="B79" s="103"/>
      <c r="C79" s="103"/>
      <c r="D79" s="103"/>
      <c r="E79" s="119"/>
      <c r="F79" s="119"/>
    </row>
    <row r="80" spans="1:7" s="11" customFormat="1" x14ac:dyDescent="0.25">
      <c r="A80" s="68"/>
      <c r="B80" s="103"/>
      <c r="C80" s="103"/>
      <c r="D80" s="105" t="s">
        <v>60</v>
      </c>
      <c r="E80" s="119">
        <f>+E78+E58</f>
        <v>148690246</v>
      </c>
      <c r="F80" s="119">
        <f>+F78+F58</f>
        <v>149521999</v>
      </c>
      <c r="G80" s="123"/>
    </row>
    <row r="81" spans="1:11" s="11" customFormat="1" x14ac:dyDescent="0.25">
      <c r="A81" s="68"/>
      <c r="B81" s="103"/>
      <c r="C81" s="103"/>
      <c r="D81" s="103"/>
      <c r="E81" s="103"/>
      <c r="F81" s="103"/>
      <c r="G81" s="123"/>
    </row>
    <row r="82" spans="1:11" s="11" customFormat="1" ht="6.4" customHeight="1" x14ac:dyDescent="0.25">
      <c r="A82" s="68"/>
      <c r="B82" s="103"/>
      <c r="C82" s="103"/>
      <c r="D82" s="103"/>
      <c r="E82" s="122"/>
      <c r="F82" s="103"/>
    </row>
    <row r="83" spans="1:11" s="11" customFormat="1" ht="15.75" thickBot="1" x14ac:dyDescent="0.3">
      <c r="A83" s="121"/>
      <c r="B83" s="108"/>
      <c r="C83" s="108"/>
      <c r="D83" s="108"/>
      <c r="E83" s="108"/>
      <c r="F83" s="108"/>
      <c r="J83" s="123">
        <f>E80-B61</f>
        <v>0</v>
      </c>
      <c r="K83" s="123">
        <f>F80-C61</f>
        <v>0</v>
      </c>
    </row>
    <row r="84" spans="1:11" s="11" customFormat="1" x14ac:dyDescent="0.25">
      <c r="A84" s="111"/>
      <c r="B84" s="111"/>
      <c r="C84" s="111"/>
      <c r="D84" s="111"/>
      <c r="E84" s="111"/>
      <c r="F84" s="111"/>
    </row>
    <row r="85" spans="1:11" x14ac:dyDescent="0.25">
      <c r="A85" s="11"/>
      <c r="B85" s="11"/>
      <c r="C85" s="11"/>
      <c r="D85" s="11"/>
      <c r="E85" s="102">
        <f>E80-B61</f>
        <v>0</v>
      </c>
      <c r="F85" s="102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F26" sqref="F26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2" t="str">
        <f>'FORMATO 1'!A1:F1</f>
        <v>ÓRGANO DE FISCALIZACIÓN SUPERIOR</v>
      </c>
      <c r="B1" s="193"/>
      <c r="C1" s="193"/>
      <c r="D1" s="193"/>
      <c r="E1" s="193"/>
      <c r="F1" s="193"/>
      <c r="G1" s="193"/>
      <c r="H1" s="193"/>
      <c r="I1" s="194"/>
    </row>
    <row r="2" spans="1:9" x14ac:dyDescent="0.25">
      <c r="A2" s="195" t="s">
        <v>61</v>
      </c>
      <c r="B2" s="196"/>
      <c r="C2" s="196"/>
      <c r="D2" s="196"/>
      <c r="E2" s="196"/>
      <c r="F2" s="196"/>
      <c r="G2" s="196"/>
      <c r="H2" s="196"/>
      <c r="I2" s="197"/>
    </row>
    <row r="3" spans="1:9" ht="21.75" customHeight="1" x14ac:dyDescent="0.25">
      <c r="A3" s="195" t="s">
        <v>459</v>
      </c>
      <c r="B3" s="196"/>
      <c r="C3" s="196"/>
      <c r="D3" s="196"/>
      <c r="E3" s="196"/>
      <c r="F3" s="196"/>
      <c r="G3" s="196"/>
      <c r="H3" s="196"/>
      <c r="I3" s="197"/>
    </row>
    <row r="4" spans="1:9" x14ac:dyDescent="0.25">
      <c r="A4" s="195" t="s">
        <v>1</v>
      </c>
      <c r="B4" s="196"/>
      <c r="C4" s="196"/>
      <c r="D4" s="196"/>
      <c r="E4" s="196"/>
      <c r="F4" s="196"/>
      <c r="G4" s="196"/>
      <c r="H4" s="196"/>
      <c r="I4" s="198"/>
    </row>
    <row r="5" spans="1:9" ht="39.200000000000003" customHeight="1" x14ac:dyDescent="0.25">
      <c r="A5" s="180" t="s">
        <v>62</v>
      </c>
      <c r="B5" s="180"/>
      <c r="C5" s="180" t="s">
        <v>452</v>
      </c>
      <c r="D5" s="180" t="s">
        <v>63</v>
      </c>
      <c r="E5" s="180" t="s">
        <v>64</v>
      </c>
      <c r="F5" s="180" t="s">
        <v>65</v>
      </c>
      <c r="G5" s="130" t="s">
        <v>66</v>
      </c>
      <c r="H5" s="180" t="s">
        <v>68</v>
      </c>
      <c r="I5" s="199" t="s">
        <v>69</v>
      </c>
    </row>
    <row r="6" spans="1:9" x14ac:dyDescent="0.25">
      <c r="A6" s="181"/>
      <c r="B6" s="181"/>
      <c r="C6" s="181"/>
      <c r="D6" s="181"/>
      <c r="E6" s="181"/>
      <c r="F6" s="181"/>
      <c r="G6" s="131" t="s">
        <v>67</v>
      </c>
      <c r="H6" s="181"/>
      <c r="I6" s="200"/>
    </row>
    <row r="7" spans="1:9" x14ac:dyDescent="0.25">
      <c r="A7" s="190"/>
      <c r="B7" s="191"/>
      <c r="C7" s="14"/>
      <c r="D7" s="14"/>
      <c r="E7" s="14"/>
      <c r="F7" s="14"/>
      <c r="G7" s="14"/>
      <c r="H7" s="14"/>
      <c r="I7" s="14"/>
    </row>
    <row r="8" spans="1:9" x14ac:dyDescent="0.25">
      <c r="A8" s="182" t="s">
        <v>70</v>
      </c>
      <c r="B8" s="183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82" t="s">
        <v>71</v>
      </c>
      <c r="B9" s="183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84" t="s">
        <v>427</v>
      </c>
      <c r="B10" s="185"/>
      <c r="C10" s="14"/>
      <c r="D10" s="14"/>
      <c r="E10" s="14"/>
      <c r="F10" s="14"/>
      <c r="G10" s="17"/>
      <c r="H10" s="14"/>
      <c r="I10" s="14"/>
    </row>
    <row r="11" spans="1:9" x14ac:dyDescent="0.25">
      <c r="A11" s="184" t="s">
        <v>428</v>
      </c>
      <c r="B11" s="185"/>
      <c r="C11" s="12"/>
      <c r="D11" s="12"/>
      <c r="E11" s="12"/>
      <c r="F11" s="12"/>
      <c r="G11" s="18"/>
      <c r="H11" s="12"/>
      <c r="I11" s="12"/>
    </row>
    <row r="12" spans="1:9" x14ac:dyDescent="0.25">
      <c r="A12" s="184" t="s">
        <v>429</v>
      </c>
      <c r="B12" s="185"/>
      <c r="C12" s="12"/>
      <c r="D12" s="12"/>
      <c r="E12" s="12"/>
      <c r="F12" s="12"/>
      <c r="G12" s="18"/>
      <c r="H12" s="12"/>
      <c r="I12" s="12"/>
    </row>
    <row r="13" spans="1:9" x14ac:dyDescent="0.25">
      <c r="A13" s="182" t="s">
        <v>72</v>
      </c>
      <c r="B13" s="183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84" t="s">
        <v>430</v>
      </c>
      <c r="B14" s="185"/>
      <c r="C14" s="14"/>
      <c r="D14" s="14"/>
      <c r="E14" s="14"/>
      <c r="F14" s="14"/>
      <c r="G14" s="14"/>
      <c r="H14" s="14"/>
      <c r="I14" s="14"/>
    </row>
    <row r="15" spans="1:9" x14ac:dyDescent="0.25">
      <c r="A15" s="184" t="s">
        <v>431</v>
      </c>
      <c r="B15" s="185"/>
      <c r="C15" s="12"/>
      <c r="D15" s="12"/>
      <c r="E15" s="12"/>
      <c r="F15" s="12"/>
      <c r="G15" s="12"/>
      <c r="H15" s="12"/>
      <c r="I15" s="12"/>
    </row>
    <row r="16" spans="1:9" x14ac:dyDescent="0.25">
      <c r="A16" s="184" t="s">
        <v>432</v>
      </c>
      <c r="B16" s="185"/>
      <c r="C16" s="12"/>
      <c r="D16" s="12"/>
      <c r="E16" s="12"/>
      <c r="F16" s="12"/>
      <c r="G16" s="12"/>
      <c r="H16" s="12"/>
      <c r="I16" s="12"/>
    </row>
    <row r="17" spans="1:9" x14ac:dyDescent="0.25">
      <c r="A17" s="182" t="s">
        <v>73</v>
      </c>
      <c r="B17" s="183"/>
      <c r="C17" s="18">
        <f>'FORMATO 1'!F46</f>
        <v>13086457</v>
      </c>
      <c r="D17" s="12"/>
      <c r="E17" s="12"/>
      <c r="F17" s="12"/>
      <c r="G17" s="18">
        <f>'FORMATO 1'!E46</f>
        <v>9059467</v>
      </c>
      <c r="H17" s="12"/>
      <c r="I17" s="12"/>
    </row>
    <row r="18" spans="1:9" x14ac:dyDescent="0.25">
      <c r="A18" s="184"/>
      <c r="B18" s="185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82" t="s">
        <v>74</v>
      </c>
      <c r="B19" s="183"/>
      <c r="C19" s="19">
        <f>C8+C17</f>
        <v>13086457</v>
      </c>
      <c r="D19" s="14"/>
      <c r="E19" s="14"/>
      <c r="F19" s="14"/>
      <c r="G19" s="19">
        <f>G8+G17</f>
        <v>9059467</v>
      </c>
      <c r="H19" s="14"/>
      <c r="I19" s="14"/>
    </row>
    <row r="20" spans="1:9" x14ac:dyDescent="0.25">
      <c r="A20" s="182"/>
      <c r="B20" s="183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82" t="s">
        <v>76</v>
      </c>
      <c r="B21" s="183"/>
      <c r="C21" s="14"/>
      <c r="D21" s="14"/>
      <c r="E21" s="14"/>
      <c r="F21" s="14"/>
      <c r="G21" s="14"/>
      <c r="H21" s="14"/>
      <c r="I21" s="14"/>
    </row>
    <row r="22" spans="1:9" x14ac:dyDescent="0.25">
      <c r="A22" s="184" t="s">
        <v>433</v>
      </c>
      <c r="B22" s="185"/>
      <c r="C22" s="16"/>
      <c r="D22" s="16"/>
      <c r="E22" s="16"/>
      <c r="F22" s="16"/>
      <c r="G22" s="16"/>
      <c r="H22" s="16"/>
      <c r="I22" s="16"/>
    </row>
    <row r="23" spans="1:9" x14ac:dyDescent="0.25">
      <c r="A23" s="184" t="s">
        <v>434</v>
      </c>
      <c r="B23" s="185"/>
      <c r="C23" s="16"/>
      <c r="D23" s="16"/>
      <c r="E23" s="16"/>
      <c r="F23" s="16"/>
      <c r="G23" s="16"/>
      <c r="H23" s="16"/>
      <c r="I23" s="16"/>
    </row>
    <row r="24" spans="1:9" x14ac:dyDescent="0.25">
      <c r="A24" s="184" t="s">
        <v>435</v>
      </c>
      <c r="B24" s="185"/>
      <c r="C24" s="16"/>
      <c r="D24" s="16"/>
      <c r="E24" s="16"/>
      <c r="F24" s="16"/>
      <c r="G24" s="16"/>
      <c r="H24" s="16"/>
      <c r="I24" s="16"/>
    </row>
    <row r="25" spans="1:9" x14ac:dyDescent="0.25">
      <c r="A25" s="188"/>
      <c r="B25" s="189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82" t="s">
        <v>75</v>
      </c>
      <c r="B26" s="183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84" t="s">
        <v>436</v>
      </c>
      <c r="B27" s="185"/>
      <c r="C27" s="16"/>
      <c r="D27" s="16"/>
      <c r="E27" s="16"/>
      <c r="F27" s="16"/>
      <c r="G27" s="16"/>
      <c r="H27" s="16"/>
      <c r="I27" s="16"/>
    </row>
    <row r="28" spans="1:9" x14ac:dyDescent="0.25">
      <c r="A28" s="184" t="s">
        <v>437</v>
      </c>
      <c r="B28" s="185"/>
      <c r="C28" s="16"/>
      <c r="D28" s="16"/>
      <c r="E28" s="16"/>
      <c r="F28" s="16"/>
      <c r="G28" s="16"/>
      <c r="H28" s="16"/>
      <c r="I28" s="16"/>
    </row>
    <row r="29" spans="1:9" x14ac:dyDescent="0.25">
      <c r="A29" s="184" t="s">
        <v>438</v>
      </c>
      <c r="B29" s="185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86"/>
      <c r="B30" s="187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0" t="s">
        <v>77</v>
      </c>
      <c r="B33" s="180"/>
      <c r="C33" s="180" t="s">
        <v>402</v>
      </c>
      <c r="D33" s="180" t="s">
        <v>401</v>
      </c>
      <c r="E33" s="180" t="s">
        <v>403</v>
      </c>
      <c r="F33" s="180"/>
      <c r="G33" s="180" t="s">
        <v>78</v>
      </c>
      <c r="H33" s="180"/>
      <c r="I33" s="199" t="s">
        <v>400</v>
      </c>
    </row>
    <row r="34" spans="1:9" x14ac:dyDescent="0.25">
      <c r="A34" s="180"/>
      <c r="B34" s="180"/>
      <c r="C34" s="180"/>
      <c r="D34" s="180"/>
      <c r="E34" s="180"/>
      <c r="F34" s="180"/>
      <c r="G34" s="180"/>
      <c r="H34" s="180"/>
      <c r="I34" s="199"/>
    </row>
    <row r="35" spans="1:9" x14ac:dyDescent="0.25">
      <c r="A35" s="181"/>
      <c r="B35" s="181"/>
      <c r="C35" s="181"/>
      <c r="D35" s="181"/>
      <c r="E35" s="181"/>
      <c r="F35" s="181"/>
      <c r="G35" s="181"/>
      <c r="H35" s="181"/>
      <c r="I35" s="200"/>
    </row>
    <row r="36" spans="1:9" s="11" customFormat="1" ht="42.4" customHeight="1" x14ac:dyDescent="0.25">
      <c r="A36" s="182" t="s">
        <v>79</v>
      </c>
      <c r="B36" s="183"/>
      <c r="C36" s="12"/>
      <c r="D36" s="12"/>
      <c r="E36" s="205"/>
      <c r="F36" s="206"/>
      <c r="G36" s="201"/>
      <c r="H36" s="202"/>
      <c r="I36" s="12"/>
    </row>
    <row r="37" spans="1:9" s="11" customFormat="1" x14ac:dyDescent="0.25">
      <c r="A37" s="184" t="s">
        <v>439</v>
      </c>
      <c r="B37" s="185"/>
      <c r="C37" s="12"/>
      <c r="D37" s="12"/>
      <c r="E37" s="205"/>
      <c r="F37" s="206"/>
      <c r="G37" s="201"/>
      <c r="H37" s="202"/>
      <c r="I37" s="12"/>
    </row>
    <row r="38" spans="1:9" s="11" customFormat="1" x14ac:dyDescent="0.25">
      <c r="A38" s="184" t="s">
        <v>440</v>
      </c>
      <c r="B38" s="185"/>
      <c r="C38" s="12"/>
      <c r="D38" s="12"/>
      <c r="E38" s="205"/>
      <c r="F38" s="206"/>
      <c r="G38" s="201"/>
      <c r="H38" s="202"/>
      <c r="I38" s="12"/>
    </row>
    <row r="39" spans="1:9" s="11" customFormat="1" ht="15.75" thickBot="1" x14ac:dyDescent="0.3">
      <c r="A39" s="178" t="s">
        <v>441</v>
      </c>
      <c r="B39" s="179"/>
      <c r="C39" s="13"/>
      <c r="D39" s="13"/>
      <c r="E39" s="207"/>
      <c r="F39" s="208"/>
      <c r="G39" s="203"/>
      <c r="H39" s="204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G36:H39"/>
    <mergeCell ref="E33:F35"/>
    <mergeCell ref="E36:F39"/>
    <mergeCell ref="I33:I35"/>
    <mergeCell ref="D33:D3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39:B39"/>
    <mergeCell ref="A33:B35"/>
    <mergeCell ref="A36:B36"/>
    <mergeCell ref="A37:B37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D18" sqref="D18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2" t="str">
        <f>'FORMATO 2'!A1:I1</f>
        <v>ÓRGANO DE FISCALIZACIÓN SUPERIOR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21.2" customHeight="1" x14ac:dyDescent="0.25">
      <c r="A2" s="195" t="s">
        <v>80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3.7" customHeight="1" x14ac:dyDescent="0.25">
      <c r="A3" s="195" t="s">
        <v>459</v>
      </c>
      <c r="B3" s="196"/>
      <c r="C3" s="196"/>
      <c r="D3" s="196"/>
      <c r="E3" s="196"/>
      <c r="F3" s="196"/>
      <c r="G3" s="196"/>
      <c r="H3" s="196"/>
      <c r="I3" s="196"/>
      <c r="J3" s="196"/>
      <c r="K3" s="197"/>
    </row>
    <row r="4" spans="1:11" ht="11.25" customHeight="1" x14ac:dyDescent="0.25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81.2" customHeight="1" x14ac:dyDescent="0.25">
      <c r="A5" s="132" t="s">
        <v>81</v>
      </c>
      <c r="B5" s="149" t="s">
        <v>82</v>
      </c>
      <c r="C5" s="149" t="s">
        <v>83</v>
      </c>
      <c r="D5" s="149" t="s">
        <v>84</v>
      </c>
      <c r="E5" s="149" t="s">
        <v>85</v>
      </c>
      <c r="F5" s="149" t="s">
        <v>86</v>
      </c>
      <c r="G5" s="149" t="s">
        <v>87</v>
      </c>
      <c r="H5" s="149" t="s">
        <v>88</v>
      </c>
      <c r="I5" s="149" t="s">
        <v>455</v>
      </c>
      <c r="J5" s="149" t="s">
        <v>454</v>
      </c>
      <c r="K5" s="133" t="s">
        <v>453</v>
      </c>
    </row>
    <row r="6" spans="1:11" s="11" customFormat="1" x14ac:dyDescent="0.25">
      <c r="A6" s="67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3" t="s">
        <v>89</v>
      </c>
      <c r="B7" s="124">
        <v>0</v>
      </c>
      <c r="C7" s="124">
        <v>0</v>
      </c>
      <c r="D7" s="124">
        <v>0</v>
      </c>
      <c r="E7" s="124">
        <v>0</v>
      </c>
      <c r="F7" s="124">
        <v>0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</row>
    <row r="8" spans="1:11" s="11" customFormat="1" x14ac:dyDescent="0.25">
      <c r="A8" s="125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5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5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5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8"/>
      <c r="B12" s="150"/>
      <c r="C12" s="150"/>
      <c r="D12" s="150"/>
      <c r="E12" s="150"/>
      <c r="F12" s="150"/>
      <c r="G12" s="150"/>
      <c r="H12" s="150"/>
      <c r="I12" s="150"/>
      <c r="J12" s="150"/>
      <c r="K12" s="150"/>
    </row>
    <row r="13" spans="1:11" s="11" customFormat="1" ht="22.5" x14ac:dyDescent="0.25">
      <c r="A13" s="73" t="s">
        <v>94</v>
      </c>
      <c r="B13" s="124">
        <v>0</v>
      </c>
      <c r="C13" s="124">
        <v>0</v>
      </c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</row>
    <row r="14" spans="1:11" s="11" customFormat="1" x14ac:dyDescent="0.25">
      <c r="A14" s="125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5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5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5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8"/>
      <c r="B18" s="150"/>
      <c r="C18" s="150"/>
      <c r="D18" s="150"/>
      <c r="E18" s="150"/>
      <c r="F18" s="150"/>
      <c r="G18" s="150"/>
      <c r="H18" s="150"/>
      <c r="I18" s="150"/>
      <c r="J18" s="150"/>
      <c r="K18" s="150"/>
    </row>
    <row r="19" spans="1:11" s="11" customFormat="1" ht="33.6" customHeight="1" x14ac:dyDescent="0.25">
      <c r="A19" s="73" t="s">
        <v>99</v>
      </c>
      <c r="B19" s="124">
        <f>B7+B13</f>
        <v>0</v>
      </c>
      <c r="C19" s="124">
        <f t="shared" ref="C19:K19" si="0">C7+C13</f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4">
        <f t="shared" si="0"/>
        <v>0</v>
      </c>
      <c r="H19" s="124">
        <f t="shared" si="0"/>
        <v>0</v>
      </c>
      <c r="I19" s="124">
        <f t="shared" si="0"/>
        <v>0</v>
      </c>
      <c r="J19" s="124">
        <f t="shared" si="0"/>
        <v>0</v>
      </c>
      <c r="K19" s="124">
        <f t="shared" si="0"/>
        <v>0</v>
      </c>
    </row>
    <row r="20" spans="1:11" s="11" customFormat="1" ht="15.6" customHeight="1" thickBot="1" x14ac:dyDescent="0.3">
      <c r="A20" s="77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zoomScaleNormal="100" workbookViewId="0">
      <selection activeCell="D28" sqref="D28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2" t="str">
        <f>'FORMATO 3'!A1:K1</f>
        <v>ÓRGANO DE FISCALIZACIÓN SUPERIOR</v>
      </c>
      <c r="B1" s="193"/>
      <c r="C1" s="193"/>
      <c r="D1" s="193"/>
      <c r="E1" s="194"/>
    </row>
    <row r="2" spans="1:5" x14ac:dyDescent="0.25">
      <c r="A2" s="228" t="s">
        <v>100</v>
      </c>
      <c r="B2" s="229"/>
      <c r="C2" s="229"/>
      <c r="D2" s="229"/>
      <c r="E2" s="230"/>
    </row>
    <row r="3" spans="1:5" x14ac:dyDescent="0.25">
      <c r="A3" s="228" t="s">
        <v>459</v>
      </c>
      <c r="B3" s="229"/>
      <c r="C3" s="229"/>
      <c r="D3" s="229"/>
      <c r="E3" s="230"/>
    </row>
    <row r="4" spans="1:5" ht="15.75" thickBot="1" x14ac:dyDescent="0.3">
      <c r="A4" s="231" t="s">
        <v>1</v>
      </c>
      <c r="B4" s="232"/>
      <c r="C4" s="232"/>
      <c r="D4" s="232"/>
      <c r="E4" s="233"/>
    </row>
    <row r="5" spans="1:5" x14ac:dyDescent="0.25">
      <c r="A5" s="246" t="s">
        <v>2</v>
      </c>
      <c r="B5" s="247"/>
      <c r="C5" s="134" t="s">
        <v>101</v>
      </c>
      <c r="D5" s="252" t="s">
        <v>103</v>
      </c>
      <c r="E5" s="134" t="s">
        <v>104</v>
      </c>
    </row>
    <row r="6" spans="1:5" ht="15.75" thickBot="1" x14ac:dyDescent="0.3">
      <c r="A6" s="248"/>
      <c r="B6" s="249"/>
      <c r="C6" s="129" t="s">
        <v>102</v>
      </c>
      <c r="D6" s="253"/>
      <c r="E6" s="129" t="s">
        <v>105</v>
      </c>
    </row>
    <row r="7" spans="1:5" x14ac:dyDescent="0.25">
      <c r="A7" s="226"/>
      <c r="B7" s="227"/>
      <c r="C7" s="21"/>
      <c r="D7" s="21"/>
      <c r="E7" s="21"/>
    </row>
    <row r="8" spans="1:5" x14ac:dyDescent="0.25">
      <c r="A8" s="182" t="s">
        <v>106</v>
      </c>
      <c r="B8" s="183"/>
      <c r="C8" s="22">
        <f>SUM(C9:C11)</f>
        <v>88692866</v>
      </c>
      <c r="D8" s="156">
        <f t="shared" ref="D8:E8" si="0">SUM(D9:D11)</f>
        <v>38028079</v>
      </c>
      <c r="E8" s="156">
        <f t="shared" si="0"/>
        <v>38028079</v>
      </c>
    </row>
    <row r="9" spans="1:5" x14ac:dyDescent="0.25">
      <c r="A9" s="184" t="s">
        <v>404</v>
      </c>
      <c r="B9" s="185"/>
      <c r="C9" s="23">
        <v>88692866</v>
      </c>
      <c r="D9" s="145">
        <v>37576042</v>
      </c>
      <c r="E9" s="145">
        <f>D9</f>
        <v>37576042</v>
      </c>
    </row>
    <row r="10" spans="1:5" x14ac:dyDescent="0.25">
      <c r="A10" s="184" t="s">
        <v>405</v>
      </c>
      <c r="B10" s="185"/>
      <c r="C10" s="143">
        <v>0</v>
      </c>
      <c r="D10" s="145">
        <v>452037</v>
      </c>
      <c r="E10" s="145">
        <f>D10</f>
        <v>452037</v>
      </c>
    </row>
    <row r="11" spans="1:5" x14ac:dyDescent="0.25">
      <c r="A11" s="184" t="s">
        <v>406</v>
      </c>
      <c r="B11" s="185"/>
      <c r="C11" s="143">
        <v>0</v>
      </c>
      <c r="D11" s="143">
        <v>0</v>
      </c>
      <c r="E11" s="143">
        <v>0</v>
      </c>
    </row>
    <row r="12" spans="1:5" x14ac:dyDescent="0.25">
      <c r="A12" s="184"/>
      <c r="B12" s="185"/>
      <c r="C12" s="21"/>
      <c r="D12" s="21"/>
      <c r="E12" s="21"/>
    </row>
    <row r="13" spans="1:5" x14ac:dyDescent="0.25">
      <c r="A13" s="182" t="s">
        <v>126</v>
      </c>
      <c r="B13" s="183"/>
      <c r="C13" s="22">
        <f>C14+C15</f>
        <v>88692866</v>
      </c>
      <c r="D13" s="156">
        <f t="shared" ref="D13:E13" si="1">D14+D15</f>
        <v>36079846</v>
      </c>
      <c r="E13" s="156">
        <f t="shared" si="1"/>
        <v>35244022</v>
      </c>
    </row>
    <row r="14" spans="1:5" x14ac:dyDescent="0.25">
      <c r="A14" s="184" t="s">
        <v>407</v>
      </c>
      <c r="B14" s="185"/>
      <c r="C14" s="23">
        <f>C9</f>
        <v>88692866</v>
      </c>
      <c r="D14" s="145">
        <v>36079846</v>
      </c>
      <c r="E14" s="145">
        <v>35244022</v>
      </c>
    </row>
    <row r="15" spans="1:5" x14ac:dyDescent="0.25">
      <c r="A15" s="184" t="s">
        <v>408</v>
      </c>
      <c r="B15" s="185"/>
      <c r="C15" s="21"/>
      <c r="D15" s="23">
        <v>0</v>
      </c>
      <c r="E15" s="23">
        <f>D15</f>
        <v>0</v>
      </c>
    </row>
    <row r="16" spans="1:5" x14ac:dyDescent="0.25">
      <c r="A16" s="184"/>
      <c r="B16" s="185"/>
      <c r="C16" s="21"/>
      <c r="D16" s="21"/>
      <c r="E16" s="21"/>
    </row>
    <row r="17" spans="1:7" x14ac:dyDescent="0.25">
      <c r="A17" s="182" t="s">
        <v>109</v>
      </c>
      <c r="B17" s="183"/>
      <c r="C17" s="24">
        <f>C18+C19</f>
        <v>0</v>
      </c>
      <c r="D17" s="151">
        <f t="shared" ref="D17:E17" si="2">D18+D19</f>
        <v>0</v>
      </c>
      <c r="E17" s="151">
        <f t="shared" si="2"/>
        <v>0</v>
      </c>
    </row>
    <row r="18" spans="1:7" x14ac:dyDescent="0.25">
      <c r="A18" s="184" t="s">
        <v>409</v>
      </c>
      <c r="B18" s="185"/>
      <c r="C18" s="25">
        <v>0</v>
      </c>
      <c r="D18" s="143">
        <v>0</v>
      </c>
      <c r="E18" s="143">
        <f>D18</f>
        <v>0</v>
      </c>
      <c r="F18" s="7"/>
    </row>
    <row r="19" spans="1:7" ht="26.1" customHeight="1" x14ac:dyDescent="0.25">
      <c r="A19" s="184" t="s">
        <v>446</v>
      </c>
      <c r="B19" s="185"/>
      <c r="C19" s="21"/>
      <c r="D19" s="23"/>
      <c r="E19" s="21"/>
    </row>
    <row r="20" spans="1:7" x14ac:dyDescent="0.25">
      <c r="A20" s="184"/>
      <c r="B20" s="185"/>
      <c r="C20" s="21"/>
      <c r="D20" s="23"/>
      <c r="E20" s="21"/>
    </row>
    <row r="21" spans="1:7" x14ac:dyDescent="0.25">
      <c r="A21" s="182" t="s">
        <v>112</v>
      </c>
      <c r="B21" s="183"/>
      <c r="C21" s="26">
        <f>C8-C13+C17</f>
        <v>0</v>
      </c>
      <c r="D21" s="144">
        <f t="shared" ref="D21:E21" si="3">D8-D13+D17</f>
        <v>1948233</v>
      </c>
      <c r="E21" s="22">
        <f t="shared" si="3"/>
        <v>2784057</v>
      </c>
    </row>
    <row r="22" spans="1:7" x14ac:dyDescent="0.25">
      <c r="A22" s="182" t="s">
        <v>113</v>
      </c>
      <c r="B22" s="183"/>
      <c r="C22" s="27">
        <f>C21-C11</f>
        <v>0</v>
      </c>
      <c r="D22" s="145">
        <f t="shared" ref="D22:E22" si="4">D21-D11</f>
        <v>1948233</v>
      </c>
      <c r="E22" s="28">
        <f t="shared" si="4"/>
        <v>2784057</v>
      </c>
    </row>
    <row r="23" spans="1:7" ht="15" customHeight="1" x14ac:dyDescent="0.25">
      <c r="A23" s="182" t="s">
        <v>114</v>
      </c>
      <c r="B23" s="183"/>
      <c r="C23" s="234">
        <f>C22-C17</f>
        <v>0</v>
      </c>
      <c r="D23" s="236">
        <f t="shared" ref="D23:E23" si="5">D22-D17</f>
        <v>1948233</v>
      </c>
      <c r="E23" s="224">
        <f t="shared" si="5"/>
        <v>2784057</v>
      </c>
    </row>
    <row r="24" spans="1:7" ht="21.75" customHeight="1" thickBot="1" x14ac:dyDescent="0.3">
      <c r="A24" s="220"/>
      <c r="B24" s="221"/>
      <c r="C24" s="235"/>
      <c r="D24" s="237"/>
      <c r="E24" s="225"/>
      <c r="F24" s="7"/>
      <c r="G24" s="7"/>
    </row>
    <row r="25" spans="1:7" ht="15.75" thickBot="1" x14ac:dyDescent="0.3">
      <c r="A25" s="254" t="s">
        <v>115</v>
      </c>
      <c r="B25" s="255"/>
      <c r="C25" s="135" t="s">
        <v>116</v>
      </c>
      <c r="D25" s="135" t="s">
        <v>103</v>
      </c>
      <c r="E25" s="135" t="s">
        <v>117</v>
      </c>
    </row>
    <row r="26" spans="1:7" x14ac:dyDescent="0.25">
      <c r="A26" s="226"/>
      <c r="B26" s="227"/>
      <c r="C26" s="21"/>
      <c r="D26" s="21"/>
      <c r="E26" s="21"/>
    </row>
    <row r="27" spans="1:7" x14ac:dyDescent="0.25">
      <c r="A27" s="182" t="s">
        <v>118</v>
      </c>
      <c r="B27" s="183"/>
      <c r="C27" s="24">
        <v>0</v>
      </c>
      <c r="D27" s="24">
        <v>0</v>
      </c>
      <c r="E27" s="24">
        <v>0</v>
      </c>
    </row>
    <row r="28" spans="1:7" x14ac:dyDescent="0.25">
      <c r="A28" s="184" t="s">
        <v>410</v>
      </c>
      <c r="B28" s="185"/>
      <c r="C28" s="25">
        <v>0</v>
      </c>
      <c r="D28" s="25">
        <v>0</v>
      </c>
      <c r="E28" s="25">
        <v>0</v>
      </c>
    </row>
    <row r="29" spans="1:7" x14ac:dyDescent="0.25">
      <c r="A29" s="184" t="s">
        <v>411</v>
      </c>
      <c r="B29" s="185"/>
      <c r="C29" s="25">
        <v>0</v>
      </c>
      <c r="D29" s="25">
        <v>0</v>
      </c>
      <c r="E29" s="25">
        <v>0</v>
      </c>
    </row>
    <row r="30" spans="1:7" x14ac:dyDescent="0.25">
      <c r="A30" s="184"/>
      <c r="B30" s="185"/>
      <c r="C30" s="21"/>
      <c r="D30" s="21"/>
      <c r="E30" s="21"/>
    </row>
    <row r="31" spans="1:7" x14ac:dyDescent="0.25">
      <c r="A31" s="182" t="s">
        <v>119</v>
      </c>
      <c r="B31" s="183"/>
      <c r="C31" s="24">
        <f>C23+C27</f>
        <v>0</v>
      </c>
      <c r="D31" s="116">
        <f t="shared" ref="D31:E31" si="6">D23+D27</f>
        <v>1948233</v>
      </c>
      <c r="E31" s="144">
        <f t="shared" si="6"/>
        <v>2784057</v>
      </c>
    </row>
    <row r="32" spans="1:7" ht="15.75" thickBot="1" x14ac:dyDescent="0.3">
      <c r="A32" s="178"/>
      <c r="B32" s="179"/>
      <c r="C32" s="29"/>
      <c r="D32" s="29"/>
      <c r="E32" s="29"/>
    </row>
    <row r="33" spans="1:5" x14ac:dyDescent="0.25">
      <c r="A33" s="246" t="s">
        <v>115</v>
      </c>
      <c r="B33" s="247"/>
      <c r="C33" s="252" t="s">
        <v>120</v>
      </c>
      <c r="D33" s="240" t="s">
        <v>103</v>
      </c>
      <c r="E33" s="136" t="s">
        <v>104</v>
      </c>
    </row>
    <row r="34" spans="1:5" ht="15.75" thickBot="1" x14ac:dyDescent="0.3">
      <c r="A34" s="248"/>
      <c r="B34" s="249"/>
      <c r="C34" s="253"/>
      <c r="D34" s="241"/>
      <c r="E34" s="137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22" t="s">
        <v>121</v>
      </c>
      <c r="B36" s="223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18" t="s">
        <v>412</v>
      </c>
      <c r="B37" s="219"/>
      <c r="C37" s="32">
        <v>0</v>
      </c>
      <c r="D37" s="32">
        <v>0</v>
      </c>
      <c r="E37" s="32">
        <v>0</v>
      </c>
    </row>
    <row r="38" spans="1:5" ht="24.75" customHeight="1" x14ac:dyDescent="0.25">
      <c r="A38" s="184" t="s">
        <v>445</v>
      </c>
      <c r="B38" s="185"/>
      <c r="C38" s="32">
        <v>0</v>
      </c>
      <c r="D38" s="32">
        <v>0</v>
      </c>
      <c r="E38" s="32">
        <v>0</v>
      </c>
    </row>
    <row r="39" spans="1:5" x14ac:dyDescent="0.25">
      <c r="A39" s="222" t="s">
        <v>122</v>
      </c>
      <c r="B39" s="223"/>
      <c r="C39" s="33">
        <v>0</v>
      </c>
      <c r="D39" s="33">
        <v>0</v>
      </c>
      <c r="E39" s="33">
        <v>0</v>
      </c>
    </row>
    <row r="40" spans="1:5" x14ac:dyDescent="0.25">
      <c r="A40" s="218" t="s">
        <v>413</v>
      </c>
      <c r="B40" s="219"/>
      <c r="C40" s="32">
        <v>0</v>
      </c>
      <c r="D40" s="32">
        <v>0</v>
      </c>
      <c r="E40" s="32">
        <v>0</v>
      </c>
    </row>
    <row r="41" spans="1:5" ht="19.5" customHeight="1" x14ac:dyDescent="0.25">
      <c r="A41" s="218" t="s">
        <v>414</v>
      </c>
      <c r="B41" s="219"/>
      <c r="C41" s="32">
        <v>0</v>
      </c>
      <c r="D41" s="32">
        <v>0</v>
      </c>
      <c r="E41" s="32">
        <v>0</v>
      </c>
    </row>
    <row r="42" spans="1:5" ht="24.4" customHeight="1" x14ac:dyDescent="0.25">
      <c r="A42" s="218"/>
      <c r="B42" s="219"/>
      <c r="C42" s="31"/>
      <c r="D42" s="31"/>
      <c r="E42" s="31"/>
    </row>
    <row r="43" spans="1:5" x14ac:dyDescent="0.25">
      <c r="A43" s="222" t="s">
        <v>123</v>
      </c>
      <c r="B43" s="223"/>
      <c r="C43" s="238">
        <f>C36+C39</f>
        <v>0</v>
      </c>
      <c r="D43" s="238">
        <f t="shared" ref="D43:E43" si="8">D36+D39</f>
        <v>0</v>
      </c>
      <c r="E43" s="238">
        <f t="shared" si="8"/>
        <v>0</v>
      </c>
    </row>
    <row r="44" spans="1:5" ht="24.4" customHeight="1" thickBot="1" x14ac:dyDescent="0.3">
      <c r="A44" s="242"/>
      <c r="B44" s="243"/>
      <c r="C44" s="239"/>
      <c r="D44" s="239"/>
      <c r="E44" s="239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46" t="s">
        <v>115</v>
      </c>
      <c r="B46" s="247"/>
      <c r="C46" s="136" t="s">
        <v>101</v>
      </c>
      <c r="D46" s="240" t="s">
        <v>103</v>
      </c>
      <c r="E46" s="136" t="s">
        <v>104</v>
      </c>
    </row>
    <row r="47" spans="1:5" ht="15.75" thickBot="1" x14ac:dyDescent="0.3">
      <c r="A47" s="248"/>
      <c r="B47" s="249"/>
      <c r="C47" s="137" t="s">
        <v>116</v>
      </c>
      <c r="D47" s="241"/>
      <c r="E47" s="137" t="s">
        <v>117</v>
      </c>
    </row>
    <row r="48" spans="1:5" x14ac:dyDescent="0.25">
      <c r="A48" s="244"/>
      <c r="B48" s="245"/>
      <c r="C48" s="5"/>
      <c r="D48" s="5"/>
      <c r="E48" s="5"/>
    </row>
    <row r="49" spans="1:5" x14ac:dyDescent="0.25">
      <c r="A49" s="218" t="s">
        <v>124</v>
      </c>
      <c r="B49" s="219"/>
      <c r="C49" s="23">
        <f>C14</f>
        <v>88692866</v>
      </c>
      <c r="D49" s="23">
        <f>D9</f>
        <v>37576042</v>
      </c>
      <c r="E49" s="23">
        <f>D49</f>
        <v>37576042</v>
      </c>
    </row>
    <row r="50" spans="1:5" ht="27.2" customHeight="1" x14ac:dyDescent="0.25">
      <c r="A50" s="184" t="s">
        <v>442</v>
      </c>
      <c r="B50" s="185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18" t="s">
        <v>419</v>
      </c>
      <c r="B51" s="219"/>
      <c r="C51" s="31"/>
      <c r="D51" s="31"/>
      <c r="E51" s="31"/>
    </row>
    <row r="52" spans="1:5" x14ac:dyDescent="0.25">
      <c r="A52" s="218" t="s">
        <v>413</v>
      </c>
      <c r="B52" s="219"/>
      <c r="C52" s="31"/>
      <c r="D52" s="31"/>
      <c r="E52" s="31"/>
    </row>
    <row r="53" spans="1:5" x14ac:dyDescent="0.25">
      <c r="A53" s="218"/>
      <c r="B53" s="219"/>
      <c r="C53" s="31"/>
      <c r="D53" s="31"/>
      <c r="E53" s="31"/>
    </row>
    <row r="54" spans="1:5" x14ac:dyDescent="0.25">
      <c r="A54" s="218" t="s">
        <v>108</v>
      </c>
      <c r="B54" s="219"/>
      <c r="C54" s="23">
        <f>C49</f>
        <v>88692866</v>
      </c>
      <c r="D54" s="23">
        <f>D14</f>
        <v>36079846</v>
      </c>
      <c r="E54" s="23">
        <f>E14</f>
        <v>35244022</v>
      </c>
    </row>
    <row r="55" spans="1:5" x14ac:dyDescent="0.25">
      <c r="A55" s="218"/>
      <c r="B55" s="219"/>
      <c r="C55" s="31"/>
      <c r="D55" s="31"/>
      <c r="E55" s="31"/>
    </row>
    <row r="56" spans="1:5" x14ac:dyDescent="0.25">
      <c r="A56" s="218" t="s">
        <v>110</v>
      </c>
      <c r="B56" s="219"/>
      <c r="C56" s="31"/>
      <c r="D56" s="31"/>
      <c r="E56" s="31"/>
    </row>
    <row r="57" spans="1:5" x14ac:dyDescent="0.25">
      <c r="A57" s="218"/>
      <c r="B57" s="219"/>
      <c r="C57" s="31"/>
      <c r="D57" s="31"/>
      <c r="E57" s="31"/>
    </row>
    <row r="58" spans="1:5" ht="29.85" customHeight="1" x14ac:dyDescent="0.25">
      <c r="A58" s="182" t="s">
        <v>444</v>
      </c>
      <c r="B58" s="183"/>
      <c r="C58" s="34">
        <f>C49+C50-C54+C56</f>
        <v>0</v>
      </c>
      <c r="D58" s="115">
        <f t="shared" ref="D58:E58" si="10">D49+D50-D54+D56</f>
        <v>1496196</v>
      </c>
      <c r="E58" s="146">
        <f t="shared" si="10"/>
        <v>2332020</v>
      </c>
    </row>
    <row r="59" spans="1:5" ht="18.75" customHeight="1" x14ac:dyDescent="0.25">
      <c r="A59" s="182" t="s">
        <v>443</v>
      </c>
      <c r="B59" s="183"/>
      <c r="C59" s="212">
        <f>C58-C50</f>
        <v>0</v>
      </c>
      <c r="D59" s="214">
        <f t="shared" ref="D59:E59" si="11">D58-D50</f>
        <v>1496196</v>
      </c>
      <c r="E59" s="216">
        <f t="shared" si="11"/>
        <v>2332020</v>
      </c>
    </row>
    <row r="60" spans="1:5" ht="18" customHeight="1" thickBot="1" x14ac:dyDescent="0.3">
      <c r="A60" s="220"/>
      <c r="B60" s="221"/>
      <c r="C60" s="213"/>
      <c r="D60" s="215"/>
      <c r="E60" s="217"/>
    </row>
    <row r="61" spans="1:5" x14ac:dyDescent="0.25">
      <c r="A61" s="246" t="s">
        <v>115</v>
      </c>
      <c r="B61" s="247"/>
      <c r="C61" s="252" t="s">
        <v>120</v>
      </c>
      <c r="D61" s="240" t="s">
        <v>103</v>
      </c>
      <c r="E61" s="136" t="s">
        <v>104</v>
      </c>
    </row>
    <row r="62" spans="1:5" ht="15.75" thickBot="1" x14ac:dyDescent="0.3">
      <c r="A62" s="248"/>
      <c r="B62" s="249"/>
      <c r="C62" s="253"/>
      <c r="D62" s="241"/>
      <c r="E62" s="137" t="s">
        <v>117</v>
      </c>
    </row>
    <row r="63" spans="1:5" x14ac:dyDescent="0.25">
      <c r="A63" s="244"/>
      <c r="B63" s="245"/>
      <c r="C63" s="5"/>
      <c r="D63" s="5"/>
      <c r="E63" s="5"/>
    </row>
    <row r="64" spans="1:5" x14ac:dyDescent="0.25">
      <c r="A64" s="218" t="s">
        <v>107</v>
      </c>
      <c r="B64" s="219"/>
      <c r="C64" s="32">
        <v>0</v>
      </c>
      <c r="D64" s="155">
        <f>D10</f>
        <v>452037</v>
      </c>
      <c r="E64" s="155">
        <f>E10</f>
        <v>452037</v>
      </c>
    </row>
    <row r="65" spans="1:5" ht="28.15" customHeight="1" x14ac:dyDescent="0.25">
      <c r="A65" s="184" t="s">
        <v>449</v>
      </c>
      <c r="B65" s="185"/>
      <c r="C65" s="32">
        <v>0</v>
      </c>
      <c r="D65" s="32">
        <v>0</v>
      </c>
      <c r="E65" s="32">
        <v>0</v>
      </c>
    </row>
    <row r="66" spans="1:5" x14ac:dyDescent="0.25">
      <c r="A66" s="218" t="s">
        <v>415</v>
      </c>
      <c r="B66" s="219"/>
      <c r="C66" s="32">
        <v>0</v>
      </c>
      <c r="D66" s="32">
        <v>0</v>
      </c>
      <c r="E66" s="32">
        <v>0</v>
      </c>
    </row>
    <row r="67" spans="1:5" x14ac:dyDescent="0.25">
      <c r="A67" s="218" t="s">
        <v>416</v>
      </c>
      <c r="B67" s="219"/>
      <c r="C67" s="32">
        <v>0</v>
      </c>
      <c r="D67" s="32">
        <v>0</v>
      </c>
      <c r="E67" s="32">
        <v>0</v>
      </c>
    </row>
    <row r="68" spans="1:5" x14ac:dyDescent="0.25">
      <c r="A68" s="218"/>
      <c r="B68" s="219"/>
      <c r="C68" s="31"/>
      <c r="D68" s="31"/>
      <c r="E68" s="31"/>
    </row>
    <row r="69" spans="1:5" x14ac:dyDescent="0.25">
      <c r="A69" s="218" t="s">
        <v>125</v>
      </c>
      <c r="B69" s="219"/>
      <c r="C69" s="32">
        <v>0</v>
      </c>
      <c r="D69" s="32">
        <v>0</v>
      </c>
      <c r="E69" s="32">
        <v>0</v>
      </c>
    </row>
    <row r="70" spans="1:5" x14ac:dyDescent="0.25">
      <c r="A70" s="218"/>
      <c r="B70" s="219"/>
      <c r="C70" s="31"/>
      <c r="D70" s="31"/>
      <c r="E70" s="31"/>
    </row>
    <row r="71" spans="1:5" x14ac:dyDescent="0.25">
      <c r="A71" s="218" t="s">
        <v>111</v>
      </c>
      <c r="B71" s="219"/>
      <c r="C71" s="32">
        <v>0</v>
      </c>
      <c r="D71" s="32">
        <v>0</v>
      </c>
      <c r="E71" s="32">
        <v>0</v>
      </c>
    </row>
    <row r="72" spans="1:5" x14ac:dyDescent="0.25">
      <c r="A72" s="218"/>
      <c r="B72" s="219"/>
      <c r="C72" s="31"/>
      <c r="D72" s="31"/>
      <c r="E72" s="31"/>
    </row>
    <row r="73" spans="1:5" ht="27.2" customHeight="1" x14ac:dyDescent="0.25">
      <c r="A73" s="182" t="s">
        <v>448</v>
      </c>
      <c r="B73" s="183"/>
      <c r="C73" s="33">
        <f>C64+C65-C69+C71</f>
        <v>0</v>
      </c>
      <c r="D73" s="146">
        <f t="shared" ref="D73:E73" si="12">D64+D65-D69+D71</f>
        <v>452037</v>
      </c>
      <c r="E73" s="146">
        <f t="shared" si="12"/>
        <v>452037</v>
      </c>
    </row>
    <row r="74" spans="1:5" x14ac:dyDescent="0.25">
      <c r="A74" s="182" t="s">
        <v>447</v>
      </c>
      <c r="B74" s="183"/>
      <c r="C74" s="238">
        <f>C73-C65</f>
        <v>0</v>
      </c>
      <c r="D74" s="250">
        <f t="shared" ref="D74:E74" si="13">D73-D65</f>
        <v>452037</v>
      </c>
      <c r="E74" s="250">
        <f t="shared" si="13"/>
        <v>452037</v>
      </c>
    </row>
    <row r="75" spans="1:5" ht="15.75" thickBot="1" x14ac:dyDescent="0.3">
      <c r="A75" s="220"/>
      <c r="B75" s="221"/>
      <c r="C75" s="239"/>
      <c r="D75" s="251"/>
      <c r="E75" s="251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5:B55"/>
    <mergeCell ref="A56:B56"/>
    <mergeCell ref="A57:B57"/>
    <mergeCell ref="A58:B58"/>
    <mergeCell ref="A59:B60"/>
    <mergeCell ref="C59:C60"/>
    <mergeCell ref="D59:D60"/>
    <mergeCell ref="E59:E60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F31" sqref="F31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2" t="str">
        <f>'FORMATO 4'!A1:E1</f>
        <v>ÓRGANO DE FISCALIZACIÓN SUPERIOR</v>
      </c>
      <c r="B1" s="193"/>
      <c r="C1" s="193"/>
      <c r="D1" s="193"/>
      <c r="E1" s="193"/>
      <c r="F1" s="193"/>
      <c r="G1" s="193"/>
      <c r="H1" s="193"/>
      <c r="I1" s="194"/>
    </row>
    <row r="2" spans="1:9" ht="18" customHeight="1" x14ac:dyDescent="0.25">
      <c r="A2" s="228" t="s">
        <v>127</v>
      </c>
      <c r="B2" s="229"/>
      <c r="C2" s="229"/>
      <c r="D2" s="229"/>
      <c r="E2" s="229"/>
      <c r="F2" s="229"/>
      <c r="G2" s="229"/>
      <c r="H2" s="229"/>
      <c r="I2" s="230"/>
    </row>
    <row r="3" spans="1:9" x14ac:dyDescent="0.25">
      <c r="A3" s="228" t="s">
        <v>459</v>
      </c>
      <c r="B3" s="229"/>
      <c r="C3" s="229"/>
      <c r="D3" s="229"/>
      <c r="E3" s="229"/>
      <c r="F3" s="229"/>
      <c r="G3" s="229"/>
      <c r="H3" s="229"/>
      <c r="I3" s="230"/>
    </row>
    <row r="4" spans="1:9" ht="15.6" thickBot="1" x14ac:dyDescent="0.3">
      <c r="A4" s="231" t="s">
        <v>1</v>
      </c>
      <c r="B4" s="232"/>
      <c r="C4" s="232"/>
      <c r="D4" s="232"/>
      <c r="E4" s="232"/>
      <c r="F4" s="232"/>
      <c r="G4" s="232"/>
      <c r="H4" s="232"/>
      <c r="I4" s="233"/>
    </row>
    <row r="5" spans="1:9" ht="15.75" thickBot="1" x14ac:dyDescent="0.3">
      <c r="A5" s="192"/>
      <c r="B5" s="193"/>
      <c r="C5" s="194"/>
      <c r="D5" s="279" t="s">
        <v>128</v>
      </c>
      <c r="E5" s="280"/>
      <c r="F5" s="280"/>
      <c r="G5" s="280"/>
      <c r="H5" s="281"/>
      <c r="I5" s="240" t="s">
        <v>129</v>
      </c>
    </row>
    <row r="6" spans="1:9" x14ac:dyDescent="0.25">
      <c r="A6" s="228" t="s">
        <v>115</v>
      </c>
      <c r="B6" s="229"/>
      <c r="C6" s="230"/>
      <c r="D6" s="240" t="s">
        <v>131</v>
      </c>
      <c r="E6" s="252" t="s">
        <v>132</v>
      </c>
      <c r="F6" s="240" t="s">
        <v>133</v>
      </c>
      <c r="G6" s="240" t="s">
        <v>103</v>
      </c>
      <c r="H6" s="240" t="s">
        <v>134</v>
      </c>
      <c r="I6" s="282"/>
    </row>
    <row r="7" spans="1:9" ht="15.75" thickBot="1" x14ac:dyDescent="0.3">
      <c r="A7" s="231" t="s">
        <v>130</v>
      </c>
      <c r="B7" s="232"/>
      <c r="C7" s="233"/>
      <c r="D7" s="241"/>
      <c r="E7" s="253"/>
      <c r="F7" s="241"/>
      <c r="G7" s="241"/>
      <c r="H7" s="241"/>
      <c r="I7" s="241"/>
    </row>
    <row r="8" spans="1:9" s="11" customFormat="1" x14ac:dyDescent="0.25">
      <c r="A8" s="283"/>
      <c r="B8" s="284"/>
      <c r="C8" s="285"/>
      <c r="D8" s="112"/>
      <c r="E8" s="112"/>
      <c r="F8" s="112"/>
      <c r="G8" s="112"/>
      <c r="H8" s="112"/>
      <c r="I8" s="112"/>
    </row>
    <row r="9" spans="1:9" s="11" customFormat="1" x14ac:dyDescent="0.25">
      <c r="A9" s="222" t="s">
        <v>135</v>
      </c>
      <c r="B9" s="258"/>
      <c r="C9" s="223"/>
      <c r="D9" s="112"/>
      <c r="E9" s="112"/>
      <c r="F9" s="112"/>
      <c r="G9" s="112"/>
      <c r="H9" s="112"/>
      <c r="I9" s="112"/>
    </row>
    <row r="10" spans="1:9" s="11" customFormat="1" x14ac:dyDescent="0.25">
      <c r="A10" s="274" t="s">
        <v>136</v>
      </c>
      <c r="B10" s="275"/>
      <c r="C10" s="276"/>
      <c r="D10" s="112"/>
      <c r="E10" s="112"/>
      <c r="F10" s="112"/>
      <c r="G10" s="112"/>
      <c r="H10" s="112"/>
      <c r="I10" s="112"/>
    </row>
    <row r="11" spans="1:9" s="11" customFormat="1" x14ac:dyDescent="0.25">
      <c r="A11" s="274" t="s">
        <v>137</v>
      </c>
      <c r="B11" s="275"/>
      <c r="C11" s="276"/>
      <c r="D11" s="112"/>
      <c r="E11" s="112"/>
      <c r="F11" s="112"/>
      <c r="G11" s="112"/>
      <c r="H11" s="112"/>
      <c r="I11" s="112"/>
    </row>
    <row r="12" spans="1:9" s="11" customFormat="1" x14ac:dyDescent="0.25">
      <c r="A12" s="274" t="s">
        <v>138</v>
      </c>
      <c r="B12" s="275"/>
      <c r="C12" s="276"/>
      <c r="D12" s="49"/>
      <c r="E12" s="112"/>
      <c r="F12" s="112"/>
      <c r="G12" s="112"/>
      <c r="H12" s="112"/>
      <c r="I12" s="112"/>
    </row>
    <row r="13" spans="1:9" s="11" customFormat="1" x14ac:dyDescent="0.25">
      <c r="A13" s="274" t="s">
        <v>139</v>
      </c>
      <c r="B13" s="275"/>
      <c r="C13" s="276"/>
      <c r="D13" s="115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74" t="s">
        <v>140</v>
      </c>
      <c r="B14" s="275"/>
      <c r="C14" s="276"/>
      <c r="D14" s="115">
        <v>600000</v>
      </c>
      <c r="E14" s="52">
        <v>0</v>
      </c>
      <c r="F14" s="43">
        <f>D14+E14</f>
        <v>600000</v>
      </c>
      <c r="G14" s="52">
        <v>971138</v>
      </c>
      <c r="H14" s="52">
        <f>G14</f>
        <v>971138</v>
      </c>
      <c r="I14" s="43">
        <f>H14-D14</f>
        <v>371138</v>
      </c>
    </row>
    <row r="15" spans="1:9" s="11" customFormat="1" x14ac:dyDescent="0.25">
      <c r="A15" s="274" t="s">
        <v>141</v>
      </c>
      <c r="B15" s="275"/>
      <c r="C15" s="276"/>
      <c r="D15" s="115"/>
      <c r="E15" s="112"/>
      <c r="F15" s="43"/>
      <c r="G15" s="112"/>
      <c r="H15" s="52"/>
      <c r="I15" s="43"/>
    </row>
    <row r="16" spans="1:9" s="11" customFormat="1" ht="15" customHeight="1" x14ac:dyDescent="0.25">
      <c r="A16" s="274" t="s">
        <v>142</v>
      </c>
      <c r="B16" s="275"/>
      <c r="C16" s="276"/>
      <c r="D16" s="52">
        <v>4700000</v>
      </c>
      <c r="E16" s="52">
        <v>0</v>
      </c>
      <c r="F16" s="43">
        <f t="shared" ref="F16" si="0">D16+E16</f>
        <v>4700000</v>
      </c>
      <c r="G16" s="52">
        <v>1403609</v>
      </c>
      <c r="H16" s="52">
        <f t="shared" ref="H16" si="1">G16</f>
        <v>1403609</v>
      </c>
      <c r="I16" s="43">
        <f t="shared" ref="I16" si="2">H16-D16</f>
        <v>-3296391</v>
      </c>
    </row>
    <row r="17" spans="1:9" s="11" customFormat="1" x14ac:dyDescent="0.25">
      <c r="A17" s="274" t="s">
        <v>143</v>
      </c>
      <c r="B17" s="275"/>
      <c r="C17" s="276"/>
      <c r="D17" s="273">
        <f>D19+D20+D21+D22+D23+D24+D25+D26+D27+D28+D29</f>
        <v>0</v>
      </c>
      <c r="E17" s="214">
        <f t="shared" ref="E17:I17" si="3">E19+E20+E21+E22+E23+E24+E25+E26+E27+E28+E29</f>
        <v>0</v>
      </c>
      <c r="F17" s="216">
        <f t="shared" si="3"/>
        <v>0</v>
      </c>
      <c r="G17" s="216">
        <f t="shared" si="3"/>
        <v>0</v>
      </c>
      <c r="H17" s="278">
        <f t="shared" si="3"/>
        <v>0</v>
      </c>
      <c r="I17" s="272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73"/>
      <c r="E18" s="214"/>
      <c r="F18" s="216"/>
      <c r="G18" s="216"/>
      <c r="H18" s="278"/>
      <c r="I18" s="272"/>
    </row>
    <row r="19" spans="1:9" s="11" customFormat="1" ht="15" customHeight="1" x14ac:dyDescent="0.25">
      <c r="A19" s="107"/>
      <c r="B19" s="256" t="s">
        <v>145</v>
      </c>
      <c r="C19" s="257"/>
      <c r="D19" s="49">
        <v>0</v>
      </c>
      <c r="E19" s="114">
        <v>0</v>
      </c>
      <c r="F19" s="50">
        <f>D19+E19</f>
        <v>0</v>
      </c>
      <c r="G19" s="49">
        <v>0</v>
      </c>
      <c r="H19" s="50">
        <f>G19</f>
        <v>0</v>
      </c>
      <c r="I19" s="114">
        <f>H19-D19</f>
        <v>0</v>
      </c>
    </row>
    <row r="20" spans="1:9" s="11" customFormat="1" ht="15" customHeight="1" x14ac:dyDescent="0.25">
      <c r="A20" s="107"/>
      <c r="B20" s="256" t="s">
        <v>146</v>
      </c>
      <c r="C20" s="257"/>
      <c r="D20" s="112"/>
      <c r="E20" s="157"/>
      <c r="F20" s="157"/>
      <c r="G20" s="157"/>
      <c r="H20" s="157"/>
      <c r="I20" s="157"/>
    </row>
    <row r="21" spans="1:9" s="11" customFormat="1" x14ac:dyDescent="0.25">
      <c r="A21" s="107"/>
      <c r="B21" s="256" t="s">
        <v>147</v>
      </c>
      <c r="C21" s="257"/>
      <c r="D21" s="112"/>
      <c r="E21" s="157"/>
      <c r="F21" s="157"/>
      <c r="G21" s="157"/>
      <c r="H21" s="157"/>
      <c r="I21" s="157"/>
    </row>
    <row r="22" spans="1:9" s="11" customFormat="1" x14ac:dyDescent="0.25">
      <c r="A22" s="107"/>
      <c r="B22" s="256" t="s">
        <v>148</v>
      </c>
      <c r="C22" s="257"/>
      <c r="D22" s="112"/>
      <c r="E22" s="157"/>
      <c r="F22" s="157"/>
      <c r="G22" s="157"/>
      <c r="H22" s="157"/>
      <c r="I22" s="157"/>
    </row>
    <row r="23" spans="1:9" s="11" customFormat="1" x14ac:dyDescent="0.25">
      <c r="A23" s="107"/>
      <c r="B23" s="256" t="s">
        <v>149</v>
      </c>
      <c r="C23" s="257"/>
      <c r="D23" s="112"/>
      <c r="E23" s="157"/>
      <c r="F23" s="157"/>
      <c r="G23" s="157"/>
      <c r="H23" s="157"/>
      <c r="I23" s="157"/>
    </row>
    <row r="24" spans="1:9" s="11" customFormat="1" x14ac:dyDescent="0.25">
      <c r="A24" s="107"/>
      <c r="B24" s="256" t="s">
        <v>150</v>
      </c>
      <c r="C24" s="257"/>
      <c r="D24" s="112"/>
      <c r="E24" s="157"/>
      <c r="F24" s="157"/>
      <c r="G24" s="157"/>
      <c r="H24" s="157"/>
      <c r="I24" s="157"/>
    </row>
    <row r="25" spans="1:9" s="11" customFormat="1" x14ac:dyDescent="0.25">
      <c r="A25" s="107"/>
      <c r="B25" s="256" t="s">
        <v>151</v>
      </c>
      <c r="C25" s="257"/>
      <c r="D25" s="112"/>
      <c r="E25" s="157"/>
      <c r="F25" s="157"/>
      <c r="G25" s="157"/>
      <c r="H25" s="157"/>
      <c r="I25" s="157"/>
    </row>
    <row r="26" spans="1:9" s="11" customFormat="1" x14ac:dyDescent="0.25">
      <c r="A26" s="107"/>
      <c r="B26" s="256" t="s">
        <v>152</v>
      </c>
      <c r="C26" s="257"/>
      <c r="D26" s="112"/>
      <c r="E26" s="157"/>
      <c r="F26" s="157"/>
      <c r="G26" s="157"/>
      <c r="H26" s="157"/>
      <c r="I26" s="157"/>
    </row>
    <row r="27" spans="1:9" s="11" customFormat="1" x14ac:dyDescent="0.25">
      <c r="A27" s="107"/>
      <c r="B27" s="256" t="s">
        <v>153</v>
      </c>
      <c r="C27" s="257"/>
      <c r="D27" s="112"/>
      <c r="E27" s="157"/>
      <c r="F27" s="157"/>
      <c r="G27" s="157"/>
      <c r="H27" s="157"/>
      <c r="I27" s="157"/>
    </row>
    <row r="28" spans="1:9" s="11" customFormat="1" ht="15" customHeight="1" x14ac:dyDescent="0.25">
      <c r="A28" s="107"/>
      <c r="B28" s="256" t="s">
        <v>154</v>
      </c>
      <c r="C28" s="257"/>
      <c r="D28" s="112"/>
      <c r="E28" s="157"/>
      <c r="F28" s="157"/>
      <c r="G28" s="49"/>
      <c r="H28" s="50"/>
      <c r="I28" s="157"/>
    </row>
    <row r="29" spans="1:9" s="11" customFormat="1" ht="24.4" customHeight="1" thickBot="1" x14ac:dyDescent="0.3">
      <c r="A29" s="113"/>
      <c r="B29" s="267" t="s">
        <v>155</v>
      </c>
      <c r="C29" s="277"/>
      <c r="D29" s="46"/>
      <c r="E29" s="46"/>
      <c r="F29" s="46"/>
      <c r="G29" s="46"/>
      <c r="H29" s="46"/>
      <c r="I29" s="46"/>
    </row>
    <row r="30" spans="1:9" s="11" customFormat="1" x14ac:dyDescent="0.25">
      <c r="A30" s="218" t="s">
        <v>156</v>
      </c>
      <c r="B30" s="256"/>
      <c r="C30" s="257"/>
      <c r="D30" s="53">
        <f>D31+D32+D33+D34+D35</f>
        <v>0</v>
      </c>
      <c r="E30" s="53">
        <f t="shared" ref="E30:I30" si="4">E31+E32+E33+E34+E35</f>
        <v>0</v>
      </c>
      <c r="F30" s="53">
        <f t="shared" si="4"/>
        <v>0</v>
      </c>
      <c r="G30" s="53">
        <f t="shared" si="4"/>
        <v>0</v>
      </c>
      <c r="H30" s="53">
        <f t="shared" si="4"/>
        <v>0</v>
      </c>
      <c r="I30" s="53">
        <f t="shared" si="4"/>
        <v>0</v>
      </c>
    </row>
    <row r="31" spans="1:9" s="11" customFormat="1" x14ac:dyDescent="0.25">
      <c r="A31" s="107"/>
      <c r="B31" s="256" t="s">
        <v>157</v>
      </c>
      <c r="C31" s="257"/>
      <c r="D31" s="112"/>
      <c r="E31" s="157"/>
      <c r="F31" s="157"/>
      <c r="G31" s="157"/>
      <c r="H31" s="157"/>
      <c r="I31" s="157"/>
    </row>
    <row r="32" spans="1:9" s="11" customFormat="1" x14ac:dyDescent="0.25">
      <c r="A32" s="107"/>
      <c r="B32" s="256" t="s">
        <v>158</v>
      </c>
      <c r="C32" s="257"/>
      <c r="D32" s="112"/>
      <c r="E32" s="157"/>
      <c r="F32" s="157"/>
      <c r="G32" s="157"/>
      <c r="H32" s="157"/>
      <c r="I32" s="157"/>
    </row>
    <row r="33" spans="1:9" s="11" customFormat="1" x14ac:dyDescent="0.25">
      <c r="A33" s="107"/>
      <c r="B33" s="256" t="s">
        <v>159</v>
      </c>
      <c r="C33" s="257"/>
      <c r="D33" s="112"/>
      <c r="E33" s="157"/>
      <c r="F33" s="157"/>
      <c r="G33" s="157"/>
      <c r="H33" s="157"/>
      <c r="I33" s="157"/>
    </row>
    <row r="34" spans="1:9" s="11" customFormat="1" x14ac:dyDescent="0.25">
      <c r="A34" s="107"/>
      <c r="B34" s="256" t="s">
        <v>160</v>
      </c>
      <c r="C34" s="257"/>
      <c r="D34" s="112"/>
      <c r="E34" s="157"/>
      <c r="F34" s="157"/>
      <c r="G34" s="157"/>
      <c r="H34" s="157"/>
      <c r="I34" s="157"/>
    </row>
    <row r="35" spans="1:9" s="11" customFormat="1" x14ac:dyDescent="0.25">
      <c r="A35" s="107"/>
      <c r="B35" s="256" t="s">
        <v>161</v>
      </c>
      <c r="C35" s="257"/>
      <c r="D35" s="112"/>
      <c r="E35" s="157"/>
      <c r="F35" s="157"/>
      <c r="G35" s="157"/>
      <c r="H35" s="157"/>
      <c r="I35" s="157"/>
    </row>
    <row r="36" spans="1:9" s="11" customFormat="1" x14ac:dyDescent="0.25">
      <c r="A36" s="218" t="s">
        <v>162</v>
      </c>
      <c r="B36" s="256"/>
      <c r="C36" s="257"/>
      <c r="D36" s="52">
        <v>83392866</v>
      </c>
      <c r="E36" s="43">
        <v>0</v>
      </c>
      <c r="F36" s="43">
        <f>D36+E36</f>
        <v>83392866</v>
      </c>
      <c r="G36" s="52">
        <v>35201295</v>
      </c>
      <c r="H36" s="43">
        <f>G36</f>
        <v>35201295</v>
      </c>
      <c r="I36" s="43">
        <f>H36-D36</f>
        <v>-48191571</v>
      </c>
    </row>
    <row r="37" spans="1:9" s="11" customFormat="1" x14ac:dyDescent="0.25">
      <c r="A37" s="218" t="s">
        <v>163</v>
      </c>
      <c r="B37" s="256"/>
      <c r="C37" s="257"/>
      <c r="D37" s="115">
        <f>D38</f>
        <v>0</v>
      </c>
      <c r="E37" s="52">
        <f>E38</f>
        <v>0</v>
      </c>
      <c r="F37" s="115">
        <f t="shared" ref="F37:I37" si="5">F38</f>
        <v>0</v>
      </c>
      <c r="G37" s="115">
        <f t="shared" si="5"/>
        <v>0</v>
      </c>
      <c r="H37" s="115">
        <f t="shared" si="5"/>
        <v>0</v>
      </c>
      <c r="I37" s="115">
        <f t="shared" si="5"/>
        <v>0</v>
      </c>
    </row>
    <row r="38" spans="1:9" s="11" customFormat="1" x14ac:dyDescent="0.25">
      <c r="A38" s="107"/>
      <c r="B38" s="256" t="s">
        <v>164</v>
      </c>
      <c r="C38" s="257"/>
      <c r="D38" s="114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18" t="s">
        <v>165</v>
      </c>
      <c r="B39" s="256"/>
      <c r="C39" s="257"/>
      <c r="D39" s="115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7"/>
      <c r="B40" s="256" t="s">
        <v>166</v>
      </c>
      <c r="C40" s="257"/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s="11" customFormat="1" x14ac:dyDescent="0.25">
      <c r="A41" s="107"/>
      <c r="B41" s="256" t="s">
        <v>167</v>
      </c>
      <c r="C41" s="257"/>
      <c r="D41" s="114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09"/>
      <c r="C42" s="110"/>
      <c r="D42" s="112"/>
      <c r="E42" s="112"/>
      <c r="F42" s="112"/>
      <c r="G42" s="112"/>
      <c r="H42" s="112"/>
      <c r="I42" s="112"/>
    </row>
    <row r="43" spans="1:9" s="11" customFormat="1" x14ac:dyDescent="0.25">
      <c r="A43" s="126" t="s">
        <v>168</v>
      </c>
      <c r="B43" s="127"/>
      <c r="C43" s="128"/>
      <c r="D43" s="273">
        <f>D10+D11+D12+D13+D14+D15+D16+D17+D30+D36+D37+D39</f>
        <v>88692866</v>
      </c>
      <c r="E43" s="273">
        <f t="shared" ref="E43:H43" si="7">E10+E11+E12+E13+E14+E15+E16+E17+E30+E36+E37+E39</f>
        <v>0</v>
      </c>
      <c r="F43" s="273">
        <f t="shared" si="7"/>
        <v>88692866</v>
      </c>
      <c r="G43" s="273">
        <f t="shared" si="7"/>
        <v>37576042</v>
      </c>
      <c r="H43" s="273">
        <f t="shared" si="7"/>
        <v>37576042</v>
      </c>
      <c r="I43" s="273">
        <f t="shared" ref="I43" si="8">I10+I11+I12+I13+I14+I15+I16+I17+I30+I36+I37+I39</f>
        <v>-51116824</v>
      </c>
    </row>
    <row r="44" spans="1:9" s="11" customFormat="1" x14ac:dyDescent="0.25">
      <c r="A44" s="126" t="s">
        <v>169</v>
      </c>
      <c r="B44" s="127"/>
      <c r="C44" s="128"/>
      <c r="D44" s="273"/>
      <c r="E44" s="273"/>
      <c r="F44" s="273"/>
      <c r="G44" s="273"/>
      <c r="H44" s="273"/>
      <c r="I44" s="273"/>
    </row>
    <row r="45" spans="1:9" s="11" customFormat="1" x14ac:dyDescent="0.25">
      <c r="A45" s="222" t="s">
        <v>170</v>
      </c>
      <c r="B45" s="258"/>
      <c r="C45" s="259"/>
      <c r="D45" s="112"/>
      <c r="E45" s="112"/>
      <c r="F45" s="112"/>
      <c r="G45" s="112"/>
      <c r="H45" s="112"/>
      <c r="I45" s="43"/>
    </row>
    <row r="46" spans="1:9" s="11" customFormat="1" x14ac:dyDescent="0.25">
      <c r="A46" s="41"/>
      <c r="B46" s="109"/>
      <c r="C46" s="110"/>
      <c r="D46" s="112"/>
      <c r="E46" s="112"/>
      <c r="F46" s="112"/>
      <c r="G46" s="112"/>
      <c r="H46" s="112"/>
      <c r="I46" s="112"/>
    </row>
    <row r="47" spans="1:9" s="11" customFormat="1" x14ac:dyDescent="0.25">
      <c r="A47" s="222" t="s">
        <v>171</v>
      </c>
      <c r="B47" s="258"/>
      <c r="C47" s="259"/>
      <c r="D47" s="112"/>
      <c r="E47" s="112"/>
      <c r="F47" s="112"/>
      <c r="G47" s="112"/>
      <c r="H47" s="112"/>
      <c r="I47" s="112"/>
    </row>
    <row r="48" spans="1:9" s="11" customFormat="1" x14ac:dyDescent="0.25">
      <c r="A48" s="218" t="s">
        <v>172</v>
      </c>
      <c r="B48" s="256"/>
      <c r="C48" s="257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62" t="s">
        <v>173</v>
      </c>
      <c r="C49" s="263"/>
      <c r="D49" s="112"/>
      <c r="E49" s="112"/>
      <c r="F49" s="112"/>
      <c r="G49" s="112"/>
      <c r="H49" s="112"/>
      <c r="I49" s="112"/>
    </row>
    <row r="50" spans="1:9" s="11" customFormat="1" x14ac:dyDescent="0.25">
      <c r="A50" s="37"/>
      <c r="B50" s="38" t="s">
        <v>174</v>
      </c>
      <c r="C50" s="39"/>
      <c r="D50" s="112"/>
      <c r="E50" s="112"/>
      <c r="F50" s="112"/>
      <c r="G50" s="112"/>
      <c r="H50" s="112"/>
      <c r="I50" s="112"/>
    </row>
    <row r="51" spans="1:9" s="11" customFormat="1" x14ac:dyDescent="0.25">
      <c r="A51" s="37"/>
      <c r="B51" s="38" t="s">
        <v>175</v>
      </c>
      <c r="C51" s="39"/>
      <c r="D51" s="112"/>
      <c r="E51" s="112"/>
      <c r="F51" s="112"/>
      <c r="G51" s="112"/>
      <c r="H51" s="112"/>
      <c r="I51" s="112"/>
    </row>
    <row r="52" spans="1:9" s="11" customFormat="1" ht="27.2" customHeight="1" x14ac:dyDescent="0.25">
      <c r="A52" s="37"/>
      <c r="B52" s="262" t="s">
        <v>176</v>
      </c>
      <c r="C52" s="263"/>
      <c r="D52" s="112"/>
      <c r="E52" s="112"/>
      <c r="F52" s="112"/>
      <c r="G52" s="112"/>
      <c r="H52" s="112"/>
      <c r="I52" s="112"/>
    </row>
    <row r="53" spans="1:9" s="11" customFormat="1" x14ac:dyDescent="0.25">
      <c r="A53" s="37"/>
      <c r="B53" s="38" t="s">
        <v>177</v>
      </c>
      <c r="C53" s="39"/>
      <c r="D53" s="112"/>
      <c r="E53" s="112"/>
      <c r="F53" s="112"/>
      <c r="G53" s="112"/>
      <c r="H53" s="112"/>
      <c r="I53" s="112"/>
    </row>
    <row r="54" spans="1:9" s="11" customFormat="1" ht="27.2" customHeight="1" x14ac:dyDescent="0.25">
      <c r="A54" s="37"/>
      <c r="B54" s="262" t="s">
        <v>178</v>
      </c>
      <c r="C54" s="263"/>
      <c r="D54" s="112"/>
      <c r="E54" s="112"/>
      <c r="F54" s="112"/>
      <c r="G54" s="112"/>
      <c r="H54" s="112"/>
      <c r="I54" s="112"/>
    </row>
    <row r="55" spans="1:9" s="11" customFormat="1" ht="25.5" customHeight="1" x14ac:dyDescent="0.25">
      <c r="A55" s="37"/>
      <c r="B55" s="262" t="s">
        <v>179</v>
      </c>
      <c r="C55" s="263"/>
      <c r="D55" s="112"/>
      <c r="E55" s="112"/>
      <c r="F55" s="112"/>
      <c r="G55" s="112"/>
      <c r="H55" s="112"/>
      <c r="I55" s="112"/>
    </row>
    <row r="56" spans="1:9" s="11" customFormat="1" ht="21.75" customHeight="1" thickBot="1" x14ac:dyDescent="0.3">
      <c r="A56" s="54"/>
      <c r="B56" s="267" t="s">
        <v>180</v>
      </c>
      <c r="C56" s="179"/>
      <c r="D56" s="46"/>
      <c r="E56" s="46"/>
      <c r="F56" s="46"/>
      <c r="G56" s="46"/>
      <c r="H56" s="46"/>
      <c r="I56" s="46"/>
    </row>
    <row r="57" spans="1:9" s="11" customFormat="1" x14ac:dyDescent="0.25">
      <c r="A57" s="218" t="s">
        <v>181</v>
      </c>
      <c r="B57" s="256"/>
      <c r="C57" s="257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62" t="s">
        <v>187</v>
      </c>
      <c r="C63" s="185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18" t="s">
        <v>189</v>
      </c>
      <c r="B65" s="256"/>
      <c r="C65" s="257"/>
      <c r="D65" s="34">
        <v>0</v>
      </c>
      <c r="E65" s="115">
        <v>0</v>
      </c>
      <c r="F65" s="115">
        <f>E65</f>
        <v>0</v>
      </c>
      <c r="G65" s="115">
        <v>451948</v>
      </c>
      <c r="H65" s="115">
        <f>G65</f>
        <v>451948</v>
      </c>
      <c r="I65" s="115">
        <f>H65-D65</f>
        <v>451948</v>
      </c>
    </row>
    <row r="66" spans="1:9" s="11" customFormat="1" x14ac:dyDescent="0.25">
      <c r="A66" s="218" t="s">
        <v>190</v>
      </c>
      <c r="B66" s="256"/>
      <c r="C66" s="257"/>
      <c r="D66" s="34">
        <v>0</v>
      </c>
      <c r="E66" s="115">
        <v>0</v>
      </c>
      <c r="F66" s="115">
        <f>E66</f>
        <v>0</v>
      </c>
      <c r="G66" s="115">
        <v>89</v>
      </c>
      <c r="H66" s="115">
        <f>G66</f>
        <v>89</v>
      </c>
      <c r="I66" s="115">
        <f>H66-D66</f>
        <v>89</v>
      </c>
    </row>
    <row r="67" spans="1:9" s="11" customFormat="1" x14ac:dyDescent="0.25">
      <c r="A67" s="41"/>
      <c r="B67" s="260"/>
      <c r="C67" s="261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82" t="s">
        <v>191</v>
      </c>
      <c r="B68" s="270"/>
      <c r="C68" s="271"/>
      <c r="D68" s="34">
        <v>0</v>
      </c>
      <c r="E68" s="115">
        <f>E48+E57+E62+E65+E66</f>
        <v>0</v>
      </c>
      <c r="F68" s="115">
        <f>F48+F57+F62+F65+F66</f>
        <v>0</v>
      </c>
      <c r="G68" s="115">
        <f>G48+G57+G62+G65+G66</f>
        <v>452037</v>
      </c>
      <c r="H68" s="115">
        <f t="shared" ref="H68:I68" si="9">H48+H57+H62+H65+H66</f>
        <v>452037</v>
      </c>
      <c r="I68" s="115">
        <f t="shared" si="9"/>
        <v>452037</v>
      </c>
    </row>
    <row r="69" spans="1:9" s="11" customFormat="1" x14ac:dyDescent="0.25">
      <c r="A69" s="41"/>
      <c r="B69" s="260"/>
      <c r="C69" s="261"/>
      <c r="D69" s="40"/>
      <c r="E69" s="40"/>
      <c r="F69" s="40"/>
      <c r="G69" s="40"/>
      <c r="H69" s="40"/>
      <c r="I69" s="40"/>
    </row>
    <row r="70" spans="1:9" s="11" customFormat="1" x14ac:dyDescent="0.25">
      <c r="A70" s="222" t="s">
        <v>192</v>
      </c>
      <c r="B70" s="258"/>
      <c r="C70" s="259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18" t="s">
        <v>193</v>
      </c>
      <c r="B71" s="256"/>
      <c r="C71" s="257"/>
      <c r="D71" s="112"/>
      <c r="E71" s="112"/>
      <c r="F71" s="112"/>
      <c r="G71" s="112"/>
      <c r="H71" s="112"/>
      <c r="I71" s="112"/>
    </row>
    <row r="72" spans="1:9" s="11" customFormat="1" x14ac:dyDescent="0.25">
      <c r="A72" s="41"/>
      <c r="B72" s="260"/>
      <c r="C72" s="261"/>
      <c r="D72" s="112"/>
      <c r="E72" s="112"/>
      <c r="F72" s="112"/>
      <c r="G72" s="112"/>
      <c r="H72" s="112"/>
      <c r="I72" s="112"/>
    </row>
    <row r="73" spans="1:9" s="11" customFormat="1" x14ac:dyDescent="0.25">
      <c r="A73" s="222" t="s">
        <v>194</v>
      </c>
      <c r="B73" s="258"/>
      <c r="C73" s="259"/>
      <c r="D73" s="43">
        <f>D43+D68+D70</f>
        <v>88692866</v>
      </c>
      <c r="E73" s="43">
        <f t="shared" ref="E73:I73" si="10">E43+E68+E70</f>
        <v>0</v>
      </c>
      <c r="F73" s="43">
        <f t="shared" si="10"/>
        <v>88692866</v>
      </c>
      <c r="G73" s="43">
        <f t="shared" si="10"/>
        <v>38028079</v>
      </c>
      <c r="H73" s="43">
        <f t="shared" si="10"/>
        <v>38028079</v>
      </c>
      <c r="I73" s="115">
        <f t="shared" si="10"/>
        <v>-50664787</v>
      </c>
    </row>
    <row r="74" spans="1:9" s="11" customFormat="1" x14ac:dyDescent="0.25">
      <c r="A74" s="41"/>
      <c r="B74" s="260"/>
      <c r="C74" s="261"/>
      <c r="D74" s="112"/>
      <c r="E74" s="112"/>
      <c r="F74" s="112"/>
      <c r="G74" s="112"/>
      <c r="H74" s="112"/>
      <c r="I74" s="112"/>
    </row>
    <row r="75" spans="1:9" s="11" customFormat="1" x14ac:dyDescent="0.25">
      <c r="A75" s="264" t="s">
        <v>195</v>
      </c>
      <c r="B75" s="265"/>
      <c r="C75" s="266"/>
      <c r="D75" s="112"/>
      <c r="E75" s="112"/>
      <c r="F75" s="112"/>
      <c r="G75" s="112"/>
      <c r="H75" s="112"/>
      <c r="I75" s="112"/>
    </row>
    <row r="76" spans="1:9" s="11" customFormat="1" ht="23.25" customHeight="1" x14ac:dyDescent="0.25">
      <c r="A76" s="184" t="s">
        <v>196</v>
      </c>
      <c r="B76" s="262"/>
      <c r="C76" s="263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84" t="s">
        <v>197</v>
      </c>
      <c r="B77" s="262"/>
      <c r="C77" s="263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22" t="s">
        <v>198</v>
      </c>
      <c r="B78" s="258"/>
      <c r="C78" s="259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68"/>
      <c r="C79" s="269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F17:F18"/>
    <mergeCell ref="G17:G18"/>
    <mergeCell ref="H17:H18"/>
    <mergeCell ref="A14:C14"/>
    <mergeCell ref="A15:C15"/>
    <mergeCell ref="A16:C16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B10" sqref="B10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5" width="12.5703125" customWidth="1"/>
    <col min="6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2" t="str">
        <f>'FORMATO 5'!A1:I1</f>
        <v>ÓRGANO DE FISCALIZACIÓN SUPERIOR</v>
      </c>
      <c r="B1" s="193"/>
      <c r="C1" s="193"/>
      <c r="D1" s="193"/>
      <c r="E1" s="193"/>
      <c r="F1" s="193"/>
      <c r="G1" s="193"/>
      <c r="H1" s="293"/>
    </row>
    <row r="2" spans="1:10" x14ac:dyDescent="0.25">
      <c r="A2" s="228" t="s">
        <v>199</v>
      </c>
      <c r="B2" s="229"/>
      <c r="C2" s="229"/>
      <c r="D2" s="229"/>
      <c r="E2" s="229"/>
      <c r="F2" s="229"/>
      <c r="G2" s="229"/>
      <c r="H2" s="294"/>
    </row>
    <row r="3" spans="1:10" x14ac:dyDescent="0.25">
      <c r="A3" s="228" t="s">
        <v>200</v>
      </c>
      <c r="B3" s="229"/>
      <c r="C3" s="229"/>
      <c r="D3" s="229"/>
      <c r="E3" s="229"/>
      <c r="F3" s="229"/>
      <c r="G3" s="229"/>
      <c r="H3" s="294"/>
    </row>
    <row r="4" spans="1:10" x14ac:dyDescent="0.25">
      <c r="A4" s="228" t="s">
        <v>459</v>
      </c>
      <c r="B4" s="229"/>
      <c r="C4" s="229"/>
      <c r="D4" s="229"/>
      <c r="E4" s="229"/>
      <c r="F4" s="229"/>
      <c r="G4" s="229"/>
      <c r="H4" s="294"/>
    </row>
    <row r="5" spans="1:10" ht="15.6" thickBot="1" x14ac:dyDescent="0.3">
      <c r="A5" s="231" t="s">
        <v>1</v>
      </c>
      <c r="B5" s="232"/>
      <c r="C5" s="232"/>
      <c r="D5" s="232"/>
      <c r="E5" s="232"/>
      <c r="F5" s="232"/>
      <c r="G5" s="232"/>
      <c r="H5" s="295"/>
    </row>
    <row r="6" spans="1:10" ht="15.75" thickBot="1" x14ac:dyDescent="0.3">
      <c r="A6" s="192" t="s">
        <v>2</v>
      </c>
      <c r="B6" s="194"/>
      <c r="C6" s="279" t="s">
        <v>201</v>
      </c>
      <c r="D6" s="280"/>
      <c r="E6" s="280"/>
      <c r="F6" s="280"/>
      <c r="G6" s="281"/>
      <c r="H6" s="252" t="s">
        <v>450</v>
      </c>
    </row>
    <row r="7" spans="1:10" ht="34.5" thickBot="1" x14ac:dyDescent="0.3">
      <c r="A7" s="231"/>
      <c r="B7" s="233"/>
      <c r="C7" s="129" t="s">
        <v>102</v>
      </c>
      <c r="D7" s="129" t="s">
        <v>203</v>
      </c>
      <c r="E7" s="137" t="s">
        <v>204</v>
      </c>
      <c r="F7" s="137" t="s">
        <v>103</v>
      </c>
      <c r="G7" s="137" t="s">
        <v>105</v>
      </c>
      <c r="H7" s="253"/>
    </row>
    <row r="8" spans="1:10" x14ac:dyDescent="0.25">
      <c r="A8" s="291" t="s">
        <v>205</v>
      </c>
      <c r="B8" s="292"/>
      <c r="C8" s="47">
        <f t="shared" ref="C8:H8" si="0">C9+C17+C27+C37+C47+C57+C61+C69+C73</f>
        <v>88692866</v>
      </c>
      <c r="D8" s="158">
        <f t="shared" si="0"/>
        <v>0</v>
      </c>
      <c r="E8" s="47">
        <f t="shared" si="0"/>
        <v>88692866</v>
      </c>
      <c r="F8" s="47">
        <f t="shared" si="0"/>
        <v>36079846</v>
      </c>
      <c r="G8" s="47">
        <f t="shared" si="0"/>
        <v>35244022</v>
      </c>
      <c r="H8" s="47">
        <f t="shared" si="0"/>
        <v>52613020</v>
      </c>
      <c r="J8" s="7"/>
    </row>
    <row r="9" spans="1:10" x14ac:dyDescent="0.25">
      <c r="A9" s="30" t="s">
        <v>206</v>
      </c>
      <c r="B9" s="21"/>
      <c r="C9" s="47">
        <f>SUM(C10:C16)</f>
        <v>77822484</v>
      </c>
      <c r="D9" s="158">
        <f t="shared" ref="D9:H9" si="1">SUM(D10:D16)</f>
        <v>0</v>
      </c>
      <c r="E9" s="47">
        <f t="shared" si="1"/>
        <v>77822484</v>
      </c>
      <c r="F9" s="47">
        <f t="shared" si="1"/>
        <v>31580468</v>
      </c>
      <c r="G9" s="47">
        <f t="shared" si="1"/>
        <v>30862439</v>
      </c>
      <c r="H9" s="47">
        <f t="shared" si="1"/>
        <v>46242016</v>
      </c>
      <c r="J9" s="7"/>
    </row>
    <row r="10" spans="1:10" x14ac:dyDescent="0.25">
      <c r="A10" s="37"/>
      <c r="B10" s="21" t="s">
        <v>207</v>
      </c>
      <c r="C10" s="48">
        <v>19063536</v>
      </c>
      <c r="D10" s="114">
        <v>0</v>
      </c>
      <c r="E10" s="50">
        <f t="shared" ref="E10:E13" si="2">C10+D10</f>
        <v>19063536</v>
      </c>
      <c r="F10" s="114">
        <v>8735494</v>
      </c>
      <c r="G10" s="114">
        <v>8735494</v>
      </c>
      <c r="H10" s="49">
        <f>E10-F10</f>
        <v>10328042</v>
      </c>
      <c r="J10" s="7"/>
    </row>
    <row r="11" spans="1:10" x14ac:dyDescent="0.25">
      <c r="A11" s="37"/>
      <c r="B11" s="21" t="s">
        <v>208</v>
      </c>
      <c r="C11" s="48">
        <v>21965273</v>
      </c>
      <c r="D11" s="114">
        <v>0</v>
      </c>
      <c r="E11" s="50">
        <f t="shared" si="2"/>
        <v>21965273</v>
      </c>
      <c r="F11" s="114">
        <v>9944099</v>
      </c>
      <c r="G11" s="114">
        <v>9940238</v>
      </c>
      <c r="H11" s="49">
        <f t="shared" ref="H11:H56" si="3">E11-F11</f>
        <v>12021174</v>
      </c>
      <c r="J11" s="7"/>
    </row>
    <row r="12" spans="1:10" x14ac:dyDescent="0.25">
      <c r="A12" s="37"/>
      <c r="B12" s="21" t="s">
        <v>209</v>
      </c>
      <c r="C12" s="48">
        <v>15074809</v>
      </c>
      <c r="D12" s="114">
        <v>0</v>
      </c>
      <c r="E12" s="50">
        <f t="shared" si="2"/>
        <v>15074809</v>
      </c>
      <c r="F12" s="114">
        <v>3964066</v>
      </c>
      <c r="G12" s="114">
        <v>3964066</v>
      </c>
      <c r="H12" s="49">
        <f t="shared" si="3"/>
        <v>11110743</v>
      </c>
      <c r="J12" s="7"/>
    </row>
    <row r="13" spans="1:10" x14ac:dyDescent="0.25">
      <c r="A13" s="37"/>
      <c r="B13" s="21" t="s">
        <v>210</v>
      </c>
      <c r="C13" s="48">
        <v>6621324</v>
      </c>
      <c r="D13" s="114">
        <v>0</v>
      </c>
      <c r="E13" s="50">
        <f t="shared" si="2"/>
        <v>6621324</v>
      </c>
      <c r="F13" s="114">
        <v>2765527</v>
      </c>
      <c r="G13" s="114">
        <v>2078569</v>
      </c>
      <c r="H13" s="49">
        <f t="shared" si="3"/>
        <v>3855797</v>
      </c>
      <c r="J13" s="7"/>
    </row>
    <row r="14" spans="1:10" x14ac:dyDescent="0.25">
      <c r="A14" s="37"/>
      <c r="B14" s="21" t="s">
        <v>211</v>
      </c>
      <c r="C14" s="48">
        <v>15097542</v>
      </c>
      <c r="D14" s="114">
        <v>0</v>
      </c>
      <c r="E14" s="50">
        <f>C14+D14</f>
        <v>15097542</v>
      </c>
      <c r="F14" s="114">
        <v>6171282</v>
      </c>
      <c r="G14" s="114">
        <v>6144072</v>
      </c>
      <c r="H14" s="49">
        <f t="shared" si="3"/>
        <v>8926260</v>
      </c>
      <c r="J14" s="7"/>
    </row>
    <row r="15" spans="1:10" x14ac:dyDescent="0.25">
      <c r="A15" s="37"/>
      <c r="B15" s="21" t="s">
        <v>212</v>
      </c>
      <c r="C15" s="114">
        <v>0</v>
      </c>
      <c r="D15" s="114">
        <v>0</v>
      </c>
      <c r="E15" s="114">
        <f t="shared" ref="E15:E16" si="4">C15-D15</f>
        <v>0</v>
      </c>
      <c r="F15" s="114">
        <v>0</v>
      </c>
      <c r="G15" s="114">
        <v>0</v>
      </c>
      <c r="H15" s="114">
        <f t="shared" si="3"/>
        <v>0</v>
      </c>
      <c r="J15" s="7"/>
    </row>
    <row r="16" spans="1:10" x14ac:dyDescent="0.25">
      <c r="A16" s="37"/>
      <c r="B16" s="21" t="s">
        <v>213</v>
      </c>
      <c r="C16" s="114">
        <v>0</v>
      </c>
      <c r="D16" s="114">
        <v>0</v>
      </c>
      <c r="E16" s="114">
        <f t="shared" si="4"/>
        <v>0</v>
      </c>
      <c r="F16" s="114">
        <v>0</v>
      </c>
      <c r="G16" s="114">
        <v>0</v>
      </c>
      <c r="H16" s="114">
        <f t="shared" si="3"/>
        <v>0</v>
      </c>
      <c r="J16" s="7"/>
    </row>
    <row r="17" spans="1:10" x14ac:dyDescent="0.25">
      <c r="A17" s="30" t="s">
        <v>214</v>
      </c>
      <c r="B17" s="21"/>
      <c r="C17" s="51">
        <f>SUM(C18:C26)</f>
        <v>2574454</v>
      </c>
      <c r="D17" s="166">
        <f>SUM(D18:D26)</f>
        <v>0</v>
      </c>
      <c r="E17" s="43">
        <f t="shared" ref="E17:E47" si="5">C17+D17</f>
        <v>2574454</v>
      </c>
      <c r="F17" s="52">
        <f>SUM(F18:F26)</f>
        <v>1802278</v>
      </c>
      <c r="G17" s="52">
        <f>SUM(G18:G26)</f>
        <v>1728281</v>
      </c>
      <c r="H17" s="43">
        <f t="shared" si="3"/>
        <v>772176</v>
      </c>
      <c r="J17" s="7"/>
    </row>
    <row r="18" spans="1:10" ht="22.5" x14ac:dyDescent="0.25">
      <c r="A18" s="37"/>
      <c r="B18" s="21" t="s">
        <v>215</v>
      </c>
      <c r="C18" s="167">
        <v>1052529</v>
      </c>
      <c r="D18" s="114">
        <v>0</v>
      </c>
      <c r="E18" s="161">
        <f>C18+D18</f>
        <v>1052529</v>
      </c>
      <c r="F18" s="114">
        <v>957673</v>
      </c>
      <c r="G18" s="114">
        <v>884924</v>
      </c>
      <c r="H18" s="159">
        <f t="shared" si="3"/>
        <v>94856</v>
      </c>
      <c r="J18" s="7"/>
    </row>
    <row r="19" spans="1:10" x14ac:dyDescent="0.25">
      <c r="A19" s="37"/>
      <c r="B19" s="21" t="s">
        <v>216</v>
      </c>
      <c r="C19" s="167">
        <v>62106</v>
      </c>
      <c r="D19" s="114">
        <v>0</v>
      </c>
      <c r="E19" s="161">
        <f t="shared" ref="E19:E26" si="6">C19+D19</f>
        <v>62106</v>
      </c>
      <c r="F19" s="114">
        <v>31735</v>
      </c>
      <c r="G19" s="114">
        <v>30487</v>
      </c>
      <c r="H19" s="159">
        <f t="shared" si="3"/>
        <v>30371</v>
      </c>
      <c r="J19" s="7"/>
    </row>
    <row r="20" spans="1:10" ht="22.5" x14ac:dyDescent="0.25">
      <c r="A20" s="37"/>
      <c r="B20" s="21" t="s">
        <v>217</v>
      </c>
      <c r="C20" s="167">
        <v>0</v>
      </c>
      <c r="D20" s="114">
        <v>0</v>
      </c>
      <c r="E20" s="114">
        <f t="shared" si="6"/>
        <v>0</v>
      </c>
      <c r="F20" s="114">
        <v>0</v>
      </c>
      <c r="G20" s="114">
        <v>0</v>
      </c>
      <c r="H20" s="114">
        <f t="shared" si="3"/>
        <v>0</v>
      </c>
      <c r="J20" s="7"/>
    </row>
    <row r="21" spans="1:10" ht="22.5" x14ac:dyDescent="0.25">
      <c r="A21" s="37"/>
      <c r="B21" s="21" t="s">
        <v>218</v>
      </c>
      <c r="C21" s="167">
        <v>35663</v>
      </c>
      <c r="D21" s="114">
        <v>0</v>
      </c>
      <c r="E21" s="114">
        <f t="shared" si="6"/>
        <v>35663</v>
      </c>
      <c r="F21" s="114">
        <v>175202</v>
      </c>
      <c r="G21" s="114">
        <v>175202</v>
      </c>
      <c r="H21" s="114">
        <f t="shared" si="3"/>
        <v>-139539</v>
      </c>
      <c r="J21" s="7"/>
    </row>
    <row r="22" spans="1:10" x14ac:dyDescent="0.25">
      <c r="A22" s="37"/>
      <c r="B22" s="21" t="s">
        <v>219</v>
      </c>
      <c r="C22" s="114">
        <v>7400</v>
      </c>
      <c r="D22" s="114">
        <v>0</v>
      </c>
      <c r="E22" s="114">
        <f t="shared" si="6"/>
        <v>7400</v>
      </c>
      <c r="F22" s="114">
        <v>18159</v>
      </c>
      <c r="G22" s="114">
        <v>18159</v>
      </c>
      <c r="H22" s="114">
        <f t="shared" si="3"/>
        <v>-10759</v>
      </c>
      <c r="J22" s="7"/>
    </row>
    <row r="23" spans="1:10" x14ac:dyDescent="0.25">
      <c r="A23" s="37"/>
      <c r="B23" s="21" t="s">
        <v>220</v>
      </c>
      <c r="C23" s="167">
        <v>1026000</v>
      </c>
      <c r="D23" s="114">
        <v>0</v>
      </c>
      <c r="E23" s="114">
        <f t="shared" si="6"/>
        <v>1026000</v>
      </c>
      <c r="F23" s="114">
        <v>305201</v>
      </c>
      <c r="G23" s="114">
        <v>305201</v>
      </c>
      <c r="H23" s="114">
        <f t="shared" si="3"/>
        <v>720799</v>
      </c>
      <c r="J23" s="7"/>
    </row>
    <row r="24" spans="1:10" ht="22.5" x14ac:dyDescent="0.25">
      <c r="A24" s="37"/>
      <c r="B24" s="21" t="s">
        <v>221</v>
      </c>
      <c r="C24" s="114">
        <v>146075</v>
      </c>
      <c r="D24" s="114">
        <v>0</v>
      </c>
      <c r="E24" s="114">
        <f t="shared" si="6"/>
        <v>146075</v>
      </c>
      <c r="F24" s="114">
        <v>135899</v>
      </c>
      <c r="G24" s="114">
        <v>135899</v>
      </c>
      <c r="H24" s="114">
        <f t="shared" si="3"/>
        <v>10176</v>
      </c>
      <c r="J24" s="7"/>
    </row>
    <row r="25" spans="1:10" x14ac:dyDescent="0.25">
      <c r="A25" s="37"/>
      <c r="B25" s="21" t="s">
        <v>222</v>
      </c>
      <c r="C25" s="114">
        <v>0</v>
      </c>
      <c r="D25" s="114">
        <v>0</v>
      </c>
      <c r="E25" s="114">
        <f t="shared" si="6"/>
        <v>0</v>
      </c>
      <c r="F25" s="114">
        <v>0</v>
      </c>
      <c r="G25" s="114">
        <v>0</v>
      </c>
      <c r="H25" s="114">
        <f t="shared" si="3"/>
        <v>0</v>
      </c>
      <c r="J25" s="7"/>
    </row>
    <row r="26" spans="1:10" x14ac:dyDescent="0.25">
      <c r="A26" s="37"/>
      <c r="B26" s="21" t="s">
        <v>223</v>
      </c>
      <c r="C26" s="114">
        <v>244681</v>
      </c>
      <c r="D26" s="114">
        <v>0</v>
      </c>
      <c r="E26" s="161">
        <f t="shared" si="6"/>
        <v>244681</v>
      </c>
      <c r="F26" s="165">
        <v>178409</v>
      </c>
      <c r="G26" s="114">
        <v>178409</v>
      </c>
      <c r="H26" s="159">
        <f t="shared" si="3"/>
        <v>66272</v>
      </c>
      <c r="J26" s="7"/>
    </row>
    <row r="27" spans="1:10" x14ac:dyDescent="0.25">
      <c r="A27" s="30" t="s">
        <v>224</v>
      </c>
      <c r="B27" s="21"/>
      <c r="C27" s="51">
        <f>SUM(C28:C36)</f>
        <v>6576184</v>
      </c>
      <c r="D27" s="158">
        <f>SUM(D28:D36)</f>
        <v>0</v>
      </c>
      <c r="E27" s="43">
        <f t="shared" si="5"/>
        <v>6576184</v>
      </c>
      <c r="F27" s="52">
        <f>SUM(F28:F36)</f>
        <v>2611851</v>
      </c>
      <c r="G27" s="52">
        <f>SUM(G28:G36)</f>
        <v>2568053</v>
      </c>
      <c r="H27" s="43">
        <f t="shared" si="3"/>
        <v>3964333</v>
      </c>
      <c r="J27" s="7"/>
    </row>
    <row r="28" spans="1:10" x14ac:dyDescent="0.25">
      <c r="A28" s="37"/>
      <c r="B28" s="21" t="s">
        <v>225</v>
      </c>
      <c r="C28" s="167">
        <v>931872</v>
      </c>
      <c r="D28" s="114">
        <v>0</v>
      </c>
      <c r="E28" s="161">
        <f>C28+D28</f>
        <v>931872</v>
      </c>
      <c r="F28" s="114">
        <v>443035</v>
      </c>
      <c r="G28" s="114">
        <v>443035</v>
      </c>
      <c r="H28" s="159">
        <f t="shared" si="3"/>
        <v>488837</v>
      </c>
      <c r="J28" s="7"/>
    </row>
    <row r="29" spans="1:10" x14ac:dyDescent="0.25">
      <c r="A29" s="37"/>
      <c r="B29" s="21" t="s">
        <v>226</v>
      </c>
      <c r="C29" s="167">
        <v>0</v>
      </c>
      <c r="D29" s="114">
        <v>0</v>
      </c>
      <c r="E29" s="161">
        <f t="shared" ref="E29:E35" si="7">C29+D29</f>
        <v>0</v>
      </c>
      <c r="F29" s="114">
        <v>0</v>
      </c>
      <c r="G29" s="114">
        <v>0</v>
      </c>
      <c r="H29" s="159">
        <f t="shared" si="3"/>
        <v>0</v>
      </c>
      <c r="J29" s="7"/>
    </row>
    <row r="30" spans="1:10" ht="22.5" x14ac:dyDescent="0.25">
      <c r="A30" s="37"/>
      <c r="B30" s="21" t="s">
        <v>227</v>
      </c>
      <c r="C30" s="167">
        <v>2907391</v>
      </c>
      <c r="D30" s="114">
        <v>0</v>
      </c>
      <c r="E30" s="161">
        <f t="shared" si="7"/>
        <v>2907391</v>
      </c>
      <c r="F30" s="114">
        <v>842502</v>
      </c>
      <c r="G30" s="114">
        <v>818166</v>
      </c>
      <c r="H30" s="159">
        <f t="shared" si="3"/>
        <v>2064889</v>
      </c>
      <c r="J30" s="7"/>
    </row>
    <row r="31" spans="1:10" x14ac:dyDescent="0.25">
      <c r="A31" s="37"/>
      <c r="B31" s="21" t="s">
        <v>228</v>
      </c>
      <c r="C31" s="167">
        <v>363192</v>
      </c>
      <c r="D31" s="114">
        <v>0</v>
      </c>
      <c r="E31" s="161">
        <f t="shared" si="7"/>
        <v>363192</v>
      </c>
      <c r="F31" s="114">
        <v>310247</v>
      </c>
      <c r="G31" s="114">
        <v>310247</v>
      </c>
      <c r="H31" s="159">
        <f t="shared" si="3"/>
        <v>52945</v>
      </c>
      <c r="J31" s="7"/>
    </row>
    <row r="32" spans="1:10" ht="22.5" x14ac:dyDescent="0.25">
      <c r="A32" s="37"/>
      <c r="B32" s="21" t="s">
        <v>229</v>
      </c>
      <c r="C32" s="167">
        <v>943116</v>
      </c>
      <c r="D32" s="114">
        <v>0</v>
      </c>
      <c r="E32" s="161">
        <f t="shared" si="7"/>
        <v>943116</v>
      </c>
      <c r="F32" s="114">
        <v>537536</v>
      </c>
      <c r="G32" s="114">
        <v>527850</v>
      </c>
      <c r="H32" s="159">
        <f t="shared" si="3"/>
        <v>405580</v>
      </c>
      <c r="J32" s="7"/>
    </row>
    <row r="33" spans="1:10" x14ac:dyDescent="0.25">
      <c r="A33" s="37"/>
      <c r="B33" s="21" t="s">
        <v>230</v>
      </c>
      <c r="C33" s="167">
        <v>201130</v>
      </c>
      <c r="D33" s="114">
        <v>0</v>
      </c>
      <c r="E33" s="161">
        <f t="shared" si="7"/>
        <v>201130</v>
      </c>
      <c r="F33" s="114">
        <v>218798</v>
      </c>
      <c r="G33" s="114">
        <v>218798</v>
      </c>
      <c r="H33" s="159">
        <f t="shared" si="3"/>
        <v>-17668</v>
      </c>
      <c r="J33" s="7"/>
    </row>
    <row r="34" spans="1:10" x14ac:dyDescent="0.25">
      <c r="A34" s="37"/>
      <c r="B34" s="21" t="s">
        <v>231</v>
      </c>
      <c r="C34" s="167">
        <v>40217</v>
      </c>
      <c r="D34" s="114">
        <v>0</v>
      </c>
      <c r="E34" s="161">
        <f t="shared" si="7"/>
        <v>40217</v>
      </c>
      <c r="F34" s="114">
        <v>3814</v>
      </c>
      <c r="G34" s="114">
        <v>3814</v>
      </c>
      <c r="H34" s="159">
        <f t="shared" si="3"/>
        <v>36403</v>
      </c>
      <c r="J34" s="7"/>
    </row>
    <row r="35" spans="1:10" x14ac:dyDescent="0.25">
      <c r="A35" s="37"/>
      <c r="B35" s="21" t="s">
        <v>232</v>
      </c>
      <c r="C35" s="167">
        <v>1099899</v>
      </c>
      <c r="D35" s="114">
        <v>0</v>
      </c>
      <c r="E35" s="161">
        <f t="shared" si="7"/>
        <v>1099899</v>
      </c>
      <c r="F35" s="114">
        <v>211891</v>
      </c>
      <c r="G35" s="114">
        <v>202115</v>
      </c>
      <c r="H35" s="161">
        <f t="shared" si="3"/>
        <v>888008</v>
      </c>
      <c r="J35" s="7"/>
    </row>
    <row r="36" spans="1:10" ht="15.75" thickBot="1" x14ac:dyDescent="0.3">
      <c r="A36" s="54"/>
      <c r="B36" s="29" t="s">
        <v>233</v>
      </c>
      <c r="C36" s="168">
        <v>89367</v>
      </c>
      <c r="D36" s="168">
        <v>0</v>
      </c>
      <c r="E36" s="163">
        <f>C36+D36</f>
        <v>89367</v>
      </c>
      <c r="F36" s="168">
        <v>44028</v>
      </c>
      <c r="G36" s="168">
        <v>44028</v>
      </c>
      <c r="H36" s="162">
        <f t="shared" si="3"/>
        <v>45339</v>
      </c>
      <c r="J36" s="7"/>
    </row>
    <row r="37" spans="1:10" ht="26.1" customHeight="1" x14ac:dyDescent="0.25">
      <c r="A37" s="184" t="s">
        <v>417</v>
      </c>
      <c r="B37" s="185"/>
      <c r="C37" s="153">
        <f>SUM(C38:C46)</f>
        <v>0</v>
      </c>
      <c r="D37" s="153">
        <f>SUM(D38:D46)</f>
        <v>0</v>
      </c>
      <c r="E37" s="34">
        <f t="shared" si="5"/>
        <v>0</v>
      </c>
      <c r="F37" s="152">
        <f>SUM(F38)</f>
        <v>0</v>
      </c>
      <c r="G37" s="152">
        <f>SUM(G38)</f>
        <v>0</v>
      </c>
      <c r="H37" s="34">
        <f t="shared" si="3"/>
        <v>0</v>
      </c>
      <c r="J37" s="7"/>
    </row>
    <row r="38" spans="1:10" ht="18" customHeight="1" x14ac:dyDescent="0.25">
      <c r="A38" s="37"/>
      <c r="B38" s="21" t="s">
        <v>234</v>
      </c>
      <c r="C38" s="167">
        <v>0</v>
      </c>
      <c r="D38" s="114">
        <v>0</v>
      </c>
      <c r="E38" s="114">
        <f t="shared" si="5"/>
        <v>0</v>
      </c>
      <c r="F38" s="114">
        <v>0</v>
      </c>
      <c r="G38" s="114">
        <f>F38</f>
        <v>0</v>
      </c>
      <c r="H38" s="114">
        <f t="shared" si="3"/>
        <v>0</v>
      </c>
      <c r="J38" s="7"/>
    </row>
    <row r="39" spans="1:10" x14ac:dyDescent="0.25">
      <c r="A39" s="37"/>
      <c r="B39" s="21" t="s">
        <v>235</v>
      </c>
      <c r="C39" s="167">
        <v>0</v>
      </c>
      <c r="D39" s="114">
        <v>0</v>
      </c>
      <c r="E39" s="114">
        <v>0</v>
      </c>
      <c r="F39" s="114">
        <v>0</v>
      </c>
      <c r="G39" s="114">
        <v>0</v>
      </c>
      <c r="H39" s="114">
        <v>0</v>
      </c>
      <c r="J39" s="7"/>
    </row>
    <row r="40" spans="1:10" x14ac:dyDescent="0.25">
      <c r="A40" s="37"/>
      <c r="B40" s="21" t="s">
        <v>236</v>
      </c>
      <c r="C40" s="167">
        <v>0</v>
      </c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J40" s="7"/>
    </row>
    <row r="41" spans="1:10" x14ac:dyDescent="0.25">
      <c r="A41" s="37"/>
      <c r="B41" s="21" t="s">
        <v>237</v>
      </c>
      <c r="C41" s="167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J41" s="7"/>
    </row>
    <row r="42" spans="1:10" x14ac:dyDescent="0.25">
      <c r="A42" s="37"/>
      <c r="B42" s="21" t="s">
        <v>238</v>
      </c>
      <c r="C42" s="167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J42" s="7"/>
    </row>
    <row r="43" spans="1:10" ht="22.5" x14ac:dyDescent="0.25">
      <c r="A43" s="37"/>
      <c r="B43" s="21" t="s">
        <v>239</v>
      </c>
      <c r="C43" s="167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v>0</v>
      </c>
      <c r="J43" s="7"/>
    </row>
    <row r="44" spans="1:10" x14ac:dyDescent="0.25">
      <c r="A44" s="37"/>
      <c r="B44" s="21" t="s">
        <v>240</v>
      </c>
      <c r="C44" s="167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v>0</v>
      </c>
      <c r="J44" s="7"/>
    </row>
    <row r="45" spans="1:10" x14ac:dyDescent="0.25">
      <c r="A45" s="37"/>
      <c r="B45" s="21" t="s">
        <v>241</v>
      </c>
      <c r="C45" s="167">
        <v>0</v>
      </c>
      <c r="D45" s="114">
        <v>0</v>
      </c>
      <c r="E45" s="114">
        <v>0</v>
      </c>
      <c r="F45" s="114">
        <v>0</v>
      </c>
      <c r="G45" s="114">
        <v>0</v>
      </c>
      <c r="H45" s="114">
        <v>0</v>
      </c>
      <c r="J45" s="7"/>
    </row>
    <row r="46" spans="1:10" x14ac:dyDescent="0.25">
      <c r="A46" s="37"/>
      <c r="B46" s="21" t="s">
        <v>242</v>
      </c>
      <c r="C46" s="167">
        <v>0</v>
      </c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J46" s="7"/>
    </row>
    <row r="47" spans="1:10" ht="24.4" customHeight="1" x14ac:dyDescent="0.25">
      <c r="A47" s="184" t="s">
        <v>243</v>
      </c>
      <c r="B47" s="185"/>
      <c r="C47" s="51">
        <f>SUM(C48:C56)</f>
        <v>1719744</v>
      </c>
      <c r="D47" s="158">
        <f>SUM(D48:D56)</f>
        <v>0</v>
      </c>
      <c r="E47" s="43">
        <f t="shared" si="5"/>
        <v>1719744</v>
      </c>
      <c r="F47" s="52">
        <f>SUM(F48:F56)</f>
        <v>85249</v>
      </c>
      <c r="G47" s="52">
        <f>SUM(G48:G56)</f>
        <v>85249</v>
      </c>
      <c r="H47" s="115">
        <f t="shared" si="3"/>
        <v>1634495</v>
      </c>
      <c r="J47" s="7"/>
    </row>
    <row r="48" spans="1:10" x14ac:dyDescent="0.25">
      <c r="A48" s="37"/>
      <c r="B48" s="21" t="s">
        <v>244</v>
      </c>
      <c r="C48" s="114">
        <v>950000</v>
      </c>
      <c r="D48" s="114">
        <v>0</v>
      </c>
      <c r="E48" s="114">
        <f>C48+D48</f>
        <v>950000</v>
      </c>
      <c r="F48" s="49">
        <v>35956</v>
      </c>
      <c r="G48" s="114">
        <v>35956</v>
      </c>
      <c r="H48" s="114">
        <f t="shared" si="3"/>
        <v>914044</v>
      </c>
      <c r="J48" s="7"/>
    </row>
    <row r="49" spans="1:10" x14ac:dyDescent="0.25">
      <c r="A49" s="37"/>
      <c r="B49" s="21" t="s">
        <v>245</v>
      </c>
      <c r="C49" s="114">
        <v>0</v>
      </c>
      <c r="D49" s="114">
        <v>0</v>
      </c>
      <c r="E49" s="114">
        <f t="shared" ref="E49:E56" si="8">C49+D49</f>
        <v>0</v>
      </c>
      <c r="F49" s="114">
        <v>0</v>
      </c>
      <c r="G49" s="114">
        <v>0</v>
      </c>
      <c r="H49" s="114">
        <f t="shared" si="3"/>
        <v>0</v>
      </c>
      <c r="J49" s="7"/>
    </row>
    <row r="50" spans="1:10" x14ac:dyDescent="0.25">
      <c r="A50" s="37"/>
      <c r="B50" s="21" t="s">
        <v>246</v>
      </c>
      <c r="C50" s="114">
        <v>0</v>
      </c>
      <c r="D50" s="114">
        <v>0</v>
      </c>
      <c r="E50" s="114">
        <f t="shared" si="8"/>
        <v>0</v>
      </c>
      <c r="F50" s="114">
        <v>0</v>
      </c>
      <c r="G50" s="114">
        <v>0</v>
      </c>
      <c r="H50" s="114">
        <v>0</v>
      </c>
    </row>
    <row r="51" spans="1:10" x14ac:dyDescent="0.25">
      <c r="A51" s="37"/>
      <c r="B51" s="21" t="s">
        <v>247</v>
      </c>
      <c r="C51" s="114">
        <v>719744</v>
      </c>
      <c r="D51" s="114">
        <v>0</v>
      </c>
      <c r="E51" s="114">
        <f t="shared" si="8"/>
        <v>719744</v>
      </c>
      <c r="F51" s="114">
        <v>0</v>
      </c>
      <c r="G51" s="114">
        <v>0</v>
      </c>
      <c r="H51" s="114">
        <f t="shared" si="3"/>
        <v>719744</v>
      </c>
    </row>
    <row r="52" spans="1:10" x14ac:dyDescent="0.25">
      <c r="A52" s="37"/>
      <c r="B52" s="21" t="s">
        <v>248</v>
      </c>
      <c r="C52" s="114">
        <v>0</v>
      </c>
      <c r="D52" s="114">
        <v>0</v>
      </c>
      <c r="E52" s="114">
        <f t="shared" si="8"/>
        <v>0</v>
      </c>
      <c r="F52" s="114">
        <v>0</v>
      </c>
      <c r="G52" s="114">
        <v>0</v>
      </c>
      <c r="H52" s="114">
        <f t="shared" si="3"/>
        <v>0</v>
      </c>
    </row>
    <row r="53" spans="1:10" x14ac:dyDescent="0.25">
      <c r="A53" s="37"/>
      <c r="B53" s="21" t="s">
        <v>249</v>
      </c>
      <c r="C53" s="114">
        <v>50000</v>
      </c>
      <c r="D53" s="114">
        <v>0</v>
      </c>
      <c r="E53" s="114">
        <f t="shared" si="8"/>
        <v>50000</v>
      </c>
      <c r="F53" s="114">
        <v>49293</v>
      </c>
      <c r="G53" s="114">
        <v>49293</v>
      </c>
      <c r="H53" s="114">
        <f t="shared" si="3"/>
        <v>707</v>
      </c>
    </row>
    <row r="54" spans="1:10" x14ac:dyDescent="0.25">
      <c r="A54" s="37"/>
      <c r="B54" s="21" t="s">
        <v>250</v>
      </c>
      <c r="C54" s="114">
        <v>0</v>
      </c>
      <c r="D54" s="114">
        <v>0</v>
      </c>
      <c r="E54" s="114">
        <f t="shared" si="8"/>
        <v>0</v>
      </c>
      <c r="F54" s="114">
        <v>0</v>
      </c>
      <c r="G54" s="114">
        <f t="shared" ref="G54:G56" si="9">F54</f>
        <v>0</v>
      </c>
      <c r="H54" s="114">
        <f t="shared" si="3"/>
        <v>0</v>
      </c>
    </row>
    <row r="55" spans="1:10" x14ac:dyDescent="0.25">
      <c r="A55" s="37"/>
      <c r="B55" s="21" t="s">
        <v>251</v>
      </c>
      <c r="C55" s="114">
        <v>0</v>
      </c>
      <c r="D55" s="114">
        <v>0</v>
      </c>
      <c r="E55" s="114">
        <f t="shared" si="8"/>
        <v>0</v>
      </c>
      <c r="F55" s="114">
        <v>0</v>
      </c>
      <c r="G55" s="114">
        <f t="shared" si="9"/>
        <v>0</v>
      </c>
      <c r="H55" s="114">
        <f t="shared" si="3"/>
        <v>0</v>
      </c>
    </row>
    <row r="56" spans="1:10" x14ac:dyDescent="0.25">
      <c r="A56" s="37"/>
      <c r="B56" s="21" t="s">
        <v>252</v>
      </c>
      <c r="C56" s="114">
        <v>0</v>
      </c>
      <c r="D56" s="114">
        <v>0</v>
      </c>
      <c r="E56" s="114">
        <f t="shared" si="8"/>
        <v>0</v>
      </c>
      <c r="F56" s="114">
        <v>0</v>
      </c>
      <c r="G56" s="114">
        <f t="shared" si="9"/>
        <v>0</v>
      </c>
      <c r="H56" s="114">
        <f t="shared" si="3"/>
        <v>0</v>
      </c>
    </row>
    <row r="57" spans="1:10" x14ac:dyDescent="0.25">
      <c r="A57" s="30" t="s">
        <v>253</v>
      </c>
      <c r="B57" s="21"/>
      <c r="C57" s="164">
        <f>SUM(C58:C60)</f>
        <v>0</v>
      </c>
      <c r="D57" s="164">
        <f t="shared" ref="D57:H57" si="10">SUM(D58:D60)</f>
        <v>0</v>
      </c>
      <c r="E57" s="164">
        <f t="shared" si="10"/>
        <v>0</v>
      </c>
      <c r="F57" s="164">
        <f t="shared" si="10"/>
        <v>0</v>
      </c>
      <c r="G57" s="164">
        <f t="shared" si="10"/>
        <v>0</v>
      </c>
      <c r="H57" s="164">
        <f t="shared" si="10"/>
        <v>0</v>
      </c>
    </row>
    <row r="58" spans="1:10" x14ac:dyDescent="0.25">
      <c r="A58" s="37"/>
      <c r="B58" s="21" t="s">
        <v>254</v>
      </c>
      <c r="C58" s="160"/>
      <c r="D58" s="159"/>
      <c r="E58" s="159"/>
      <c r="F58" s="159"/>
      <c r="G58" s="159"/>
      <c r="H58" s="161"/>
    </row>
    <row r="59" spans="1:10" x14ac:dyDescent="0.25">
      <c r="A59" s="37"/>
      <c r="B59" s="21" t="s">
        <v>255</v>
      </c>
      <c r="C59" s="160">
        <v>0</v>
      </c>
      <c r="D59" s="159">
        <v>0</v>
      </c>
      <c r="E59" s="159">
        <f>C59+D59</f>
        <v>0</v>
      </c>
      <c r="F59" s="159">
        <v>0</v>
      </c>
      <c r="G59" s="159">
        <v>0</v>
      </c>
      <c r="H59" s="159">
        <f t="shared" ref="H59" si="11">E59-F59</f>
        <v>0</v>
      </c>
    </row>
    <row r="60" spans="1:10" ht="15.75" thickBot="1" x14ac:dyDescent="0.3">
      <c r="A60" s="54"/>
      <c r="B60" s="29" t="s">
        <v>256</v>
      </c>
      <c r="C60" s="99"/>
      <c r="D60" s="154"/>
      <c r="E60" s="98"/>
      <c r="F60" s="97"/>
      <c r="G60" s="97"/>
      <c r="H60" s="98"/>
    </row>
    <row r="61" spans="1:10" ht="23.25" customHeight="1" x14ac:dyDescent="0.25">
      <c r="A61" s="184" t="s">
        <v>257</v>
      </c>
      <c r="B61" s="185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89"/>
      <c r="B81" s="290"/>
      <c r="C81" s="55"/>
      <c r="D81" s="56"/>
      <c r="E81" s="56"/>
      <c r="F81" s="56"/>
      <c r="G81" s="56"/>
      <c r="H81" s="56"/>
    </row>
    <row r="82" spans="1:8" x14ac:dyDescent="0.25">
      <c r="A82" s="291"/>
      <c r="B82" s="292"/>
      <c r="C82" s="57"/>
      <c r="D82" s="57"/>
      <c r="E82" s="57"/>
      <c r="F82" s="57"/>
      <c r="G82" s="57"/>
      <c r="H82" s="57"/>
    </row>
    <row r="83" spans="1:8" x14ac:dyDescent="0.25">
      <c r="A83" s="264" t="s">
        <v>276</v>
      </c>
      <c r="B83" s="288"/>
      <c r="C83" s="58">
        <v>0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</row>
    <row r="84" spans="1:8" x14ac:dyDescent="0.25">
      <c r="A84" s="218" t="s">
        <v>206</v>
      </c>
      <c r="B84" s="219"/>
      <c r="C84" s="59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0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0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0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0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0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0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0"/>
      <c r="D91" s="42"/>
      <c r="E91" s="42"/>
      <c r="F91" s="42"/>
      <c r="G91" s="42"/>
      <c r="H91" s="42"/>
    </row>
    <row r="92" spans="1:8" x14ac:dyDescent="0.25">
      <c r="A92" s="286" t="s">
        <v>214</v>
      </c>
      <c r="B92" s="287"/>
      <c r="C92" s="59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0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0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0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0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0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0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0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0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0"/>
      <c r="D101" s="42"/>
      <c r="E101" s="42"/>
      <c r="F101" s="42"/>
      <c r="G101" s="42"/>
      <c r="H101" s="42"/>
    </row>
    <row r="102" spans="1:8" x14ac:dyDescent="0.25">
      <c r="A102" s="218" t="s">
        <v>224</v>
      </c>
      <c r="B102" s="219"/>
      <c r="C102" s="59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0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0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0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0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0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0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0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0"/>
      <c r="D110" s="42"/>
      <c r="E110" s="42"/>
      <c r="F110" s="42"/>
      <c r="G110" s="42"/>
      <c r="H110" s="42"/>
    </row>
    <row r="111" spans="1:8" ht="15.75" thickBot="1" x14ac:dyDescent="0.3">
      <c r="A111" s="54"/>
      <c r="B111" s="29" t="s">
        <v>233</v>
      </c>
      <c r="C111" s="61"/>
      <c r="D111" s="46"/>
      <c r="E111" s="46"/>
      <c r="F111" s="46"/>
      <c r="G111" s="46"/>
      <c r="H111" s="46"/>
    </row>
    <row r="112" spans="1:8" ht="27.2" customHeight="1" x14ac:dyDescent="0.25">
      <c r="A112" s="184" t="s">
        <v>420</v>
      </c>
      <c r="B112" s="185"/>
      <c r="C112" s="59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59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0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0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0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0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0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0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0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0"/>
      <c r="D121" s="42"/>
      <c r="E121" s="42"/>
      <c r="F121" s="42"/>
      <c r="G121" s="42"/>
      <c r="H121" s="42"/>
    </row>
    <row r="122" spans="1:8" ht="24.75" customHeight="1" x14ac:dyDescent="0.25">
      <c r="A122" s="184" t="s">
        <v>243</v>
      </c>
      <c r="B122" s="185"/>
      <c r="C122" s="59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0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0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0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0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0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0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0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0"/>
      <c r="D130" s="42"/>
      <c r="E130" s="42"/>
      <c r="F130" s="42"/>
      <c r="G130" s="42"/>
      <c r="H130" s="42"/>
    </row>
    <row r="131" spans="1:8" s="101" customFormat="1" x14ac:dyDescent="0.25">
      <c r="A131" s="37"/>
      <c r="B131" s="31" t="s">
        <v>252</v>
      </c>
      <c r="C131" s="60"/>
      <c r="D131" s="42"/>
      <c r="E131" s="42"/>
      <c r="F131" s="42"/>
      <c r="G131" s="42"/>
      <c r="H131" s="42"/>
    </row>
    <row r="132" spans="1:8" x14ac:dyDescent="0.25">
      <c r="A132" s="218" t="s">
        <v>253</v>
      </c>
      <c r="B132" s="219"/>
      <c r="C132" s="59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0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0"/>
      <c r="D134" s="42"/>
      <c r="E134" s="42"/>
      <c r="F134" s="42"/>
      <c r="G134" s="42"/>
      <c r="H134" s="42"/>
    </row>
    <row r="135" spans="1:8" ht="15.75" thickBot="1" x14ac:dyDescent="0.3">
      <c r="A135" s="54"/>
      <c r="B135" s="100" t="s">
        <v>256</v>
      </c>
      <c r="C135" s="61"/>
      <c r="D135" s="46"/>
      <c r="E135" s="46"/>
      <c r="F135" s="46"/>
      <c r="G135" s="46"/>
      <c r="H135" s="46"/>
    </row>
    <row r="136" spans="1:8" ht="28.5" customHeight="1" x14ac:dyDescent="0.25">
      <c r="A136" s="184" t="s">
        <v>257</v>
      </c>
      <c r="B136" s="185"/>
      <c r="C136" s="59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0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0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0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0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0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0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0"/>
      <c r="D143" s="42"/>
      <c r="E143" s="42"/>
      <c r="F143" s="42"/>
      <c r="G143" s="42"/>
      <c r="H143" s="42"/>
    </row>
    <row r="144" spans="1:8" x14ac:dyDescent="0.25">
      <c r="A144" s="218" t="s">
        <v>264</v>
      </c>
      <c r="B144" s="219"/>
      <c r="C144" s="59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0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0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0"/>
      <c r="D147" s="42"/>
      <c r="E147" s="42"/>
      <c r="F147" s="42"/>
      <c r="G147" s="42"/>
      <c r="H147" s="42"/>
    </row>
    <row r="148" spans="1:8" x14ac:dyDescent="0.25">
      <c r="A148" s="218" t="s">
        <v>268</v>
      </c>
      <c r="B148" s="219"/>
      <c r="C148" s="59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0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0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0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0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0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0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0"/>
      <c r="D155" s="42"/>
      <c r="E155" s="42"/>
      <c r="F155" s="42"/>
      <c r="G155" s="42"/>
      <c r="H155" s="42"/>
    </row>
    <row r="156" spans="1:8" x14ac:dyDescent="0.25">
      <c r="A156" s="62"/>
      <c r="B156" s="63"/>
      <c r="C156" s="60"/>
      <c r="D156" s="42"/>
      <c r="E156" s="42"/>
      <c r="F156" s="42"/>
      <c r="G156" s="42"/>
      <c r="H156" s="42"/>
    </row>
    <row r="157" spans="1:8" x14ac:dyDescent="0.25">
      <c r="A157" s="222" t="s">
        <v>277</v>
      </c>
      <c r="B157" s="223"/>
      <c r="C157" s="51">
        <f t="shared" ref="C157:H157" si="12">C8+C82</f>
        <v>88692866</v>
      </c>
      <c r="D157" s="51">
        <f t="shared" si="12"/>
        <v>0</v>
      </c>
      <c r="E157" s="51">
        <f t="shared" si="12"/>
        <v>88692866</v>
      </c>
      <c r="F157" s="51">
        <f t="shared" si="12"/>
        <v>36079846</v>
      </c>
      <c r="G157" s="51">
        <f t="shared" si="12"/>
        <v>35244022</v>
      </c>
      <c r="H157" s="147">
        <f t="shared" si="12"/>
        <v>52613020</v>
      </c>
    </row>
    <row r="158" spans="1:8" ht="15.75" thickBot="1" x14ac:dyDescent="0.3">
      <c r="A158" s="64"/>
      <c r="B158" s="65"/>
      <c r="C158" s="61"/>
      <c r="D158" s="46"/>
      <c r="E158" s="46"/>
      <c r="F158" s="46"/>
      <c r="G158" s="46"/>
      <c r="H158" s="46"/>
    </row>
    <row r="159" spans="1:8" x14ac:dyDescent="0.25">
      <c r="A159" s="11"/>
      <c r="B159" s="66"/>
      <c r="C159" s="11"/>
      <c r="D159" s="11"/>
      <c r="E159" s="11"/>
      <c r="F159" s="11"/>
      <c r="G159" s="11"/>
      <c r="H159" s="11"/>
    </row>
    <row r="160" spans="1:8" x14ac:dyDescent="0.25">
      <c r="A160" s="11"/>
      <c r="B160" s="66"/>
      <c r="C160" s="11"/>
      <c r="D160" s="11"/>
      <c r="E160" s="11"/>
      <c r="F160" s="11"/>
      <c r="G160" s="11"/>
      <c r="H160" s="11"/>
    </row>
    <row r="161" spans="1:8" x14ac:dyDescent="0.25">
      <c r="A161" s="11"/>
      <c r="B161" s="66"/>
      <c r="C161" s="11"/>
      <c r="D161" s="11"/>
      <c r="E161" s="11"/>
      <c r="F161" s="11"/>
      <c r="G161" s="11"/>
      <c r="H161" s="11"/>
    </row>
    <row r="162" spans="1:8" x14ac:dyDescent="0.25">
      <c r="A162" s="11"/>
      <c r="B162" s="66"/>
      <c r="C162" s="11"/>
      <c r="D162" s="11"/>
      <c r="E162" s="11"/>
      <c r="F162" s="11"/>
      <c r="G162" s="11"/>
      <c r="H162" s="11"/>
    </row>
    <row r="163" spans="1:8" x14ac:dyDescent="0.25">
      <c r="A163" s="11"/>
      <c r="B163" s="66"/>
      <c r="C163" s="11"/>
      <c r="D163" s="11"/>
      <c r="E163" s="11"/>
      <c r="F163" s="11"/>
      <c r="G163" s="11"/>
      <c r="H163" s="11"/>
    </row>
    <row r="164" spans="1:8" x14ac:dyDescent="0.25">
      <c r="A164" s="11"/>
      <c r="B164" s="66"/>
      <c r="C164" s="11"/>
      <c r="D164" s="11"/>
      <c r="E164" s="11"/>
      <c r="F164" s="11"/>
      <c r="G164" s="11"/>
      <c r="H164" s="11"/>
    </row>
    <row r="165" spans="1:8" x14ac:dyDescent="0.25">
      <c r="A165" s="11"/>
      <c r="B165" s="66"/>
      <c r="C165" s="11"/>
      <c r="D165" s="11"/>
      <c r="E165" s="11"/>
      <c r="F165" s="11"/>
      <c r="G165" s="11"/>
      <c r="H165" s="11"/>
    </row>
  </sheetData>
  <mergeCells count="2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37:B37"/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activeCell="D22" sqref="D22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304" t="str">
        <f>'FORMATO 6A'!A1:H1</f>
        <v>ÓRGANO DE FISCALIZACIÓN SUPERIOR</v>
      </c>
      <c r="B1" s="305"/>
      <c r="C1" s="305"/>
      <c r="D1" s="305"/>
      <c r="E1" s="305"/>
      <c r="F1" s="305"/>
      <c r="G1" s="306"/>
    </row>
    <row r="2" spans="1:7" x14ac:dyDescent="0.25">
      <c r="A2" s="195" t="s">
        <v>199</v>
      </c>
      <c r="B2" s="196"/>
      <c r="C2" s="196"/>
      <c r="D2" s="196"/>
      <c r="E2" s="196"/>
      <c r="F2" s="196"/>
      <c r="G2" s="197"/>
    </row>
    <row r="3" spans="1:7" x14ac:dyDescent="0.25">
      <c r="A3" s="195" t="s">
        <v>278</v>
      </c>
      <c r="B3" s="196"/>
      <c r="C3" s="196"/>
      <c r="D3" s="196"/>
      <c r="E3" s="196"/>
      <c r="F3" s="196"/>
      <c r="G3" s="197"/>
    </row>
    <row r="4" spans="1:7" x14ac:dyDescent="0.25">
      <c r="A4" s="195" t="s">
        <v>459</v>
      </c>
      <c r="B4" s="196"/>
      <c r="C4" s="196"/>
      <c r="D4" s="196"/>
      <c r="E4" s="196"/>
      <c r="F4" s="196"/>
      <c r="G4" s="197"/>
    </row>
    <row r="5" spans="1:7" ht="15.6" thickBot="1" x14ac:dyDescent="0.3">
      <c r="A5" s="307" t="s">
        <v>1</v>
      </c>
      <c r="B5" s="308"/>
      <c r="C5" s="308"/>
      <c r="D5" s="308"/>
      <c r="E5" s="308"/>
      <c r="F5" s="308"/>
      <c r="G5" s="309"/>
    </row>
    <row r="6" spans="1:7" ht="15.75" thickBot="1" x14ac:dyDescent="0.3">
      <c r="A6" s="252" t="s">
        <v>2</v>
      </c>
      <c r="B6" s="301" t="s">
        <v>201</v>
      </c>
      <c r="C6" s="302"/>
      <c r="D6" s="302"/>
      <c r="E6" s="302"/>
      <c r="F6" s="303"/>
      <c r="G6" s="252" t="s">
        <v>202</v>
      </c>
    </row>
    <row r="7" spans="1:7" ht="45.75" thickBot="1" x14ac:dyDescent="0.3">
      <c r="A7" s="253"/>
      <c r="B7" s="129" t="s">
        <v>102</v>
      </c>
      <c r="C7" s="129" t="s">
        <v>132</v>
      </c>
      <c r="D7" s="129" t="s">
        <v>133</v>
      </c>
      <c r="E7" s="129" t="s">
        <v>103</v>
      </c>
      <c r="F7" s="129" t="s">
        <v>117</v>
      </c>
      <c r="G7" s="253"/>
    </row>
    <row r="8" spans="1:7" x14ac:dyDescent="0.25">
      <c r="A8" s="67" t="s">
        <v>279</v>
      </c>
      <c r="B8" s="297">
        <f>B10</f>
        <v>88692866</v>
      </c>
      <c r="C8" s="297">
        <f t="shared" ref="C8:G8" si="0">C10</f>
        <v>0</v>
      </c>
      <c r="D8" s="297">
        <f t="shared" si="0"/>
        <v>88692866</v>
      </c>
      <c r="E8" s="297">
        <f t="shared" si="0"/>
        <v>36079846</v>
      </c>
      <c r="F8" s="297">
        <f t="shared" si="0"/>
        <v>35244022</v>
      </c>
      <c r="G8" s="299">
        <f t="shared" si="0"/>
        <v>52613020</v>
      </c>
    </row>
    <row r="9" spans="1:7" x14ac:dyDescent="0.25">
      <c r="A9" s="67" t="s">
        <v>422</v>
      </c>
      <c r="B9" s="298"/>
      <c r="C9" s="298"/>
      <c r="D9" s="298"/>
      <c r="E9" s="298"/>
      <c r="F9" s="298"/>
      <c r="G9" s="300"/>
    </row>
    <row r="10" spans="1:7" ht="20.45" customHeight="1" x14ac:dyDescent="0.25">
      <c r="A10" s="68" t="s">
        <v>421</v>
      </c>
      <c r="B10" s="69">
        <f>'FORMATO 6A'!C157</f>
        <v>88692866</v>
      </c>
      <c r="C10" s="69">
        <f>'FORMATO 6A'!D157</f>
        <v>0</v>
      </c>
      <c r="D10" s="69">
        <f>B10+C10</f>
        <v>88692866</v>
      </c>
      <c r="E10" s="69">
        <f>'FORMATO 6A'!F157</f>
        <v>36079846</v>
      </c>
      <c r="F10" s="69">
        <f>'FORMATO 6A'!G157</f>
        <v>35244022</v>
      </c>
      <c r="G10" s="145">
        <f>D10-E10</f>
        <v>52613020</v>
      </c>
    </row>
    <row r="11" spans="1:7" x14ac:dyDescent="0.25">
      <c r="A11" s="68"/>
      <c r="B11" s="70"/>
      <c r="C11" s="70"/>
      <c r="D11" s="70"/>
      <c r="E11" s="70"/>
      <c r="F11" s="70"/>
      <c r="G11" s="70"/>
    </row>
    <row r="12" spans="1:7" x14ac:dyDescent="0.25">
      <c r="A12" s="68"/>
      <c r="B12" s="70"/>
      <c r="C12" s="70"/>
      <c r="D12" s="70"/>
      <c r="E12" s="70"/>
      <c r="F12" s="70"/>
      <c r="G12" s="70"/>
    </row>
    <row r="13" spans="1:7" x14ac:dyDescent="0.25">
      <c r="A13" s="71"/>
      <c r="B13" s="70"/>
      <c r="C13" s="70"/>
      <c r="D13" s="70"/>
      <c r="E13" s="70"/>
      <c r="F13" s="70"/>
      <c r="G13" s="70"/>
    </row>
    <row r="14" spans="1:7" x14ac:dyDescent="0.25">
      <c r="A14" s="72" t="s">
        <v>288</v>
      </c>
      <c r="B14" s="296">
        <v>0</v>
      </c>
      <c r="C14" s="296">
        <v>0</v>
      </c>
      <c r="D14" s="296">
        <v>0</v>
      </c>
      <c r="E14" s="296">
        <v>0</v>
      </c>
      <c r="F14" s="296">
        <v>0</v>
      </c>
      <c r="G14" s="296">
        <v>0</v>
      </c>
    </row>
    <row r="15" spans="1:7" x14ac:dyDescent="0.25">
      <c r="A15" s="73" t="s">
        <v>289</v>
      </c>
      <c r="B15" s="296"/>
      <c r="C15" s="296"/>
      <c r="D15" s="296"/>
      <c r="E15" s="296"/>
      <c r="F15" s="296"/>
      <c r="G15" s="296"/>
    </row>
    <row r="16" spans="1:7" x14ac:dyDescent="0.25">
      <c r="A16" s="71" t="s">
        <v>280</v>
      </c>
      <c r="B16" s="70"/>
      <c r="C16" s="70"/>
      <c r="D16" s="70"/>
      <c r="E16" s="70"/>
      <c r="F16" s="70"/>
      <c r="G16" s="70"/>
    </row>
    <row r="17" spans="1:7" x14ac:dyDescent="0.25">
      <c r="A17" s="68" t="s">
        <v>281</v>
      </c>
      <c r="B17" s="70"/>
      <c r="C17" s="70"/>
      <c r="D17" s="70"/>
      <c r="E17" s="70"/>
      <c r="F17" s="70"/>
      <c r="G17" s="70"/>
    </row>
    <row r="18" spans="1:7" x14ac:dyDescent="0.25">
      <c r="A18" s="71" t="s">
        <v>282</v>
      </c>
      <c r="B18" s="70"/>
      <c r="C18" s="70"/>
      <c r="D18" s="70"/>
      <c r="E18" s="70"/>
      <c r="F18" s="70"/>
      <c r="G18" s="70"/>
    </row>
    <row r="19" spans="1:7" x14ac:dyDescent="0.25">
      <c r="A19" s="68" t="s">
        <v>283</v>
      </c>
      <c r="B19" s="70"/>
      <c r="C19" s="70"/>
      <c r="D19" s="70"/>
      <c r="E19" s="70"/>
      <c r="F19" s="70"/>
      <c r="G19" s="70"/>
    </row>
    <row r="20" spans="1:7" x14ac:dyDescent="0.25">
      <c r="A20" s="71" t="s">
        <v>284</v>
      </c>
      <c r="B20" s="70"/>
      <c r="C20" s="70"/>
      <c r="D20" s="70"/>
      <c r="E20" s="70"/>
      <c r="F20" s="70"/>
      <c r="G20" s="70"/>
    </row>
    <row r="21" spans="1:7" x14ac:dyDescent="0.25">
      <c r="A21" s="68" t="s">
        <v>285</v>
      </c>
      <c r="B21" s="70"/>
      <c r="C21" s="70"/>
      <c r="D21" s="70"/>
      <c r="E21" s="70"/>
      <c r="F21" s="70"/>
      <c r="G21" s="70"/>
    </row>
    <row r="22" spans="1:7" x14ac:dyDescent="0.25">
      <c r="A22" s="71" t="s">
        <v>286</v>
      </c>
      <c r="B22" s="70"/>
      <c r="C22" s="70"/>
      <c r="D22" s="70"/>
      <c r="E22" s="70"/>
      <c r="F22" s="70"/>
      <c r="G22" s="70"/>
    </row>
    <row r="23" spans="1:7" x14ac:dyDescent="0.25">
      <c r="A23" s="68" t="s">
        <v>287</v>
      </c>
      <c r="B23" s="70"/>
      <c r="C23" s="70"/>
      <c r="D23" s="70"/>
      <c r="E23" s="70"/>
      <c r="F23" s="70"/>
      <c r="G23" s="70"/>
    </row>
    <row r="24" spans="1:7" x14ac:dyDescent="0.25">
      <c r="A24" s="74"/>
      <c r="B24" s="70"/>
      <c r="C24" s="70"/>
      <c r="D24" s="70"/>
      <c r="E24" s="70"/>
      <c r="F24" s="70"/>
      <c r="G24" s="70"/>
    </row>
    <row r="25" spans="1:7" x14ac:dyDescent="0.25">
      <c r="A25" s="75" t="s">
        <v>277</v>
      </c>
      <c r="B25" s="76">
        <f t="shared" ref="B25:G25" si="1">B8+B14</f>
        <v>88692866</v>
      </c>
      <c r="C25" s="76">
        <f t="shared" si="1"/>
        <v>0</v>
      </c>
      <c r="D25" s="76">
        <f t="shared" si="1"/>
        <v>88692866</v>
      </c>
      <c r="E25" s="76">
        <f t="shared" si="1"/>
        <v>36079846</v>
      </c>
      <c r="F25" s="76">
        <f t="shared" si="1"/>
        <v>35244022</v>
      </c>
      <c r="G25" s="144">
        <f t="shared" si="1"/>
        <v>52613020</v>
      </c>
    </row>
    <row r="26" spans="1:7" ht="15.75" thickBot="1" x14ac:dyDescent="0.3">
      <c r="A26" s="77"/>
      <c r="B26" s="78"/>
      <c r="C26" s="78"/>
      <c r="D26" s="78"/>
      <c r="E26" s="78"/>
      <c r="F26" s="78"/>
      <c r="G26" s="78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6"/>
      <c r="B28" s="11"/>
      <c r="C28" s="11"/>
      <c r="D28" s="11"/>
      <c r="E28" s="11"/>
      <c r="F28" s="11"/>
      <c r="G28" s="11"/>
    </row>
    <row r="29" spans="1:7" x14ac:dyDescent="0.25">
      <c r="A29" s="66"/>
      <c r="B29" s="11"/>
      <c r="C29" s="11"/>
      <c r="D29" s="11"/>
      <c r="E29" s="11"/>
      <c r="F29" s="11"/>
      <c r="G29" s="11"/>
    </row>
    <row r="30" spans="1:7" x14ac:dyDescent="0.25">
      <c r="A30" s="66"/>
      <c r="B30" s="11"/>
      <c r="C30" s="11"/>
      <c r="D30" s="11"/>
      <c r="E30" s="11"/>
      <c r="F30" s="11"/>
      <c r="G30" s="11"/>
    </row>
    <row r="31" spans="1:7" x14ac:dyDescent="0.25">
      <c r="A31" s="66"/>
      <c r="B31" s="11"/>
      <c r="C31" s="11"/>
      <c r="D31" s="11"/>
      <c r="E31" s="11"/>
      <c r="F31" s="11"/>
      <c r="G31" s="11"/>
    </row>
    <row r="32" spans="1:7" x14ac:dyDescent="0.25">
      <c r="A32" s="66"/>
      <c r="B32" s="11"/>
      <c r="C32" s="11"/>
      <c r="D32" s="11"/>
      <c r="E32" s="11"/>
      <c r="F32" s="11"/>
      <c r="G32" s="11"/>
    </row>
    <row r="33" spans="1:7" x14ac:dyDescent="0.25">
      <c r="A33" s="66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D12" sqref="D12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2" t="str">
        <f>'FORMATO 6B'!A1:G1</f>
        <v>ÓRGANO DE FISCALIZACIÓN SUPERIOR</v>
      </c>
      <c r="B1" s="193"/>
      <c r="C1" s="193"/>
      <c r="D1" s="193"/>
      <c r="E1" s="193"/>
      <c r="F1" s="193"/>
      <c r="G1" s="193"/>
      <c r="H1" s="293"/>
    </row>
    <row r="2" spans="1:8" x14ac:dyDescent="0.25">
      <c r="A2" s="228" t="s">
        <v>199</v>
      </c>
      <c r="B2" s="229"/>
      <c r="C2" s="229"/>
      <c r="D2" s="229"/>
      <c r="E2" s="229"/>
      <c r="F2" s="229"/>
      <c r="G2" s="229"/>
      <c r="H2" s="294"/>
    </row>
    <row r="3" spans="1:8" x14ac:dyDescent="0.25">
      <c r="A3" s="228" t="s">
        <v>290</v>
      </c>
      <c r="B3" s="229"/>
      <c r="C3" s="229"/>
      <c r="D3" s="229"/>
      <c r="E3" s="229"/>
      <c r="F3" s="229"/>
      <c r="G3" s="229"/>
      <c r="H3" s="294"/>
    </row>
    <row r="4" spans="1:8" x14ac:dyDescent="0.25">
      <c r="A4" s="228" t="s">
        <v>459</v>
      </c>
      <c r="B4" s="229"/>
      <c r="C4" s="229"/>
      <c r="D4" s="229"/>
      <c r="E4" s="229"/>
      <c r="F4" s="229"/>
      <c r="G4" s="229"/>
      <c r="H4" s="294"/>
    </row>
    <row r="5" spans="1:8" ht="15.6" thickBot="1" x14ac:dyDescent="0.3">
      <c r="A5" s="231" t="s">
        <v>1</v>
      </c>
      <c r="B5" s="232"/>
      <c r="C5" s="232"/>
      <c r="D5" s="232"/>
      <c r="E5" s="232"/>
      <c r="F5" s="232"/>
      <c r="G5" s="232"/>
      <c r="H5" s="295"/>
    </row>
    <row r="6" spans="1:8" ht="15.75" thickBot="1" x14ac:dyDescent="0.3">
      <c r="A6" s="192" t="s">
        <v>2</v>
      </c>
      <c r="B6" s="194"/>
      <c r="C6" s="302" t="s">
        <v>201</v>
      </c>
      <c r="D6" s="302"/>
      <c r="E6" s="302"/>
      <c r="F6" s="302"/>
      <c r="G6" s="303"/>
      <c r="H6" s="252" t="s">
        <v>202</v>
      </c>
    </row>
    <row r="7" spans="1:8" ht="23.25" thickBot="1" x14ac:dyDescent="0.3">
      <c r="A7" s="231"/>
      <c r="B7" s="233"/>
      <c r="C7" s="129" t="s">
        <v>102</v>
      </c>
      <c r="D7" s="129" t="s">
        <v>203</v>
      </c>
      <c r="E7" s="129" t="s">
        <v>204</v>
      </c>
      <c r="F7" s="129" t="s">
        <v>103</v>
      </c>
      <c r="G7" s="129" t="s">
        <v>117</v>
      </c>
      <c r="H7" s="253"/>
    </row>
    <row r="8" spans="1:8" ht="15" customHeight="1" x14ac:dyDescent="0.25">
      <c r="A8" s="310"/>
      <c r="B8" s="311"/>
      <c r="C8" s="70"/>
      <c r="D8" s="70"/>
      <c r="E8" s="70"/>
      <c r="F8" s="70"/>
      <c r="G8" s="70"/>
      <c r="H8" s="70"/>
    </row>
    <row r="9" spans="1:8" ht="16.7" customHeight="1" x14ac:dyDescent="0.25">
      <c r="A9" s="182" t="s">
        <v>291</v>
      </c>
      <c r="B9" s="183"/>
      <c r="C9" s="76">
        <f>C10</f>
        <v>88692866</v>
      </c>
      <c r="D9" s="76">
        <f t="shared" ref="D9:H9" si="0">D10</f>
        <v>0</v>
      </c>
      <c r="E9" s="76">
        <f t="shared" si="0"/>
        <v>88692866</v>
      </c>
      <c r="F9" s="76">
        <f t="shared" si="0"/>
        <v>36079846</v>
      </c>
      <c r="G9" s="76">
        <f t="shared" si="0"/>
        <v>35244022</v>
      </c>
      <c r="H9" s="144">
        <f t="shared" si="0"/>
        <v>52613020</v>
      </c>
    </row>
    <row r="10" spans="1:8" ht="15" customHeight="1" x14ac:dyDescent="0.25">
      <c r="A10" s="222" t="s">
        <v>292</v>
      </c>
      <c r="B10" s="223"/>
      <c r="C10" s="43">
        <f>C11</f>
        <v>88692866</v>
      </c>
      <c r="D10" s="43">
        <f t="shared" ref="D10:H10" si="1">D11</f>
        <v>0</v>
      </c>
      <c r="E10" s="43">
        <f t="shared" si="1"/>
        <v>88692866</v>
      </c>
      <c r="F10" s="43">
        <f t="shared" si="1"/>
        <v>36079846</v>
      </c>
      <c r="G10" s="43">
        <f t="shared" si="1"/>
        <v>35244022</v>
      </c>
      <c r="H10" s="115">
        <f t="shared" si="1"/>
        <v>52613020</v>
      </c>
    </row>
    <row r="11" spans="1:8" ht="15" customHeight="1" x14ac:dyDescent="0.25">
      <c r="A11" s="62"/>
      <c r="B11" s="63" t="s">
        <v>293</v>
      </c>
      <c r="C11" s="49">
        <f>'FORMATO 6B'!B10</f>
        <v>88692866</v>
      </c>
      <c r="D11" s="49">
        <f>'FORMATO 6B'!C10</f>
        <v>0</v>
      </c>
      <c r="E11" s="49">
        <f>'FORMATO 6B'!D10</f>
        <v>88692866</v>
      </c>
      <c r="F11" s="49">
        <f>'FORMATO 6B'!E10</f>
        <v>36079846</v>
      </c>
      <c r="G11" s="49">
        <f>'FORMATO 6B'!F10</f>
        <v>35244022</v>
      </c>
      <c r="H11" s="114">
        <f>'FORMATO 6B'!G10</f>
        <v>52613020</v>
      </c>
    </row>
    <row r="12" spans="1:8" ht="15" customHeight="1" x14ac:dyDescent="0.25">
      <c r="A12" s="62"/>
      <c r="B12" s="63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2"/>
      <c r="B13" s="63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2"/>
      <c r="B14" s="63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2"/>
      <c r="B15" s="63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2"/>
      <c r="B16" s="63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2"/>
      <c r="B17" s="63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2"/>
      <c r="B18" s="63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79"/>
      <c r="B19" s="14"/>
      <c r="C19" s="80"/>
      <c r="D19" s="80"/>
      <c r="E19" s="80"/>
      <c r="F19" s="80"/>
      <c r="G19" s="80"/>
      <c r="H19" s="80"/>
    </row>
    <row r="20" spans="1:8" ht="15" customHeight="1" x14ac:dyDescent="0.25">
      <c r="A20" s="222" t="s">
        <v>301</v>
      </c>
      <c r="B20" s="223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2"/>
      <c r="B21" s="63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2"/>
      <c r="B22" s="63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2"/>
      <c r="B23" s="63" t="s">
        <v>304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2"/>
      <c r="B24" s="63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2"/>
      <c r="B25" s="63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2"/>
      <c r="B26" s="63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2"/>
      <c r="B27" s="63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79"/>
      <c r="B28" s="14"/>
      <c r="C28" s="80"/>
      <c r="D28" s="80"/>
      <c r="E28" s="80"/>
      <c r="F28" s="80"/>
      <c r="G28" s="80"/>
      <c r="H28" s="80"/>
    </row>
    <row r="29" spans="1:8" ht="23.25" customHeight="1" x14ac:dyDescent="0.25">
      <c r="A29" s="182" t="s">
        <v>309</v>
      </c>
      <c r="B29" s="183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2"/>
      <c r="B31" s="63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2"/>
      <c r="B32" s="63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2"/>
      <c r="B33" s="63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2"/>
      <c r="B34" s="63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2"/>
      <c r="B35" s="63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2"/>
      <c r="B36" s="63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2"/>
      <c r="B37" s="63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4"/>
      <c r="B38" s="65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79"/>
      <c r="B39" s="14"/>
      <c r="C39" s="80"/>
      <c r="D39" s="80"/>
      <c r="E39" s="80"/>
      <c r="F39" s="80"/>
      <c r="G39" s="80"/>
      <c r="H39" s="80"/>
    </row>
    <row r="40" spans="1:8" ht="26.1" customHeight="1" x14ac:dyDescent="0.25">
      <c r="A40" s="182" t="s">
        <v>319</v>
      </c>
      <c r="B40" s="183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2"/>
      <c r="B43" s="63" t="s">
        <v>322</v>
      </c>
      <c r="C43" s="42"/>
      <c r="D43" s="42"/>
      <c r="E43" s="42"/>
      <c r="F43" s="42"/>
      <c r="G43" s="42"/>
      <c r="H43" s="42"/>
    </row>
    <row r="44" spans="1:8" x14ac:dyDescent="0.25">
      <c r="A44" s="62"/>
      <c r="B44" s="63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79"/>
      <c r="B45" s="14"/>
      <c r="C45" s="80"/>
      <c r="D45" s="80"/>
      <c r="E45" s="80"/>
      <c r="F45" s="80"/>
      <c r="G45" s="80"/>
      <c r="H45" s="80"/>
    </row>
    <row r="46" spans="1:8" x14ac:dyDescent="0.25">
      <c r="A46" s="222" t="s">
        <v>324</v>
      </c>
      <c r="B46" s="223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22" t="s">
        <v>292</v>
      </c>
      <c r="B47" s="223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2"/>
      <c r="B48" s="63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2"/>
      <c r="B49" s="63" t="s">
        <v>294</v>
      </c>
      <c r="C49" s="40"/>
      <c r="D49" s="40"/>
      <c r="E49" s="40"/>
      <c r="F49" s="40"/>
      <c r="G49" s="40"/>
      <c r="H49" s="40"/>
    </row>
    <row r="50" spans="1:8" x14ac:dyDescent="0.25">
      <c r="A50" s="62"/>
      <c r="B50" s="63" t="s">
        <v>295</v>
      </c>
      <c r="C50" s="40"/>
      <c r="D50" s="40"/>
      <c r="E50" s="40"/>
      <c r="F50" s="40"/>
      <c r="G50" s="40"/>
      <c r="H50" s="40"/>
    </row>
    <row r="51" spans="1:8" x14ac:dyDescent="0.25">
      <c r="A51" s="62"/>
      <c r="B51" s="63" t="s">
        <v>296</v>
      </c>
      <c r="C51" s="40"/>
      <c r="D51" s="40"/>
      <c r="E51" s="40"/>
      <c r="F51" s="40"/>
      <c r="G51" s="40"/>
      <c r="H51" s="40"/>
    </row>
    <row r="52" spans="1:8" x14ac:dyDescent="0.25">
      <c r="A52" s="62"/>
      <c r="B52" s="63" t="s">
        <v>297</v>
      </c>
      <c r="C52" s="40"/>
      <c r="D52" s="40"/>
      <c r="E52" s="40"/>
      <c r="F52" s="40"/>
      <c r="G52" s="40"/>
      <c r="H52" s="40"/>
    </row>
    <row r="53" spans="1:8" x14ac:dyDescent="0.25">
      <c r="A53" s="62"/>
      <c r="B53" s="63" t="s">
        <v>298</v>
      </c>
      <c r="C53" s="40"/>
      <c r="D53" s="40"/>
      <c r="E53" s="40"/>
      <c r="F53" s="40"/>
      <c r="G53" s="40"/>
      <c r="H53" s="40"/>
    </row>
    <row r="54" spans="1:8" x14ac:dyDescent="0.25">
      <c r="A54" s="62"/>
      <c r="B54" s="63" t="s">
        <v>299</v>
      </c>
      <c r="C54" s="40"/>
      <c r="D54" s="40"/>
      <c r="E54" s="40"/>
      <c r="F54" s="40"/>
      <c r="G54" s="40"/>
      <c r="H54" s="40"/>
    </row>
    <row r="55" spans="1:8" x14ac:dyDescent="0.25">
      <c r="A55" s="62"/>
      <c r="B55" s="63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79"/>
      <c r="B56" s="14"/>
      <c r="C56" s="81"/>
      <c r="D56" s="81"/>
      <c r="E56" s="81"/>
      <c r="F56" s="81"/>
      <c r="G56" s="81"/>
      <c r="H56" s="81"/>
    </row>
    <row r="57" spans="1:8" x14ac:dyDescent="0.25">
      <c r="A57" s="222" t="s">
        <v>301</v>
      </c>
      <c r="B57" s="223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2"/>
      <c r="B58" s="63" t="s">
        <v>302</v>
      </c>
      <c r="C58" s="42"/>
      <c r="D58" s="42"/>
      <c r="E58" s="42"/>
      <c r="F58" s="42"/>
      <c r="G58" s="42"/>
      <c r="H58" s="42"/>
    </row>
    <row r="59" spans="1:8" x14ac:dyDescent="0.25">
      <c r="A59" s="62"/>
      <c r="B59" s="63" t="s">
        <v>303</v>
      </c>
      <c r="C59" s="42"/>
      <c r="D59" s="42"/>
      <c r="E59" s="42"/>
      <c r="F59" s="42"/>
      <c r="G59" s="42"/>
      <c r="H59" s="42"/>
    </row>
    <row r="60" spans="1:8" x14ac:dyDescent="0.25">
      <c r="A60" s="62"/>
      <c r="B60" s="63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2"/>
      <c r="B61" s="63" t="s">
        <v>305</v>
      </c>
      <c r="C61" s="42"/>
      <c r="D61" s="42"/>
      <c r="E61" s="42"/>
      <c r="F61" s="42"/>
      <c r="G61" s="42"/>
      <c r="H61" s="42"/>
    </row>
    <row r="62" spans="1:8" x14ac:dyDescent="0.25">
      <c r="A62" s="62"/>
      <c r="B62" s="63" t="s">
        <v>306</v>
      </c>
      <c r="C62" s="42"/>
      <c r="D62" s="42"/>
      <c r="E62" s="42"/>
      <c r="F62" s="42"/>
      <c r="G62" s="42"/>
      <c r="H62" s="42"/>
    </row>
    <row r="63" spans="1:8" x14ac:dyDescent="0.25">
      <c r="A63" s="62"/>
      <c r="B63" s="63" t="s">
        <v>307</v>
      </c>
      <c r="C63" s="42"/>
      <c r="D63" s="42"/>
      <c r="E63" s="42"/>
      <c r="F63" s="42"/>
      <c r="G63" s="42"/>
      <c r="H63" s="42"/>
    </row>
    <row r="64" spans="1:8" x14ac:dyDescent="0.25">
      <c r="A64" s="62"/>
      <c r="B64" s="63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79"/>
      <c r="B65" s="14"/>
      <c r="C65" s="80"/>
      <c r="D65" s="80"/>
      <c r="E65" s="80"/>
      <c r="F65" s="80"/>
      <c r="G65" s="80"/>
      <c r="H65" s="80"/>
    </row>
    <row r="66" spans="1:8" ht="25.5" customHeight="1" x14ac:dyDescent="0.25">
      <c r="A66" s="182" t="s">
        <v>309</v>
      </c>
      <c r="B66" s="183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2"/>
      <c r="B68" s="63" t="s">
        <v>311</v>
      </c>
      <c r="C68" s="42"/>
      <c r="D68" s="42"/>
      <c r="E68" s="42"/>
      <c r="F68" s="42"/>
      <c r="G68" s="42"/>
      <c r="H68" s="42"/>
    </row>
    <row r="69" spans="1:8" x14ac:dyDescent="0.25">
      <c r="A69" s="62"/>
      <c r="B69" s="63" t="s">
        <v>312</v>
      </c>
      <c r="C69" s="42"/>
      <c r="D69" s="42"/>
      <c r="E69" s="42"/>
      <c r="F69" s="42"/>
      <c r="G69" s="42"/>
      <c r="H69" s="42"/>
    </row>
    <row r="70" spans="1:8" x14ac:dyDescent="0.25">
      <c r="A70" s="62"/>
      <c r="B70" s="63" t="s">
        <v>313</v>
      </c>
      <c r="C70" s="42"/>
      <c r="D70" s="42"/>
      <c r="E70" s="42"/>
      <c r="F70" s="42"/>
      <c r="G70" s="42"/>
      <c r="H70" s="42"/>
    </row>
    <row r="71" spans="1:8" x14ac:dyDescent="0.25">
      <c r="A71" s="62"/>
      <c r="B71" s="63" t="s">
        <v>314</v>
      </c>
      <c r="C71" s="42"/>
      <c r="D71" s="42"/>
      <c r="E71" s="42"/>
      <c r="F71" s="42"/>
      <c r="G71" s="42"/>
      <c r="H71" s="42"/>
    </row>
    <row r="72" spans="1:8" x14ac:dyDescent="0.25">
      <c r="A72" s="62"/>
      <c r="B72" s="63" t="s">
        <v>315</v>
      </c>
      <c r="C72" s="42"/>
      <c r="D72" s="42"/>
      <c r="E72" s="42"/>
      <c r="F72" s="42"/>
      <c r="G72" s="42"/>
      <c r="H72" s="42"/>
    </row>
    <row r="73" spans="1:8" x14ac:dyDescent="0.25">
      <c r="A73" s="62"/>
      <c r="B73" s="63" t="s">
        <v>316</v>
      </c>
      <c r="C73" s="42"/>
      <c r="D73" s="42"/>
      <c r="E73" s="42"/>
      <c r="F73" s="42"/>
      <c r="G73" s="42"/>
      <c r="H73" s="42"/>
    </row>
    <row r="74" spans="1:8" x14ac:dyDescent="0.25">
      <c r="A74" s="62"/>
      <c r="B74" s="63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4"/>
      <c r="B75" s="65" t="s">
        <v>318</v>
      </c>
      <c r="C75" s="46"/>
      <c r="D75" s="46"/>
      <c r="E75" s="46"/>
      <c r="F75" s="46"/>
      <c r="G75" s="46"/>
      <c r="H75" s="46"/>
    </row>
    <row r="76" spans="1:8" x14ac:dyDescent="0.25">
      <c r="A76" s="79"/>
      <c r="B76" s="14"/>
      <c r="C76" s="80"/>
      <c r="D76" s="80"/>
      <c r="E76" s="80"/>
      <c r="F76" s="80"/>
      <c r="G76" s="80"/>
      <c r="H76" s="80"/>
    </row>
    <row r="77" spans="1:8" ht="26.1" customHeight="1" x14ac:dyDescent="0.25">
      <c r="A77" s="182" t="s">
        <v>319</v>
      </c>
      <c r="B77" s="183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2"/>
      <c r="B80" s="63" t="s">
        <v>322</v>
      </c>
      <c r="C80" s="42"/>
      <c r="D80" s="42"/>
      <c r="E80" s="42"/>
      <c r="F80" s="42"/>
      <c r="G80" s="42"/>
      <c r="H80" s="42"/>
    </row>
    <row r="81" spans="1:8" x14ac:dyDescent="0.25">
      <c r="A81" s="62"/>
      <c r="B81" s="63" t="s">
        <v>323</v>
      </c>
      <c r="C81" s="42"/>
      <c r="D81" s="42"/>
      <c r="E81" s="42"/>
      <c r="F81" s="42"/>
      <c r="G81" s="42"/>
      <c r="H81" s="42"/>
    </row>
    <row r="82" spans="1:8" x14ac:dyDescent="0.25">
      <c r="A82" s="79"/>
      <c r="B82" s="14"/>
      <c r="C82" s="80"/>
      <c r="D82" s="80"/>
      <c r="E82" s="80"/>
      <c r="F82" s="80"/>
      <c r="G82" s="80"/>
      <c r="H82" s="80"/>
    </row>
    <row r="83" spans="1:8" x14ac:dyDescent="0.25">
      <c r="A83" s="222" t="s">
        <v>277</v>
      </c>
      <c r="B83" s="223"/>
      <c r="C83" s="43">
        <f>C9+C46</f>
        <v>88692866</v>
      </c>
      <c r="D83" s="43">
        <f t="shared" ref="D83:H83" si="2">D9+D46</f>
        <v>0</v>
      </c>
      <c r="E83" s="43">
        <f t="shared" si="2"/>
        <v>88692866</v>
      </c>
      <c r="F83" s="43">
        <f t="shared" si="2"/>
        <v>36079846</v>
      </c>
      <c r="G83" s="43">
        <f t="shared" si="2"/>
        <v>35244022</v>
      </c>
      <c r="H83" s="43">
        <f t="shared" si="2"/>
        <v>52613020</v>
      </c>
    </row>
    <row r="84" spans="1:8" ht="15.75" thickBot="1" x14ac:dyDescent="0.3">
      <c r="A84" s="82"/>
      <c r="B84" s="83"/>
      <c r="C84" s="56"/>
      <c r="D84" s="56"/>
      <c r="E84" s="56"/>
      <c r="F84" s="56"/>
      <c r="G84" s="56"/>
      <c r="H84" s="56"/>
    </row>
    <row r="85" spans="1:8" x14ac:dyDescent="0.25">
      <c r="A85" s="11"/>
      <c r="B85" s="66"/>
      <c r="C85" s="11"/>
      <c r="D85" s="11"/>
      <c r="E85" s="11"/>
      <c r="F85" s="11"/>
      <c r="G85" s="11"/>
      <c r="H85" s="11"/>
    </row>
    <row r="86" spans="1:8" x14ac:dyDescent="0.25">
      <c r="A86" s="11"/>
      <c r="B86" s="66"/>
      <c r="C86" s="11"/>
      <c r="D86" s="11"/>
      <c r="E86" s="11"/>
      <c r="F86" s="11"/>
      <c r="G86" s="11"/>
      <c r="H86" s="11"/>
    </row>
    <row r="87" spans="1:8" x14ac:dyDescent="0.25">
      <c r="A87" s="11"/>
      <c r="B87" s="66"/>
      <c r="C87" s="11"/>
      <c r="D87" s="11"/>
      <c r="E87" s="11"/>
      <c r="F87" s="11"/>
      <c r="G87" s="11"/>
      <c r="H87" s="11"/>
    </row>
    <row r="88" spans="1:8" x14ac:dyDescent="0.25">
      <c r="A88" s="11"/>
      <c r="B88" s="66"/>
      <c r="C88" s="11"/>
      <c r="D88" s="11"/>
      <c r="E88" s="11"/>
      <c r="F88" s="11"/>
      <c r="G88" s="11"/>
      <c r="H88" s="11"/>
    </row>
    <row r="89" spans="1:8" x14ac:dyDescent="0.25">
      <c r="A89" s="11"/>
      <c r="B89" s="66"/>
      <c r="C89" s="11"/>
      <c r="D89" s="11"/>
      <c r="E89" s="11"/>
      <c r="F89" s="11"/>
      <c r="G89" s="11"/>
      <c r="H89" s="11"/>
    </row>
    <row r="90" spans="1:8" x14ac:dyDescent="0.25">
      <c r="A90" s="11"/>
      <c r="B90" s="66"/>
      <c r="C90" s="11"/>
      <c r="D90" s="11"/>
      <c r="E90" s="11"/>
      <c r="F90" s="11"/>
      <c r="G90" s="11"/>
      <c r="H90" s="11"/>
    </row>
    <row r="91" spans="1:8" x14ac:dyDescent="0.25">
      <c r="A91" s="11"/>
      <c r="B91" s="66"/>
      <c r="C91" s="11"/>
      <c r="D91" s="11"/>
      <c r="E91" s="11"/>
      <c r="F91" s="11"/>
      <c r="G91" s="11"/>
      <c r="H91" s="1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E27" sqref="E27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2" t="str">
        <f>'FORMATO 6C'!A1:H1</f>
        <v>ÓRGANO DE FISCALIZACIÓN SUPERIOR</v>
      </c>
      <c r="B1" s="193"/>
      <c r="C1" s="193"/>
      <c r="D1" s="193"/>
      <c r="E1" s="193"/>
      <c r="F1" s="193"/>
      <c r="G1" s="293"/>
    </row>
    <row r="2" spans="1:7" x14ac:dyDescent="0.25">
      <c r="A2" s="228" t="s">
        <v>199</v>
      </c>
      <c r="B2" s="229"/>
      <c r="C2" s="229"/>
      <c r="D2" s="229"/>
      <c r="E2" s="229"/>
      <c r="F2" s="229"/>
      <c r="G2" s="294"/>
    </row>
    <row r="3" spans="1:7" x14ac:dyDescent="0.25">
      <c r="A3" s="228" t="s">
        <v>325</v>
      </c>
      <c r="B3" s="229"/>
      <c r="C3" s="229"/>
      <c r="D3" s="229"/>
      <c r="E3" s="229"/>
      <c r="F3" s="229"/>
      <c r="G3" s="294"/>
    </row>
    <row r="4" spans="1:7" ht="14.25" x14ac:dyDescent="0.25">
      <c r="A4" s="228" t="s">
        <v>460</v>
      </c>
      <c r="B4" s="229"/>
      <c r="C4" s="229"/>
      <c r="D4" s="229"/>
      <c r="E4" s="229"/>
      <c r="F4" s="229"/>
      <c r="G4" s="294"/>
    </row>
    <row r="5" spans="1:7" thickBot="1" x14ac:dyDescent="0.3">
      <c r="A5" s="231" t="s">
        <v>1</v>
      </c>
      <c r="B5" s="232"/>
      <c r="C5" s="232"/>
      <c r="D5" s="232"/>
      <c r="E5" s="232"/>
      <c r="F5" s="232"/>
      <c r="G5" s="295"/>
    </row>
    <row r="6" spans="1:7" ht="15.75" thickBot="1" x14ac:dyDescent="0.3">
      <c r="A6" s="240" t="s">
        <v>2</v>
      </c>
      <c r="B6" s="301" t="s">
        <v>201</v>
      </c>
      <c r="C6" s="302"/>
      <c r="D6" s="302"/>
      <c r="E6" s="302"/>
      <c r="F6" s="303"/>
      <c r="G6" s="252" t="s">
        <v>202</v>
      </c>
    </row>
    <row r="7" spans="1:7" ht="23.25" thickBot="1" x14ac:dyDescent="0.3">
      <c r="A7" s="241"/>
      <c r="B7" s="129" t="s">
        <v>102</v>
      </c>
      <c r="C7" s="129" t="s">
        <v>203</v>
      </c>
      <c r="D7" s="129" t="s">
        <v>204</v>
      </c>
      <c r="E7" s="129" t="s">
        <v>326</v>
      </c>
      <c r="F7" s="129" t="s">
        <v>117</v>
      </c>
      <c r="G7" s="253"/>
    </row>
    <row r="8" spans="1:7" s="11" customFormat="1" x14ac:dyDescent="0.25">
      <c r="A8" s="84" t="s">
        <v>327</v>
      </c>
      <c r="B8" s="85">
        <f>B9+B10+B11+B14+B15+B18</f>
        <v>77822484</v>
      </c>
      <c r="C8" s="85">
        <f t="shared" ref="C8:G8" si="0">C9+C10+C11+C14+C15+C18</f>
        <v>0</v>
      </c>
      <c r="D8" s="85">
        <f t="shared" si="0"/>
        <v>77822484</v>
      </c>
      <c r="E8" s="85">
        <f t="shared" si="0"/>
        <v>31580468</v>
      </c>
      <c r="F8" s="85">
        <f t="shared" si="0"/>
        <v>30862439</v>
      </c>
      <c r="G8" s="148">
        <f t="shared" si="0"/>
        <v>46242016</v>
      </c>
    </row>
    <row r="9" spans="1:7" s="11" customFormat="1" x14ac:dyDescent="0.25">
      <c r="A9" s="86" t="s">
        <v>328</v>
      </c>
      <c r="B9" s="87">
        <f>'FORMATO 6A'!C9</f>
        <v>77822484</v>
      </c>
      <c r="C9" s="142">
        <f>'FORMATO 6A'!D9</f>
        <v>0</v>
      </c>
      <c r="D9" s="88">
        <f>B9+C9</f>
        <v>77822484</v>
      </c>
      <c r="E9" s="88">
        <f>'FORMATO 6A'!F9</f>
        <v>31580468</v>
      </c>
      <c r="F9" s="88">
        <f>'FORMATO 6A'!G9</f>
        <v>30862439</v>
      </c>
      <c r="G9" s="116">
        <f>D9-E9</f>
        <v>46242016</v>
      </c>
    </row>
    <row r="10" spans="1:7" s="11" customFormat="1" x14ac:dyDescent="0.25">
      <c r="A10" s="86" t="s">
        <v>329</v>
      </c>
      <c r="B10" s="89"/>
      <c r="C10" s="90"/>
      <c r="D10" s="90"/>
      <c r="E10" s="90"/>
      <c r="F10" s="90"/>
      <c r="G10" s="90"/>
    </row>
    <row r="11" spans="1:7" s="11" customFormat="1" x14ac:dyDescent="0.25">
      <c r="A11" s="62" t="s">
        <v>330</v>
      </c>
      <c r="B11" s="89"/>
      <c r="C11" s="90"/>
      <c r="D11" s="90"/>
      <c r="E11" s="90"/>
      <c r="F11" s="90"/>
      <c r="G11" s="90"/>
    </row>
    <row r="12" spans="1:7" s="11" customFormat="1" x14ac:dyDescent="0.25">
      <c r="A12" s="86" t="s">
        <v>423</v>
      </c>
      <c r="B12" s="89"/>
      <c r="C12" s="90"/>
      <c r="D12" s="90"/>
      <c r="E12" s="90"/>
      <c r="F12" s="90"/>
      <c r="G12" s="90"/>
    </row>
    <row r="13" spans="1:7" s="11" customFormat="1" x14ac:dyDescent="0.25">
      <c r="A13" s="62" t="s">
        <v>424</v>
      </c>
      <c r="B13" s="89"/>
      <c r="C13" s="90"/>
      <c r="D13" s="90"/>
      <c r="E13" s="90"/>
      <c r="F13" s="90"/>
      <c r="G13" s="90"/>
    </row>
    <row r="14" spans="1:7" s="11" customFormat="1" x14ac:dyDescent="0.25">
      <c r="A14" s="86" t="s">
        <v>333</v>
      </c>
      <c r="B14" s="89"/>
      <c r="C14" s="90"/>
      <c r="D14" s="90"/>
      <c r="E14" s="90"/>
      <c r="F14" s="90"/>
      <c r="G14" s="90"/>
    </row>
    <row r="15" spans="1:7" s="11" customFormat="1" ht="22.5" x14ac:dyDescent="0.25">
      <c r="A15" s="86" t="s">
        <v>334</v>
      </c>
      <c r="B15" s="89"/>
      <c r="C15" s="90"/>
      <c r="D15" s="90"/>
      <c r="E15" s="90"/>
      <c r="F15" s="90"/>
      <c r="G15" s="90"/>
    </row>
    <row r="16" spans="1:7" s="11" customFormat="1" x14ac:dyDescent="0.25">
      <c r="A16" s="91" t="s">
        <v>425</v>
      </c>
      <c r="B16" s="89"/>
      <c r="C16" s="90"/>
      <c r="D16" s="90"/>
      <c r="E16" s="90"/>
      <c r="F16" s="90"/>
      <c r="G16" s="90"/>
    </row>
    <row r="17" spans="1:7" s="11" customFormat="1" x14ac:dyDescent="0.25">
      <c r="A17" s="92" t="s">
        <v>426</v>
      </c>
      <c r="B17" s="89"/>
      <c r="C17" s="90"/>
      <c r="D17" s="90"/>
      <c r="E17" s="90"/>
      <c r="F17" s="90"/>
      <c r="G17" s="90"/>
    </row>
    <row r="18" spans="1:7" s="11" customFormat="1" x14ac:dyDescent="0.25">
      <c r="A18" s="86" t="s">
        <v>337</v>
      </c>
      <c r="B18" s="89"/>
      <c r="C18" s="90"/>
      <c r="D18" s="90"/>
      <c r="E18" s="90"/>
      <c r="F18" s="90"/>
      <c r="G18" s="90"/>
    </row>
    <row r="19" spans="1:7" s="11" customFormat="1" x14ac:dyDescent="0.25">
      <c r="A19" s="86"/>
      <c r="B19" s="89"/>
      <c r="C19" s="90"/>
      <c r="D19" s="90"/>
      <c r="E19" s="90"/>
      <c r="F19" s="90"/>
      <c r="G19" s="90"/>
    </row>
    <row r="20" spans="1:7" s="11" customFormat="1" x14ac:dyDescent="0.25">
      <c r="A20" s="84" t="s">
        <v>338</v>
      </c>
      <c r="B20" s="93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6" t="s">
        <v>328</v>
      </c>
      <c r="B21" s="89"/>
      <c r="C21" s="90"/>
      <c r="D21" s="90"/>
      <c r="E21" s="90"/>
      <c r="F21" s="90"/>
      <c r="G21" s="90"/>
    </row>
    <row r="22" spans="1:7" s="11" customFormat="1" x14ac:dyDescent="0.25">
      <c r="A22" s="86" t="s">
        <v>329</v>
      </c>
      <c r="B22" s="89"/>
      <c r="C22" s="90"/>
      <c r="D22" s="90"/>
      <c r="E22" s="90"/>
      <c r="F22" s="90"/>
      <c r="G22" s="90"/>
    </row>
    <row r="23" spans="1:7" s="11" customFormat="1" x14ac:dyDescent="0.25">
      <c r="A23" s="62" t="s">
        <v>330</v>
      </c>
      <c r="B23" s="89"/>
      <c r="C23" s="90"/>
      <c r="D23" s="90"/>
      <c r="E23" s="90"/>
      <c r="F23" s="90"/>
      <c r="G23" s="90"/>
    </row>
    <row r="24" spans="1:7" s="11" customFormat="1" x14ac:dyDescent="0.25">
      <c r="A24" s="86" t="s">
        <v>331</v>
      </c>
      <c r="B24" s="89"/>
      <c r="C24" s="90"/>
      <c r="D24" s="90"/>
      <c r="E24" s="90"/>
      <c r="F24" s="90"/>
      <c r="G24" s="90"/>
    </row>
    <row r="25" spans="1:7" s="11" customFormat="1" x14ac:dyDescent="0.25">
      <c r="A25" s="62" t="s">
        <v>332</v>
      </c>
      <c r="B25" s="89"/>
      <c r="C25" s="90"/>
      <c r="D25" s="90"/>
      <c r="E25" s="90"/>
      <c r="F25" s="90"/>
      <c r="G25" s="90"/>
    </row>
    <row r="26" spans="1:7" s="11" customFormat="1" x14ac:dyDescent="0.25">
      <c r="A26" s="86" t="s">
        <v>333</v>
      </c>
      <c r="B26" s="89"/>
      <c r="C26" s="90"/>
      <c r="D26" s="90"/>
      <c r="E26" s="90"/>
      <c r="F26" s="90"/>
      <c r="G26" s="90"/>
    </row>
    <row r="27" spans="1:7" s="11" customFormat="1" ht="22.5" x14ac:dyDescent="0.25">
      <c r="A27" s="86" t="s">
        <v>334</v>
      </c>
      <c r="B27" s="89"/>
      <c r="C27" s="90"/>
      <c r="D27" s="90"/>
      <c r="E27" s="90"/>
      <c r="F27" s="90"/>
      <c r="G27" s="90"/>
    </row>
    <row r="28" spans="1:7" s="11" customFormat="1" x14ac:dyDescent="0.25">
      <c r="A28" s="91" t="s">
        <v>335</v>
      </c>
      <c r="B28" s="89"/>
      <c r="C28" s="90"/>
      <c r="D28" s="90"/>
      <c r="E28" s="90"/>
      <c r="F28" s="90"/>
      <c r="G28" s="90"/>
    </row>
    <row r="29" spans="1:7" s="11" customFormat="1" x14ac:dyDescent="0.25">
      <c r="A29" s="92" t="s">
        <v>336</v>
      </c>
      <c r="B29" s="89"/>
      <c r="C29" s="90"/>
      <c r="D29" s="90"/>
      <c r="E29" s="90"/>
      <c r="F29" s="90"/>
      <c r="G29" s="90"/>
    </row>
    <row r="30" spans="1:7" s="11" customFormat="1" x14ac:dyDescent="0.25">
      <c r="A30" s="62" t="s">
        <v>337</v>
      </c>
      <c r="B30" s="89"/>
      <c r="C30" s="90"/>
      <c r="D30" s="90"/>
      <c r="E30" s="90"/>
      <c r="F30" s="90"/>
      <c r="G30" s="90"/>
    </row>
    <row r="31" spans="1:7" s="11" customFormat="1" x14ac:dyDescent="0.25">
      <c r="A31" s="84" t="s">
        <v>339</v>
      </c>
      <c r="B31" s="85">
        <f>B8+B20</f>
        <v>77822484</v>
      </c>
      <c r="C31" s="85">
        <f t="shared" ref="C31:G31" si="1">C8+C20</f>
        <v>0</v>
      </c>
      <c r="D31" s="85">
        <f t="shared" si="1"/>
        <v>77822484</v>
      </c>
      <c r="E31" s="85">
        <f t="shared" si="1"/>
        <v>31580468</v>
      </c>
      <c r="F31" s="85">
        <f t="shared" si="1"/>
        <v>30862439</v>
      </c>
      <c r="G31" s="85">
        <f t="shared" si="1"/>
        <v>46242016</v>
      </c>
    </row>
    <row r="32" spans="1:7" s="11" customFormat="1" ht="15.75" thickBot="1" x14ac:dyDescent="0.3">
      <c r="A32" s="94"/>
      <c r="B32" s="95"/>
      <c r="C32" s="96"/>
      <c r="D32" s="96"/>
      <c r="E32" s="96"/>
      <c r="F32" s="96"/>
      <c r="G32" s="96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6"/>
    </row>
    <row r="36" spans="1:1" s="11" customFormat="1" ht="8.1" customHeight="1" x14ac:dyDescent="0.25">
      <c r="A36" s="66"/>
    </row>
    <row r="37" spans="1:1" s="11" customFormat="1" x14ac:dyDescent="0.25">
      <c r="A37" s="66"/>
    </row>
    <row r="38" spans="1:1" s="11" customFormat="1" x14ac:dyDescent="0.25">
      <c r="A38" s="66"/>
    </row>
    <row r="39" spans="1:1" s="11" customFormat="1" x14ac:dyDescent="0.25">
      <c r="A39" s="66"/>
    </row>
    <row r="40" spans="1:1" s="11" customFormat="1" x14ac:dyDescent="0.25">
      <c r="A40" s="6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2022-07-25T16:29:32Z</dcterms:modified>
</cp:coreProperties>
</file>