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COESPO\CUENTA PUBLICA 1ER. TRIMESTRE 2023 COESPO\"/>
    </mc:Choice>
  </mc:AlternateContent>
  <xr:revisionPtr revIDLastSave="0" documentId="10_ncr:8100000_{F94C847C-0469-4909-BE5B-608D14297A7E}" xr6:coauthVersionLast="32" xr6:coauthVersionMax="32" xr10:uidLastSave="{00000000-0000-0000-0000-000000000000}"/>
  <bookViews>
    <workbookView xWindow="0" yWindow="0" windowWidth="9120" windowHeight="1785" tabRatio="80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5">'FORMATO 6A'!$A$1:$I$166</definedName>
    <definedName name="_xlnm.Print_Titles" localSheetId="0">'FORMATO 1'!$2:$5</definedName>
    <definedName name="_xlnm.Print_Titles" localSheetId="3">'FORMATO 4'!$1:$8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H160" i="6" l="1"/>
  <c r="E10" i="9"/>
  <c r="C25" i="1"/>
  <c r="C47" i="1"/>
  <c r="G11" i="6" l="1"/>
  <c r="H11" i="6"/>
  <c r="E10" i="4" l="1"/>
  <c r="D15" i="8" l="1"/>
  <c r="G15" i="8" s="1"/>
  <c r="G17" i="2"/>
  <c r="G19" i="2" s="1"/>
  <c r="G75" i="1"/>
  <c r="G68" i="1"/>
  <c r="G79" i="1" s="1"/>
  <c r="G63" i="1"/>
  <c r="G57" i="1"/>
  <c r="G42" i="1"/>
  <c r="G38" i="1"/>
  <c r="G31" i="1"/>
  <c r="G27" i="1"/>
  <c r="G23" i="1"/>
  <c r="G19" i="1"/>
  <c r="G9" i="1"/>
  <c r="D60" i="1"/>
  <c r="D41" i="1"/>
  <c r="D38" i="1"/>
  <c r="D31" i="1"/>
  <c r="D25" i="1"/>
  <c r="D17" i="1"/>
  <c r="D9" i="1"/>
  <c r="G47" i="1" l="1"/>
  <c r="G59" i="1" s="1"/>
  <c r="G81" i="1" s="1"/>
  <c r="D47" i="1"/>
  <c r="D62" i="1" s="1"/>
  <c r="E31" i="9"/>
  <c r="H31" i="9" s="1"/>
  <c r="E30" i="9"/>
  <c r="H30" i="9" s="1"/>
  <c r="E29" i="9"/>
  <c r="H29" i="9" s="1"/>
  <c r="G28" i="9"/>
  <c r="F28" i="9"/>
  <c r="D28" i="9"/>
  <c r="D21" i="9" s="1"/>
  <c r="C28" i="9"/>
  <c r="H27" i="9"/>
  <c r="E27" i="9"/>
  <c r="H26" i="9"/>
  <c r="E26" i="9"/>
  <c r="E25" i="9"/>
  <c r="H25" i="9" s="1"/>
  <c r="G24" i="9"/>
  <c r="G21" i="9" s="1"/>
  <c r="F24" i="9"/>
  <c r="F21" i="9" s="1"/>
  <c r="E24" i="9"/>
  <c r="D24" i="9"/>
  <c r="C24" i="9"/>
  <c r="E23" i="9"/>
  <c r="H23" i="9" s="1"/>
  <c r="E22" i="9"/>
  <c r="H22" i="9" s="1"/>
  <c r="H19" i="9"/>
  <c r="E19" i="9"/>
  <c r="E18" i="9"/>
  <c r="H18" i="9" s="1"/>
  <c r="E17" i="9"/>
  <c r="H17" i="9" s="1"/>
  <c r="G16" i="9"/>
  <c r="F16" i="9"/>
  <c r="E16" i="9"/>
  <c r="D16" i="9"/>
  <c r="C16" i="9"/>
  <c r="E15" i="9"/>
  <c r="H15" i="9" s="1"/>
  <c r="E14" i="9"/>
  <c r="H14" i="9" s="1"/>
  <c r="E13" i="9"/>
  <c r="H13" i="9" s="1"/>
  <c r="G12" i="9"/>
  <c r="F12" i="9"/>
  <c r="F9" i="9" s="1"/>
  <c r="D12" i="9"/>
  <c r="D9" i="9" s="1"/>
  <c r="C12" i="9"/>
  <c r="C9" i="9" s="1"/>
  <c r="E11" i="9"/>
  <c r="H11" i="9" s="1"/>
  <c r="H10" i="9"/>
  <c r="G9" i="9"/>
  <c r="D83" i="8"/>
  <c r="D79" i="8" s="1"/>
  <c r="G82" i="8"/>
  <c r="D82" i="8"/>
  <c r="G81" i="8"/>
  <c r="D81" i="8"/>
  <c r="G80" i="8"/>
  <c r="D80" i="8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F68" i="8"/>
  <c r="E68" i="8"/>
  <c r="C68" i="8"/>
  <c r="B68" i="8"/>
  <c r="G66" i="8"/>
  <c r="D66" i="8"/>
  <c r="G65" i="8"/>
  <c r="D65" i="8"/>
  <c r="D64" i="8"/>
  <c r="G64" i="8" s="1"/>
  <c r="D63" i="8"/>
  <c r="D59" i="8" s="1"/>
  <c r="G62" i="8"/>
  <c r="D62" i="8"/>
  <c r="G61" i="8"/>
  <c r="D61" i="8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C49" i="8"/>
  <c r="B49" i="8"/>
  <c r="B48" i="8" s="1"/>
  <c r="F48" i="8"/>
  <c r="D46" i="8"/>
  <c r="G46" i="8" s="1"/>
  <c r="D45" i="8"/>
  <c r="G45" i="8" s="1"/>
  <c r="D44" i="8"/>
  <c r="G44" i="8" s="1"/>
  <c r="D43" i="8"/>
  <c r="G43" i="8" s="1"/>
  <c r="F42" i="8"/>
  <c r="E42" i="8"/>
  <c r="C42" i="8"/>
  <c r="B42" i="8"/>
  <c r="D40" i="8"/>
  <c r="G40" i="8" s="1"/>
  <c r="G39" i="8"/>
  <c r="D39" i="8"/>
  <c r="D38" i="8"/>
  <c r="G38" i="8" s="1"/>
  <c r="G37" i="8"/>
  <c r="D37" i="8"/>
  <c r="D36" i="8"/>
  <c r="G36" i="8" s="1"/>
  <c r="G35" i="8"/>
  <c r="D35" i="8"/>
  <c r="D34" i="8"/>
  <c r="G34" i="8" s="1"/>
  <c r="G33" i="8"/>
  <c r="D33" i="8"/>
  <c r="D32" i="8"/>
  <c r="G32" i="8" s="1"/>
  <c r="F31" i="8"/>
  <c r="E31" i="8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F22" i="8"/>
  <c r="E22" i="8"/>
  <c r="C22" i="8"/>
  <c r="B22" i="8"/>
  <c r="D20" i="8"/>
  <c r="G20" i="8" s="1"/>
  <c r="D19" i="8"/>
  <c r="G19" i="8" s="1"/>
  <c r="G18" i="8"/>
  <c r="D18" i="8"/>
  <c r="D17" i="8"/>
  <c r="G17" i="8" s="1"/>
  <c r="D16" i="8"/>
  <c r="G16" i="8" s="1"/>
  <c r="D14" i="8"/>
  <c r="G14" i="8" s="1"/>
  <c r="G13" i="8"/>
  <c r="D13" i="8"/>
  <c r="D12" i="8" s="1"/>
  <c r="F12" i="8"/>
  <c r="E12" i="8"/>
  <c r="E11" i="8" s="1"/>
  <c r="C12" i="8"/>
  <c r="B12" i="8"/>
  <c r="C11" i="8"/>
  <c r="H28" i="7"/>
  <c r="H27" i="7"/>
  <c r="H26" i="7"/>
  <c r="H25" i="7"/>
  <c r="H24" i="7"/>
  <c r="H23" i="7"/>
  <c r="H22" i="7"/>
  <c r="H21" i="7"/>
  <c r="E20" i="7"/>
  <c r="H20" i="7" s="1"/>
  <c r="H19" i="7" s="1"/>
  <c r="G19" i="7"/>
  <c r="F19" i="7"/>
  <c r="D19" i="7"/>
  <c r="C19" i="7"/>
  <c r="H17" i="7"/>
  <c r="H16" i="7"/>
  <c r="H15" i="7"/>
  <c r="H14" i="7"/>
  <c r="H13" i="7"/>
  <c r="H12" i="7"/>
  <c r="H11" i="7"/>
  <c r="E10" i="7"/>
  <c r="H10" i="7" s="1"/>
  <c r="G9" i="7"/>
  <c r="G29" i="7" s="1"/>
  <c r="F9" i="7"/>
  <c r="D9" i="7"/>
  <c r="C9" i="7"/>
  <c r="F158" i="6"/>
  <c r="I158" i="6" s="1"/>
  <c r="F157" i="6"/>
  <c r="I157" i="6" s="1"/>
  <c r="F156" i="6"/>
  <c r="I156" i="6" s="1"/>
  <c r="F155" i="6"/>
  <c r="I155" i="6" s="1"/>
  <c r="F154" i="6"/>
  <c r="I154" i="6" s="1"/>
  <c r="F153" i="6"/>
  <c r="I153" i="6" s="1"/>
  <c r="F152" i="6"/>
  <c r="I152" i="6" s="1"/>
  <c r="H151" i="6"/>
  <c r="G151" i="6"/>
  <c r="E151" i="6"/>
  <c r="D151" i="6"/>
  <c r="F150" i="6"/>
  <c r="I150" i="6" s="1"/>
  <c r="F149" i="6"/>
  <c r="I149" i="6" s="1"/>
  <c r="F148" i="6"/>
  <c r="I148" i="6" s="1"/>
  <c r="H147" i="6"/>
  <c r="G147" i="6"/>
  <c r="E147" i="6"/>
  <c r="D147" i="6"/>
  <c r="F146" i="6"/>
  <c r="I146" i="6" s="1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H138" i="6"/>
  <c r="G138" i="6"/>
  <c r="E138" i="6"/>
  <c r="D138" i="6"/>
  <c r="F137" i="6"/>
  <c r="I137" i="6" s="1"/>
  <c r="F136" i="6"/>
  <c r="I136" i="6" s="1"/>
  <c r="F135" i="6"/>
  <c r="I135" i="6" s="1"/>
  <c r="H134" i="6"/>
  <c r="G134" i="6"/>
  <c r="E134" i="6"/>
  <c r="D134" i="6"/>
  <c r="F133" i="6"/>
  <c r="I133" i="6" s="1"/>
  <c r="F132" i="6"/>
  <c r="I132" i="6" s="1"/>
  <c r="F131" i="6"/>
  <c r="I131" i="6" s="1"/>
  <c r="F130" i="6"/>
  <c r="I130" i="6" s="1"/>
  <c r="F129" i="6"/>
  <c r="I129" i="6" s="1"/>
  <c r="F128" i="6"/>
  <c r="I128" i="6" s="1"/>
  <c r="F127" i="6"/>
  <c r="I127" i="6" s="1"/>
  <c r="F126" i="6"/>
  <c r="I126" i="6" s="1"/>
  <c r="F125" i="6"/>
  <c r="I125" i="6" s="1"/>
  <c r="H124" i="6"/>
  <c r="G124" i="6"/>
  <c r="E124" i="6"/>
  <c r="D124" i="6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H114" i="6"/>
  <c r="G114" i="6"/>
  <c r="E114" i="6"/>
  <c r="D114" i="6"/>
  <c r="F113" i="6"/>
  <c r="I113" i="6" s="1"/>
  <c r="F112" i="6"/>
  <c r="I112" i="6" s="1"/>
  <c r="F111" i="6"/>
  <c r="I111" i="6" s="1"/>
  <c r="F110" i="6"/>
  <c r="I110" i="6" s="1"/>
  <c r="F109" i="6"/>
  <c r="I109" i="6" s="1"/>
  <c r="F108" i="6"/>
  <c r="I108" i="6" s="1"/>
  <c r="F107" i="6"/>
  <c r="I107" i="6" s="1"/>
  <c r="F106" i="6"/>
  <c r="I106" i="6" s="1"/>
  <c r="F105" i="6"/>
  <c r="I105" i="6" s="1"/>
  <c r="H104" i="6"/>
  <c r="G104" i="6"/>
  <c r="E104" i="6"/>
  <c r="D104" i="6"/>
  <c r="F103" i="6"/>
  <c r="I103" i="6" s="1"/>
  <c r="F102" i="6"/>
  <c r="I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H94" i="6"/>
  <c r="G94" i="6"/>
  <c r="E94" i="6"/>
  <c r="D94" i="6"/>
  <c r="F93" i="6"/>
  <c r="I93" i="6" s="1"/>
  <c r="F92" i="6"/>
  <c r="I92" i="6" s="1"/>
  <c r="F91" i="6"/>
  <c r="I91" i="6" s="1"/>
  <c r="F90" i="6"/>
  <c r="I90" i="6" s="1"/>
  <c r="F89" i="6"/>
  <c r="I89" i="6" s="1"/>
  <c r="F88" i="6"/>
  <c r="I88" i="6" s="1"/>
  <c r="F87" i="6"/>
  <c r="I87" i="6" s="1"/>
  <c r="H86" i="6"/>
  <c r="G86" i="6"/>
  <c r="E86" i="6"/>
  <c r="E85" i="6" s="1"/>
  <c r="E83" i="6" s="1"/>
  <c r="E82" i="6" s="1"/>
  <c r="E81" i="6" s="1"/>
  <c r="E80" i="6" s="1"/>
  <c r="E79" i="6" s="1"/>
  <c r="E78" i="6" s="1"/>
  <c r="E77" i="6" s="1"/>
  <c r="E76" i="6" s="1"/>
  <c r="E75" i="6" s="1"/>
  <c r="E74" i="6" s="1"/>
  <c r="E73" i="6" s="1"/>
  <c r="E72" i="6" s="1"/>
  <c r="E71" i="6" s="1"/>
  <c r="E70" i="6" s="1"/>
  <c r="E69" i="6" s="1"/>
  <c r="E68" i="6" s="1"/>
  <c r="E67" i="6" s="1"/>
  <c r="E66" i="6" s="1"/>
  <c r="E65" i="6" s="1"/>
  <c r="E64" i="6" s="1"/>
  <c r="E63" i="6" s="1"/>
  <c r="E62" i="6" s="1"/>
  <c r="E61" i="6" s="1"/>
  <c r="E60" i="6" s="1"/>
  <c r="E59" i="6" s="1"/>
  <c r="D86" i="6"/>
  <c r="F58" i="6"/>
  <c r="I58" i="6" s="1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H49" i="6"/>
  <c r="G49" i="6"/>
  <c r="E49" i="6"/>
  <c r="D49" i="6"/>
  <c r="F48" i="6"/>
  <c r="I48" i="6" s="1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H39" i="6"/>
  <c r="G39" i="6"/>
  <c r="E39" i="6"/>
  <c r="D39" i="6"/>
  <c r="F38" i="6"/>
  <c r="I38" i="6" s="1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H29" i="6"/>
  <c r="G29" i="6"/>
  <c r="E29" i="6"/>
  <c r="D29" i="6"/>
  <c r="F28" i="6"/>
  <c r="I28" i="6" s="1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H19" i="6"/>
  <c r="G19" i="6"/>
  <c r="E19" i="6"/>
  <c r="D19" i="6"/>
  <c r="F18" i="6"/>
  <c r="I18" i="6" s="1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D11" i="6"/>
  <c r="G77" i="5"/>
  <c r="F77" i="5"/>
  <c r="D77" i="5"/>
  <c r="C77" i="5"/>
  <c r="H76" i="5"/>
  <c r="E76" i="5"/>
  <c r="H75" i="5"/>
  <c r="E75" i="5"/>
  <c r="E77" i="5" s="1"/>
  <c r="H70" i="5"/>
  <c r="H69" i="5" s="1"/>
  <c r="E70" i="5"/>
  <c r="G69" i="5"/>
  <c r="F69" i="5"/>
  <c r="E69" i="5"/>
  <c r="D69" i="5"/>
  <c r="C69" i="5"/>
  <c r="H65" i="5"/>
  <c r="E65" i="5"/>
  <c r="H64" i="5"/>
  <c r="E64" i="5"/>
  <c r="H63" i="5"/>
  <c r="E63" i="5"/>
  <c r="H62" i="5"/>
  <c r="H61" i="5" s="1"/>
  <c r="E62" i="5"/>
  <c r="E61" i="5" s="1"/>
  <c r="G61" i="5"/>
  <c r="F61" i="5"/>
  <c r="D61" i="5"/>
  <c r="C61" i="5"/>
  <c r="H60" i="5"/>
  <c r="E60" i="5"/>
  <c r="H59" i="5"/>
  <c r="E59" i="5"/>
  <c r="H58" i="5"/>
  <c r="H56" i="5" s="1"/>
  <c r="E58" i="5"/>
  <c r="H57" i="5"/>
  <c r="E57" i="5"/>
  <c r="E56" i="5" s="1"/>
  <c r="G56" i="5"/>
  <c r="F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H48" i="5"/>
  <c r="H47" i="5" s="1"/>
  <c r="E48" i="5"/>
  <c r="G47" i="5"/>
  <c r="F47" i="5"/>
  <c r="D47" i="5"/>
  <c r="C47" i="5"/>
  <c r="H40" i="5"/>
  <c r="E40" i="5"/>
  <c r="E38" i="5" s="1"/>
  <c r="H39" i="5"/>
  <c r="E39" i="5"/>
  <c r="H38" i="5"/>
  <c r="G38" i="5"/>
  <c r="F38" i="5"/>
  <c r="D38" i="5"/>
  <c r="C38" i="5"/>
  <c r="H37" i="5"/>
  <c r="H36" i="5" s="1"/>
  <c r="E37" i="5"/>
  <c r="G36" i="5"/>
  <c r="F36" i="5"/>
  <c r="E36" i="5"/>
  <c r="D36" i="5"/>
  <c r="C36" i="5"/>
  <c r="H35" i="5"/>
  <c r="E35" i="5"/>
  <c r="H34" i="5"/>
  <c r="E34" i="5"/>
  <c r="H33" i="5"/>
  <c r="E33" i="5"/>
  <c r="H32" i="5"/>
  <c r="E32" i="5"/>
  <c r="H31" i="5"/>
  <c r="E31" i="5"/>
  <c r="H30" i="5"/>
  <c r="E30" i="5"/>
  <c r="E29" i="5" s="1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G17" i="5"/>
  <c r="F17" i="5"/>
  <c r="F42" i="5" s="1"/>
  <c r="D17" i="5"/>
  <c r="C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E80" i="4"/>
  <c r="D80" i="4"/>
  <c r="E78" i="4"/>
  <c r="D78" i="4"/>
  <c r="C78" i="4"/>
  <c r="E76" i="4"/>
  <c r="D76" i="4"/>
  <c r="D74" i="4" s="1"/>
  <c r="D82" i="4" s="1"/>
  <c r="D84" i="4" s="1"/>
  <c r="C76" i="4"/>
  <c r="E75" i="4"/>
  <c r="E74" i="4" s="1"/>
  <c r="D75" i="4"/>
  <c r="C75" i="4"/>
  <c r="E72" i="4"/>
  <c r="D72" i="4"/>
  <c r="C72" i="4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D54" i="4"/>
  <c r="C54" i="4"/>
  <c r="E44" i="4"/>
  <c r="D44" i="4"/>
  <c r="C44" i="4"/>
  <c r="E41" i="4"/>
  <c r="D41" i="4"/>
  <c r="D48" i="4" s="1"/>
  <c r="D12" i="4" s="1"/>
  <c r="D9" i="4" s="1"/>
  <c r="C41" i="4"/>
  <c r="E31" i="4"/>
  <c r="D31" i="4"/>
  <c r="C31" i="4"/>
  <c r="E18" i="4"/>
  <c r="D18" i="4"/>
  <c r="E14" i="4"/>
  <c r="D14" i="4"/>
  <c r="C14" i="4"/>
  <c r="L20" i="3"/>
  <c r="L19" i="3"/>
  <c r="L18" i="3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K9" i="3"/>
  <c r="J9" i="3"/>
  <c r="J21" i="3" s="1"/>
  <c r="I9" i="3"/>
  <c r="H9" i="3"/>
  <c r="H21" i="3" s="1"/>
  <c r="G9" i="3"/>
  <c r="F9" i="3"/>
  <c r="E9" i="3"/>
  <c r="D9" i="3"/>
  <c r="D21" i="3" s="1"/>
  <c r="C9" i="3"/>
  <c r="G36" i="2"/>
  <c r="F36" i="2"/>
  <c r="E36" i="2"/>
  <c r="D36" i="2"/>
  <c r="C36" i="2"/>
  <c r="G29" i="2"/>
  <c r="G28" i="2"/>
  <c r="G27" i="2"/>
  <c r="I26" i="2"/>
  <c r="H26" i="2"/>
  <c r="F26" i="2"/>
  <c r="E26" i="2"/>
  <c r="D26" i="2"/>
  <c r="C26" i="2"/>
  <c r="G24" i="2"/>
  <c r="G23" i="2"/>
  <c r="G22" i="2"/>
  <c r="I21" i="2"/>
  <c r="H21" i="2"/>
  <c r="F21" i="2"/>
  <c r="E21" i="2"/>
  <c r="D21" i="2"/>
  <c r="C21" i="2"/>
  <c r="I13" i="2"/>
  <c r="H13" i="2"/>
  <c r="G13" i="2"/>
  <c r="F13" i="2"/>
  <c r="E13" i="2"/>
  <c r="D13" i="2"/>
  <c r="C13" i="2"/>
  <c r="I9" i="2"/>
  <c r="H9" i="2"/>
  <c r="H8" i="2" s="1"/>
  <c r="H19" i="2" s="1"/>
  <c r="G9" i="2"/>
  <c r="F9" i="2"/>
  <c r="F8" i="2" s="1"/>
  <c r="F19" i="2" s="1"/>
  <c r="E9" i="2"/>
  <c r="D9" i="2"/>
  <c r="D8" i="2" s="1"/>
  <c r="D19" i="2" s="1"/>
  <c r="C9" i="2"/>
  <c r="F75" i="1"/>
  <c r="F68" i="1"/>
  <c r="F63" i="1"/>
  <c r="C60" i="1"/>
  <c r="F57" i="1"/>
  <c r="F42" i="1"/>
  <c r="C41" i="1"/>
  <c r="F38" i="1"/>
  <c r="C38" i="1"/>
  <c r="F31" i="1"/>
  <c r="C31" i="1"/>
  <c r="F27" i="1"/>
  <c r="F23" i="1"/>
  <c r="F19" i="1"/>
  <c r="C17" i="1"/>
  <c r="F9" i="1"/>
  <c r="C9" i="1"/>
  <c r="C62" i="1" s="1"/>
  <c r="H67" i="5" l="1"/>
  <c r="G83" i="8"/>
  <c r="F21" i="3"/>
  <c r="E17" i="5"/>
  <c r="E42" i="5" s="1"/>
  <c r="E72" i="5" s="1"/>
  <c r="C67" i="5"/>
  <c r="G85" i="6"/>
  <c r="G83" i="6" s="1"/>
  <c r="G82" i="6" s="1"/>
  <c r="G81" i="6" s="1"/>
  <c r="G80" i="6" s="1"/>
  <c r="G79" i="6" s="1"/>
  <c r="G78" i="6" s="1"/>
  <c r="G77" i="6" s="1"/>
  <c r="G76" i="6" s="1"/>
  <c r="G75" i="6" s="1"/>
  <c r="G74" i="6" s="1"/>
  <c r="G73" i="6" s="1"/>
  <c r="G72" i="6" s="1"/>
  <c r="G71" i="6" s="1"/>
  <c r="G70" i="6" s="1"/>
  <c r="G69" i="6" s="1"/>
  <c r="G68" i="6" s="1"/>
  <c r="G67" i="6" s="1"/>
  <c r="G66" i="6" s="1"/>
  <c r="G65" i="6" s="1"/>
  <c r="G64" i="6" s="1"/>
  <c r="G63" i="6" s="1"/>
  <c r="G62" i="6" s="1"/>
  <c r="G61" i="6" s="1"/>
  <c r="G60" i="6" s="1"/>
  <c r="G59" i="6" s="1"/>
  <c r="G10" i="6" s="1"/>
  <c r="D29" i="7"/>
  <c r="B11" i="8"/>
  <c r="B85" i="8" s="1"/>
  <c r="D31" i="8"/>
  <c r="G31" i="8" s="1"/>
  <c r="C48" i="8"/>
  <c r="C85" i="8" s="1"/>
  <c r="G63" i="8"/>
  <c r="G21" i="3"/>
  <c r="H17" i="5"/>
  <c r="E19" i="7"/>
  <c r="F32" i="9"/>
  <c r="C29" i="7"/>
  <c r="D32" i="9"/>
  <c r="C74" i="4"/>
  <c r="H29" i="5"/>
  <c r="H42" i="5" s="1"/>
  <c r="H72" i="5" s="1"/>
  <c r="G67" i="5"/>
  <c r="E9" i="7"/>
  <c r="F11" i="8"/>
  <c r="F85" i="8" s="1"/>
  <c r="C21" i="9"/>
  <c r="G26" i="2"/>
  <c r="C21" i="3"/>
  <c r="K21" i="3"/>
  <c r="D42" i="5"/>
  <c r="F29" i="7"/>
  <c r="I39" i="6"/>
  <c r="F39" i="6"/>
  <c r="E10" i="6"/>
  <c r="E160" i="6" s="1"/>
  <c r="F29" i="6"/>
  <c r="I29" i="6"/>
  <c r="F19" i="6"/>
  <c r="I19" i="6"/>
  <c r="I11" i="6"/>
  <c r="F11" i="6"/>
  <c r="D22" i="4"/>
  <c r="D24" i="4" s="1"/>
  <c r="D26" i="4" s="1"/>
  <c r="D35" i="4" s="1"/>
  <c r="E64" i="4"/>
  <c r="E66" i="4" s="1"/>
  <c r="C64" i="4"/>
  <c r="C66" i="4" s="1"/>
  <c r="E82" i="4"/>
  <c r="E84" i="4" s="1"/>
  <c r="E21" i="3"/>
  <c r="I21" i="3"/>
  <c r="F47" i="1"/>
  <c r="F59" i="1" s="1"/>
  <c r="F79" i="1"/>
  <c r="L15" i="3"/>
  <c r="D64" i="4"/>
  <c r="D66" i="4" s="1"/>
  <c r="C82" i="4"/>
  <c r="C84" i="4" s="1"/>
  <c r="I49" i="6"/>
  <c r="H77" i="5"/>
  <c r="E8" i="2"/>
  <c r="E19" i="2" s="1"/>
  <c r="I8" i="2"/>
  <c r="I19" i="2" s="1"/>
  <c r="L9" i="3"/>
  <c r="L21" i="3" s="1"/>
  <c r="C48" i="4"/>
  <c r="C12" i="4" s="1"/>
  <c r="C9" i="4" s="1"/>
  <c r="C22" i="4" s="1"/>
  <c r="C24" i="4" s="1"/>
  <c r="C26" i="4" s="1"/>
  <c r="C35" i="4" s="1"/>
  <c r="C42" i="5"/>
  <c r="G42" i="5"/>
  <c r="G72" i="5" s="1"/>
  <c r="D67" i="5"/>
  <c r="F49" i="6"/>
  <c r="F94" i="6"/>
  <c r="I94" i="6" s="1"/>
  <c r="D85" i="6"/>
  <c r="D83" i="6" s="1"/>
  <c r="H85" i="6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10" i="6" s="1"/>
  <c r="F114" i="6"/>
  <c r="I114" i="6" s="1"/>
  <c r="F134" i="6"/>
  <c r="I134" i="6" s="1"/>
  <c r="F138" i="6"/>
  <c r="I138" i="6" s="1"/>
  <c r="D42" i="8"/>
  <c r="G42" i="8" s="1"/>
  <c r="G59" i="8"/>
  <c r="E12" i="9"/>
  <c r="E9" i="9" s="1"/>
  <c r="H16" i="9"/>
  <c r="H24" i="9"/>
  <c r="E67" i="5"/>
  <c r="C32" i="9"/>
  <c r="G32" i="9"/>
  <c r="C8" i="2"/>
  <c r="G8" i="2"/>
  <c r="G21" i="2"/>
  <c r="E48" i="4"/>
  <c r="E12" i="4" s="1"/>
  <c r="E9" i="4" s="1"/>
  <c r="E22" i="4" s="1"/>
  <c r="E24" i="4" s="1"/>
  <c r="E26" i="4" s="1"/>
  <c r="E35" i="4" s="1"/>
  <c r="F67" i="5"/>
  <c r="F72" i="5" s="1"/>
  <c r="F104" i="6"/>
  <c r="I104" i="6" s="1"/>
  <c r="F124" i="6"/>
  <c r="I124" i="6" s="1"/>
  <c r="G12" i="8"/>
  <c r="D22" i="8"/>
  <c r="D11" i="8" s="1"/>
  <c r="E48" i="8"/>
  <c r="E85" i="8" s="1"/>
  <c r="D49" i="8"/>
  <c r="G49" i="8" s="1"/>
  <c r="D68" i="8"/>
  <c r="G68" i="8" s="1"/>
  <c r="G79" i="8"/>
  <c r="E28" i="9"/>
  <c r="H28" i="9" s="1"/>
  <c r="C72" i="5"/>
  <c r="F86" i="6"/>
  <c r="F147" i="6"/>
  <c r="I147" i="6" s="1"/>
  <c r="F151" i="6"/>
  <c r="I151" i="6" s="1"/>
  <c r="H9" i="7"/>
  <c r="H29" i="7" s="1"/>
  <c r="G160" i="6" l="1"/>
  <c r="E29" i="7"/>
  <c r="E21" i="9"/>
  <c r="H21" i="9" s="1"/>
  <c r="D82" i="6"/>
  <c r="F83" i="6"/>
  <c r="I83" i="6" s="1"/>
  <c r="D72" i="5"/>
  <c r="F81" i="1"/>
  <c r="H12" i="9"/>
  <c r="D48" i="8"/>
  <c r="D85" i="8" s="1"/>
  <c r="G22" i="8"/>
  <c r="G11" i="8" s="1"/>
  <c r="H9" i="9"/>
  <c r="F85" i="6"/>
  <c r="I86" i="6"/>
  <c r="I85" i="6" s="1"/>
  <c r="D81" i="6" l="1"/>
  <c r="F82" i="6"/>
  <c r="I82" i="6" s="1"/>
  <c r="H32" i="9"/>
  <c r="E32" i="9"/>
  <c r="G48" i="8"/>
  <c r="G85" i="8"/>
  <c r="D80" i="6" l="1"/>
  <c r="F81" i="6"/>
  <c r="I81" i="6" s="1"/>
  <c r="D79" i="6" l="1"/>
  <c r="F80" i="6"/>
  <c r="I80" i="6" s="1"/>
  <c r="D78" i="6" l="1"/>
  <c r="F79" i="6"/>
  <c r="I79" i="6" s="1"/>
  <c r="D77" i="6" l="1"/>
  <c r="F78" i="6"/>
  <c r="I78" i="6" s="1"/>
  <c r="D76" i="6" l="1"/>
  <c r="D75" i="6" s="1"/>
  <c r="F77" i="6"/>
  <c r="I77" i="6" l="1"/>
  <c r="F76" i="6"/>
  <c r="I76" i="6" s="1"/>
  <c r="D74" i="6"/>
  <c r="F75" i="6"/>
  <c r="I75" i="6" s="1"/>
  <c r="D73" i="6" l="1"/>
  <c r="F74" i="6"/>
  <c r="I74" i="6" s="1"/>
  <c r="D72" i="6" l="1"/>
  <c r="D71" i="6" s="1"/>
  <c r="F73" i="6"/>
  <c r="I73" i="6" l="1"/>
  <c r="F72" i="6"/>
  <c r="I72" i="6" s="1"/>
  <c r="D70" i="6"/>
  <c r="F71" i="6"/>
  <c r="I71" i="6" s="1"/>
  <c r="D69" i="6" l="1"/>
  <c r="F70" i="6"/>
  <c r="I70" i="6" s="1"/>
  <c r="D68" i="6" l="1"/>
  <c r="F69" i="6"/>
  <c r="I69" i="6" s="1"/>
  <c r="D67" i="6" l="1"/>
  <c r="F68" i="6"/>
  <c r="I68" i="6" s="1"/>
  <c r="D66" i="6" l="1"/>
  <c r="F67" i="6"/>
  <c r="I67" i="6" s="1"/>
  <c r="D65" i="6" l="1"/>
  <c r="F66" i="6"/>
  <c r="I66" i="6" s="1"/>
  <c r="D64" i="6" l="1"/>
  <c r="F65" i="6"/>
  <c r="I65" i="6" s="1"/>
  <c r="D63" i="6" l="1"/>
  <c r="D62" i="6" s="1"/>
  <c r="F64" i="6"/>
  <c r="I64" i="6" l="1"/>
  <c r="F63" i="6"/>
  <c r="I63" i="6" s="1"/>
  <c r="D61" i="6"/>
  <c r="F62" i="6"/>
  <c r="I62" i="6" s="1"/>
  <c r="D60" i="6" l="1"/>
  <c r="F61" i="6"/>
  <c r="I61" i="6" s="1"/>
  <c r="D59" i="6" l="1"/>
  <c r="D10" i="6" s="1"/>
  <c r="D160" i="6" s="1"/>
  <c r="F60" i="6"/>
  <c r="I60" i="6" l="1"/>
  <c r="F59" i="6"/>
  <c r="I59" i="6" l="1"/>
  <c r="I10" i="6" s="1"/>
  <c r="I160" i="6" s="1"/>
  <c r="F10" i="6"/>
  <c r="F160" i="6" s="1"/>
</calcChain>
</file>

<file path=xl/sharedStrings.xml><?xml version="1.0" encoding="utf-8"?>
<sst xmlns="http://schemas.openxmlformats.org/spreadsheetml/2006/main" count="658" uniqueCount="449">
  <si>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</si>
  <si>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</si>
  <si>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</si>
  <si>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</si>
  <si>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</si>
  <si>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</si>
  <si>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</si>
  <si>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</si>
  <si>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</si>
  <si>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</si>
  <si>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</si>
  <si>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</si>
  <si>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</si>
  <si>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</si>
  <si>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</si>
  <si>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</si>
  <si>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</si>
  <si>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</si>
  <si>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</si>
  <si>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</si>
  <si>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</si>
  <si>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</si>
  <si>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</si>
  <si>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</si>
  <si>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</si>
  <si>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</si>
  <si>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</si>
  <si>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</si>
  <si>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</si>
  <si>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</si>
  <si>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</si>
  <si>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</si>
  <si>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</si>
  <si>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</si>
  <si>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</si>
  <si>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</si>
  <si>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</si>
  <si>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</si>
  <si>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</si>
  <si>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</si>
  <si>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</si>
  <si>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</si>
  <si>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</si>
  <si>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</si>
  <si>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</si>
  <si>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</si>
  <si>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</si>
  <si>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</si>
  <si>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</si>
  <si>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</si>
  <si>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</si>
  <si>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</si>
  <si>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</si>
  <si>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</si>
  <si>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</si>
  <si>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</si>
  <si>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</si>
  <si>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</si>
  <si>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</si>
  <si>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</si>
  <si>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</si>
  <si>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</si>
  <si>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</si>
  <si>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</si>
  <si>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</si>
  <si>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</si>
  <si>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</si>
  <si>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</si>
  <si>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</si>
  <si>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</si>
  <si>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</si>
  <si>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</si>
  <si>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</si>
  <si>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</si>
  <si>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</si>
  <si>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</si>
  <si>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</si>
  <si>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</si>
  <si>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</si>
  <si>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</si>
  <si>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</si>
  <si>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</si>
  <si>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</si>
  <si>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</si>
  <si>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</si>
  <si>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</si>
  <si>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</si>
  <si>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</si>
  <si>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</si>
  <si>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</si>
  <si>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</si>
  <si>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</si>
  <si>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</si>
  <si>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</si>
  <si>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</si>
  <si>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</si>
  <si>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</si>
  <si>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</si>
  <si>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</si>
  <si>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</si>
  <si>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</si>
  <si>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</si>
  <si>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</si>
  <si>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</si>
  <si>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</si>
  <si>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</si>
  <si>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</si>
  <si>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</si>
  <si>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</si>
  <si>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</si>
  <si>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</si>
  <si>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</si>
  <si>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</si>
  <si>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</si>
  <si>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</si>
  <si>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</si>
  <si>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</si>
  <si>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</si>
  <si>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</si>
  <si>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</si>
  <si>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Consejo Estatal de Población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</si>
  <si>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</si>
  <si>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</si>
  <si>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</si>
  <si>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</si>
  <si>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</si>
  <si>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</si>
  <si>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</si>
  <si>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</si>
  <si>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</si>
  <si>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</si>
  <si>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</si>
  <si>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</si>
  <si>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</si>
  <si>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</si>
  <si>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</si>
  <si>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</si>
  <si>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</si>
  <si>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</si>
  <si>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</si>
  <si>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</si>
  <si>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</si>
  <si>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</si>
  <si>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</si>
  <si>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</si>
  <si>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</si>
  <si>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</si>
  <si>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</si>
  <si>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</si>
  <si>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</si>
  <si>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</si>
  <si>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</si>
  <si>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</si>
  <si>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</si>
  <si>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</si>
  <si>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</si>
  <si>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</si>
  <si>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</si>
  <si>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</si>
  <si>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</si>
  <si>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</si>
  <si>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</si>
  <si>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</si>
  <si>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</si>
  <si>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</si>
  <si>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</si>
  <si>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</si>
  <si>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</si>
  <si>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</si>
  <si>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</si>
  <si>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</si>
  <si>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</si>
  <si>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</si>
  <si>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</si>
  <si>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</si>
  <si>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</si>
  <si>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</si>
  <si>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</si>
  <si>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</si>
  <si>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</si>
  <si>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</si>
  <si>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</si>
  <si>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</si>
  <si>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</si>
  <si>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</si>
  <si>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</si>
  <si>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</si>
  <si>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</si>
  <si>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</si>
  <si>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</si>
  <si>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</si>
  <si>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</si>
  <si>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</si>
  <si>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</si>
  <si>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</si>
  <si>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</si>
  <si>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</si>
  <si>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</si>
  <si>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</si>
  <si>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</si>
  <si>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</si>
  <si>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</si>
  <si>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</si>
  <si>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</si>
  <si>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10"/>
        <color theme="1"/>
        <rFont val="Arial Narrow"/>
        <family val="2"/>
      </rPr>
      <t>B. Egresos Presupuestarios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</si>
  <si>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</si>
  <si>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</si>
  <si>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</si>
  <si>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</si>
  <si>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</si>
  <si>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</si>
  <si>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</si>
  <si>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</si>
  <si>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</si>
  <si>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</si>
  <si>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</si>
  <si>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</si>
  <si>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</si>
  <si>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</si>
  <si>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</si>
  <si>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</si>
  <si>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</si>
  <si>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</si>
  <si>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</si>
  <si>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</si>
  <si>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</si>
  <si>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</si>
  <si>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</si>
  <si>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</si>
  <si>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</si>
  <si>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</si>
  <si>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</si>
  <si>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</si>
  <si>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</si>
  <si>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</si>
  <si>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</si>
  <si>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</si>
  <si>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</si>
  <si>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</si>
  <si>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</si>
  <si>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</si>
  <si>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</si>
  <si>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</si>
  <si>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</si>
  <si>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</si>
  <si>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</si>
  <si>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</si>
  <si>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</si>
  <si>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</si>
  <si>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</si>
  <si>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</si>
  <si>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</si>
  <si>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</si>
  <si>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</si>
  <si>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</si>
  <si>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</si>
  <si>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</si>
  <si>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</si>
  <si>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</si>
  <si>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</si>
  <si>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</si>
  <si>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</si>
  <si>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</si>
  <si>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</si>
  <si>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</si>
  <si>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</si>
  <si>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</si>
  <si>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</si>
  <si>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</si>
  <si>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</si>
  <si>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</si>
  <si>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</si>
  <si>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</si>
  <si>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</si>
  <si>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</si>
  <si>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</si>
  <si>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</si>
  <si>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</si>
  <si>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</si>
  <si>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</si>
  <si>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</si>
  <si>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</si>
  <si>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</si>
  <si>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</si>
  <si>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</si>
  <si>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</si>
  <si>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</si>
  <si>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</si>
  <si>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</si>
  <si>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</si>
  <si>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</si>
  <si>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</si>
  <si>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</si>
  <si>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</si>
  <si>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</si>
  <si>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</si>
  <si>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</si>
  <si>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</si>
  <si>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</si>
  <si>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</si>
  <si>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</si>
  <si>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</si>
  <si>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</si>
  <si>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</si>
  <si>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</si>
  <si>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</si>
  <si>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</si>
  <si>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</si>
  <si>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</si>
  <si>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</si>
  <si>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</si>
  <si>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</si>
  <si>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</si>
  <si>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</si>
  <si>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</si>
  <si>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</si>
  <si>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</si>
  <si>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</si>
  <si>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</si>
  <si>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</si>
  <si>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</si>
  <si>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</si>
  <si>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</si>
  <si>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</si>
  <si>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</si>
  <si>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</si>
  <si>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</si>
  <si>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</si>
  <si>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</si>
  <si>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</si>
  <si>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</si>
  <si>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</si>
  <si>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</si>
  <si>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</si>
  <si>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</si>
  <si>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</si>
  <si>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</si>
  <si>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</si>
  <si>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</si>
  <si>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</si>
  <si>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</si>
  <si>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</si>
  <si>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</si>
  <si>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</si>
  <si>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</si>
  <si>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</si>
  <si>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</si>
  <si>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</si>
  <si>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</si>
  <si>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</si>
  <si>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</si>
  <si>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</si>
  <si>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</si>
  <si>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</si>
  <si>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</si>
  <si>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</si>
  <si>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</si>
  <si>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</si>
  <si>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</si>
  <si>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</si>
  <si>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</si>
  <si>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</si>
  <si>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</si>
  <si>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</si>
  <si>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</si>
  <si>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</si>
  <si>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</si>
  <si>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</si>
  <si>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</si>
  <si>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</si>
  <si>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</si>
  <si>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</si>
  <si>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</si>
  <si>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</si>
  <si>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</si>
  <si>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</si>
  <si>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</si>
  <si>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</si>
  <si>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</si>
  <si>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</si>
  <si>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</si>
  <si>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</si>
  <si>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</si>
  <si>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</si>
  <si>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</si>
  <si>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</si>
  <si>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</si>
  <si>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</si>
  <si>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</si>
  <si>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CONSEJO ESTATAL DE POBLACION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</si>
  <si>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</si>
  <si>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</si>
  <si>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</si>
  <si>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</si>
  <si>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</si>
  <si>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</si>
  <si>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</si>
  <si>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</si>
  <si>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</si>
  <si>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</si>
  <si>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</si>
  <si>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</si>
  <si>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</si>
  <si>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</si>
  <si>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</si>
  <si>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</si>
  <si>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</si>
  <si>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</si>
  <si>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</si>
  <si>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</si>
  <si>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</si>
  <si>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</si>
  <si>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</si>
  <si>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</si>
  <si>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</si>
  <si>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</si>
  <si>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</si>
  <si>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</si>
  <si>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</si>
  <si>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</si>
  <si>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</si>
  <si>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</si>
  <si>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</si>
  <si>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</si>
  <si>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</si>
  <si>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</si>
  <si>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</si>
  <si>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</si>
  <si>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</si>
  <si>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</si>
  <si>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</si>
  <si>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</si>
  <si>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</si>
  <si>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</si>
  <si>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</si>
  <si>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</si>
  <si>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</si>
  <si>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</si>
  <si>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</si>
  <si>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</si>
  <si>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</si>
  <si>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Al 31 de marzo de 2023 y al 31 de diciembre de 2022 (b)</t>
  </si>
  <si>
    <t>31 de diciembre de 2022 (e)</t>
  </si>
  <si>
    <t>2023 (d)</t>
  </si>
  <si>
    <t>Del 1 de Enero al 31 de Marzo de 2023 (b)</t>
  </si>
  <si>
    <t>Saldo al 31 de diciembre de 2022 (d)</t>
  </si>
  <si>
    <t>Monto pagado de la inversión al 31 de Marzo de 2023</t>
  </si>
  <si>
    <t>Monto pagado de la inversión actualizado al 31 de Marzo de 2023</t>
  </si>
  <si>
    <t>Saldo pendiente por pagar de la inversión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</si>
</sst>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1" applyNumberFormat="0" applyAlignment="0" applyProtection="0"/>
    <xf numFmtId="0" fontId="22" fillId="22" borderId="2" applyNumberFormat="0" applyAlignment="0" applyProtection="0"/>
    <xf numFmtId="0" fontId="21" fillId="0" borderId="3" applyNumberFormat="0" applyFill="0" applyAlignment="0" applyProtection="0"/>
    <xf numFmtId="0" fontId="2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1" applyNumberFormat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27" fillId="32" borderId="5" applyNumberFormat="0" applyAlignment="0" applyProtection="0"/>
    <xf numFmtId="0" fontId="15" fillId="21" borderId="6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0" fillId="0" borderId="8" applyNumberFormat="0" applyFill="0" applyAlignment="0" applyProtection="0"/>
    <xf numFmtId="0" fontId="9" fillId="0" borderId="9" applyNumberFormat="0" applyFill="0" applyAlignment="0" applyProtection="0"/>
  </cellStyleXfs>
  <cellXfs count="21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 indent="2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2"/>
    </xf>
    <xf numFmtId="164" fontId="2" fillId="0" borderId="13" xfId="0" applyNumberFormat="1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wrapText="1" indent="4"/>
    </xf>
    <xf numFmtId="164" fontId="2" fillId="0" borderId="12" xfId="0" applyNumberFormat="1" applyFont="1" applyBorder="1" applyAlignment="1">
      <alignment horizontal="left" vertical="center" indent="4"/>
    </xf>
    <xf numFmtId="164" fontId="8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 indent="2"/>
    </xf>
    <xf numFmtId="164" fontId="2" fillId="0" borderId="11" xfId="0" applyNumberFormat="1" applyFont="1" applyBorder="1" applyAlignment="1">
      <alignment horizontal="right" vertical="center" wrapText="1"/>
    </xf>
    <xf numFmtId="0" fontId="1" fillId="33" borderId="14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 indent="2"/>
    </xf>
    <xf numFmtId="164" fontId="4" fillId="0" borderId="13" xfId="0" applyNumberFormat="1" applyFont="1" applyBorder="1" applyAlignment="1">
      <alignment horizontal="right" vertical="center" wrapText="1"/>
    </xf>
    <xf numFmtId="164" fontId="4" fillId="33" borderId="13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justify" vertical="center" wrapText="1"/>
    </xf>
    <xf numFmtId="164" fontId="3" fillId="0" borderId="12" xfId="0" applyNumberFormat="1" applyFont="1" applyBorder="1" applyAlignment="1">
      <alignment horizontal="justify" vertical="center"/>
    </xf>
    <xf numFmtId="164" fontId="5" fillId="0" borderId="12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4" fontId="5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33" borderId="16" xfId="0" applyNumberFormat="1" applyFont="1" applyFill="1" applyBorder="1" applyAlignment="1">
      <alignment horizontal="center" vertical="center" wrapText="1"/>
    </xf>
    <xf numFmtId="164" fontId="3" fillId="33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3" fillId="33" borderId="12" xfId="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0" fontId="1" fillId="33" borderId="17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left" vertical="center" wrapText="1" indent="5"/>
    </xf>
    <xf numFmtId="164" fontId="2" fillId="0" borderId="13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33" borderId="13" xfId="0" applyNumberFormat="1" applyFont="1" applyFill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164" fontId="1" fillId="33" borderId="20" xfId="0" applyNumberFormat="1" applyFont="1" applyFill="1" applyBorder="1" applyAlignment="1">
      <alignment vertical="center"/>
    </xf>
    <xf numFmtId="164" fontId="1" fillId="33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2" fillId="0" borderId="0" xfId="0" applyNumberFormat="1" applyFont="1" applyAlignment="1"/>
    <xf numFmtId="164" fontId="1" fillId="33" borderId="16" xfId="0" applyNumberFormat="1" applyFont="1" applyFill="1" applyBorder="1" applyAlignment="1">
      <alignment horizontal="center" vertical="center"/>
    </xf>
    <xf numFmtId="164" fontId="1" fillId="33" borderId="11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left" vertical="center" indent="5"/>
    </xf>
    <xf numFmtId="164" fontId="2" fillId="0" borderId="12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horizontal="justify" vertical="center"/>
    </xf>
    <xf numFmtId="164" fontId="2" fillId="0" borderId="12" xfId="0" applyNumberFormat="1" applyFont="1" applyBorder="1" applyAlignment="1">
      <alignment horizontal="left" vertical="center" indent="1"/>
    </xf>
    <xf numFmtId="164" fontId="2" fillId="34" borderId="13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horizontal="left" vertical="center" indent="1"/>
    </xf>
    <xf numFmtId="164" fontId="1" fillId="0" borderId="12" xfId="0" applyNumberFormat="1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left" vertical="center" wrapText="1" indent="1"/>
    </xf>
    <xf numFmtId="164" fontId="2" fillId="0" borderId="1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>
      <alignment horizontal="left" vertical="center" wrapText="1" indent="3"/>
    </xf>
    <xf numFmtId="164" fontId="2" fillId="0" borderId="12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33" borderId="13" xfId="0" applyNumberFormat="1" applyFont="1" applyFill="1" applyBorder="1" applyAlignment="1">
      <alignment horizontal="right" vertical="center"/>
    </xf>
    <xf numFmtId="164" fontId="2" fillId="33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justify" vertical="center"/>
    </xf>
    <xf numFmtId="164" fontId="2" fillId="0" borderId="27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justify" vertical="center"/>
    </xf>
    <xf numFmtId="0" fontId="2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indent="3"/>
    </xf>
    <xf numFmtId="0" fontId="2" fillId="0" borderId="13" xfId="0" applyFont="1" applyBorder="1" applyAlignment="1"/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4" fontId="1" fillId="0" borderId="3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2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33" borderId="3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indent="2"/>
    </xf>
    <xf numFmtId="164" fontId="2" fillId="0" borderId="27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 indent="2"/>
    </xf>
    <xf numFmtId="0" fontId="2" fillId="0" borderId="0" xfId="0" applyFont="1" applyFill="1" applyAlignment="1"/>
    <xf numFmtId="0" fontId="2" fillId="0" borderId="17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horizontal="right" vertical="center" wrapText="1"/>
    </xf>
    <xf numFmtId="164" fontId="1" fillId="0" borderId="23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1" xfId="0" applyNumberFormat="1" applyFont="1" applyBorder="1" applyAlignment="1">
      <alignment horizontal="center" vertical="center"/>
    </xf>
    <xf numFmtId="0" fontId="1" fillId="33" borderId="14" xfId="0" applyFont="1" applyFill="1" applyBorder="1" applyAlignment="1">
      <alignment horizontal="center" vertical="center"/>
    </xf>
    <xf numFmtId="0" fontId="1" fillId="33" borderId="15" xfId="0" applyFont="1" applyFill="1" applyBorder="1" applyAlignment="1">
      <alignment horizontal="center" vertical="center"/>
    </xf>
    <xf numFmtId="0" fontId="1" fillId="33" borderId="16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center" vertical="center" wrapText="1"/>
    </xf>
    <xf numFmtId="0" fontId="1" fillId="33" borderId="0" xfId="0" applyFont="1" applyFill="1" applyBorder="1" applyAlignment="1">
      <alignment horizontal="center" vertical="center" wrapText="1"/>
    </xf>
    <xf numFmtId="0" fontId="1" fillId="33" borderId="13" xfId="0" applyFont="1" applyFill="1" applyBorder="1" applyAlignment="1">
      <alignment horizontal="center" vertical="center" wrapText="1"/>
    </xf>
    <xf numFmtId="0" fontId="1" fillId="33" borderId="18" xfId="0" applyFont="1" applyFill="1" applyBorder="1" applyAlignment="1">
      <alignment horizontal="center" vertical="center" wrapText="1"/>
    </xf>
    <xf numFmtId="0" fontId="1" fillId="33" borderId="19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3" fillId="33" borderId="20" xfId="0" applyFont="1" applyFill="1" applyBorder="1" applyAlignment="1">
      <alignment horizontal="center" vertical="center"/>
    </xf>
    <xf numFmtId="0" fontId="3" fillId="33" borderId="21" xfId="0" applyFont="1" applyFill="1" applyBorder="1" applyAlignment="1">
      <alignment horizontal="center" vertical="center"/>
    </xf>
    <xf numFmtId="0" fontId="3" fillId="33" borderId="22" xfId="0" applyFont="1" applyFill="1" applyBorder="1" applyAlignment="1">
      <alignment horizontal="center" vertical="center"/>
    </xf>
    <xf numFmtId="0" fontId="3" fillId="33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3" fillId="33" borderId="22" xfId="0" applyFont="1" applyFill="1" applyBorder="1" applyAlignment="1">
      <alignment horizontal="center" vertical="center" wrapText="1"/>
    </xf>
    <xf numFmtId="164" fontId="3" fillId="33" borderId="23" xfId="0" applyNumberFormat="1" applyFont="1" applyFill="1" applyBorder="1" applyAlignment="1">
      <alignment horizontal="center" vertical="center" wrapText="1"/>
    </xf>
    <xf numFmtId="164" fontId="3" fillId="33" borderId="10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left" vertical="top" wrapText="1"/>
    </xf>
    <xf numFmtId="164" fontId="1" fillId="33" borderId="14" xfId="0" applyNumberFormat="1" applyFont="1" applyFill="1" applyBorder="1" applyAlignment="1">
      <alignment vertical="center"/>
    </xf>
    <xf numFmtId="164" fontId="1" fillId="33" borderId="18" xfId="0" applyNumberFormat="1" applyFont="1" applyFill="1" applyBorder="1" applyAlignment="1">
      <alignment vertical="center"/>
    </xf>
    <xf numFmtId="164" fontId="1" fillId="33" borderId="23" xfId="0" applyNumberFormat="1" applyFont="1" applyFill="1" applyBorder="1" applyAlignment="1">
      <alignment horizontal="center" vertical="center" wrapText="1"/>
    </xf>
    <xf numFmtId="164" fontId="1" fillId="33" borderId="10" xfId="0" applyNumberFormat="1" applyFont="1" applyFill="1" applyBorder="1" applyAlignment="1">
      <alignment horizontal="center" vertical="center" wrapText="1"/>
    </xf>
    <xf numFmtId="164" fontId="1" fillId="33" borderId="23" xfId="0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vertical="center"/>
    </xf>
    <xf numFmtId="0" fontId="1" fillId="33" borderId="17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13" xfId="0" applyFont="1" applyFill="1" applyBorder="1" applyAlignment="1">
      <alignment horizontal="center" vertical="center"/>
    </xf>
    <xf numFmtId="0" fontId="1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4" xfId="0" applyFont="1" applyFill="1" applyBorder="1" applyAlignment="1">
      <alignment vertical="center"/>
    </xf>
    <xf numFmtId="0" fontId="1" fillId="33" borderId="18" xfId="0" applyFont="1" applyFill="1" applyBorder="1" applyAlignment="1">
      <alignment vertic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20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33" borderId="28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1" xfId="0" applyFont="1" applyFill="1" applyBorder="1" applyAlignment="1">
      <alignment horizontal="center" vertical="center" wrapText="1"/>
    </xf>
    <xf numFmtId="0" fontId="1" fillId="33" borderId="22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</cellXfs>
  <cellStyles count="42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Encabezado 1" xfId="23" xr:uid="{00000000-0005-0000-0000-000016000000}"/>
    <cellStyle name="Encabezado 4" xfId="24" xr:uid="{00000000-0005-0000-0000-000017000000}"/>
    <cellStyle name="Énfasis1" xfId="25" xr:uid="{00000000-0005-0000-0000-000018000000}"/>
    <cellStyle name="Énfasis2" xfId="26" xr:uid="{00000000-0005-0000-0000-000019000000}"/>
    <cellStyle name="Énfasis3" xfId="27" xr:uid="{00000000-0005-0000-0000-00001A000000}"/>
    <cellStyle name="Énfasis4" xfId="28" xr:uid="{00000000-0005-0000-0000-00001B000000}"/>
    <cellStyle name="Énfasis5" xfId="29" xr:uid="{00000000-0005-0000-0000-00001C000000}"/>
    <cellStyle name="Énfasis6" xfId="30" xr:uid="{00000000-0005-0000-0000-00001D000000}"/>
    <cellStyle name="Entrada" xfId="31" xr:uid="{00000000-0005-0000-0000-00001E000000}"/>
    <cellStyle name="Incorrecto" xfId="32" xr:uid="{00000000-0005-0000-0000-00001F000000}"/>
    <cellStyle name="Neutral" xfId="33" xr:uid="{00000000-0005-0000-0000-000020000000}"/>
    <cellStyle name="Normal" xfId="0" builtinId="0"/>
    <cellStyle name="Notas" xfId="34" xr:uid="{00000000-0005-0000-0000-000022000000}"/>
    <cellStyle name="Salida" xfId="35" xr:uid="{00000000-0005-0000-0000-000023000000}"/>
    <cellStyle name="Texto de advertencia" xfId="36" xr:uid="{00000000-0005-0000-0000-000024000000}"/>
    <cellStyle name="Texto explicativo" xfId="37" xr:uid="{00000000-0005-0000-0000-000025000000}"/>
    <cellStyle name="Título" xfId="38" xr:uid="{00000000-0005-0000-0000-000026000000}"/>
    <cellStyle name="Título 2" xfId="39" xr:uid="{00000000-0005-0000-0000-000027000000}"/>
    <cellStyle name="Título 3" xfId="40" xr:uid="{00000000-0005-0000-0000-000028000000}"/>
    <cellStyle name="Total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1707446</xdr:colOff>
      <xdr:row>87</xdr:row>
      <xdr:rowOff>2</xdr:rowOff>
    </xdr:from>
    <xdr:to>
      <xdr:col>4</xdr:col>
      <xdr:colOff>3788833</xdr:colOff>
      <xdr:row>97</xdr:row>
      <xdr:rowOff>91724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99168" y="15839724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1435100</xdr:colOff>
      <xdr:row>40</xdr:row>
      <xdr:rowOff>114300</xdr:rowOff>
    </xdr:from>
    <xdr:to>
      <xdr:col>8</xdr:col>
      <xdr:colOff>594782</xdr:colOff>
      <xdr:row>51</xdr:row>
      <xdr:rowOff>82550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84350" y="80454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24</xdr:row>
      <xdr:rowOff>171450</xdr:rowOff>
    </xdr:from>
    <xdr:to>
      <xdr:col>10</xdr:col>
      <xdr:colOff>518582</xdr:colOff>
      <xdr:row>34</xdr:row>
      <xdr:rowOff>44450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92450" y="5899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88</xdr:row>
      <xdr:rowOff>133350</xdr:rowOff>
    </xdr:from>
    <xdr:to>
      <xdr:col>5</xdr:col>
      <xdr:colOff>48682</xdr:colOff>
      <xdr:row>99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98550" y="163830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749300</xdr:colOff>
      <xdr:row>81</xdr:row>
      <xdr:rowOff>127000</xdr:rowOff>
    </xdr:from>
    <xdr:to>
      <xdr:col>7</xdr:col>
      <xdr:colOff>594782</xdr:colOff>
      <xdr:row>92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901700" y="171640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162</xdr:row>
      <xdr:rowOff>127000</xdr:rowOff>
    </xdr:from>
    <xdr:to>
      <xdr:col>8</xdr:col>
      <xdr:colOff>137582</xdr:colOff>
      <xdr:row>173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44650" y="275145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33</xdr:row>
      <xdr:rowOff>133350</xdr:rowOff>
    </xdr:from>
    <xdr:to>
      <xdr:col>8</xdr:col>
      <xdr:colOff>169332</xdr:colOff>
      <xdr:row>44</xdr:row>
      <xdr:rowOff>31750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49300" y="577215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93</xdr:row>
      <xdr:rowOff>127000</xdr:rowOff>
    </xdr:from>
    <xdr:to>
      <xdr:col>6</xdr:col>
      <xdr:colOff>988482</xdr:colOff>
      <xdr:row>104</xdr:row>
      <xdr:rowOff>25400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238250" y="160655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37</xdr:row>
      <xdr:rowOff>139700</xdr:rowOff>
    </xdr:from>
    <xdr:to>
      <xdr:col>7</xdr:col>
      <xdr:colOff>893232</xdr:colOff>
      <xdr:row>48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36600" y="6934200"/>
          <a:ext cx="8106832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		_____________________________________</a:t>
          </a:r>
        </a:p>
        <a:p>
          <a:r>
            <a:rPr lang="es-MX" sz="1100"/>
            <a:t>        LIC. ALEXIS</a:t>
          </a:r>
          <a:r>
            <a:rPr lang="es-MX" sz="1100" baseline="0"/>
            <a:t> FLORES AGUILAR </a:t>
          </a:r>
          <a:r>
            <a:rPr lang="es-MX" sz="1100"/>
            <a:t>	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ANA BERTHA MASTRANZO CORONA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JEFE DEL DEPTO. ADMINISTRATIVO                                                                                                                  DIRECTORA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 baseline="0"/>
            <a:t>                                                                                                                                                           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="90" zoomScaleNormal="90" workbookViewId="0">
      <pane ySplit="6" topLeftCell="A7" activePane="bottomLeft" state="frozen"/>
      <selection pane="bottomLeft" activeCell="F73" sqref="F73"/>
    </sheetView>
  </sheetViews>
  <sheetFormatPr baseColWidth="10" defaultColWidth="11.42578125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60" t="s">
        <v>120</v>
      </c>
      <c r="C2" s="161"/>
      <c r="D2" s="161"/>
      <c r="E2" s="161"/>
      <c r="F2" s="161"/>
      <c r="G2" s="162"/>
    </row>
    <row r="3" spans="2:7" x14ac:dyDescent="0.2">
      <c r="B3" s="163" t="s">
        <v>0</v>
      </c>
      <c r="C3" s="164"/>
      <c r="D3" s="164"/>
      <c r="E3" s="164"/>
      <c r="F3" s="164"/>
      <c r="G3" s="165"/>
    </row>
    <row r="4" spans="2:7" x14ac:dyDescent="0.2">
      <c r="B4" s="163" t="s">
        <v>441</v>
      </c>
      <c r="C4" s="164"/>
      <c r="D4" s="164"/>
      <c r="E4" s="164"/>
      <c r="F4" s="164"/>
      <c r="G4" s="165"/>
    </row>
    <row r="5" spans="2:7" ht="13.5" thickBot="1" x14ac:dyDescent="0.25">
      <c r="B5" s="166" t="s">
        <v>1</v>
      </c>
      <c r="C5" s="167"/>
      <c r="D5" s="167"/>
      <c r="E5" s="167"/>
      <c r="F5" s="167"/>
      <c r="G5" s="168"/>
    </row>
    <row r="6" spans="2:7" ht="26.25" thickBot="1" x14ac:dyDescent="0.25">
      <c r="B6" s="3" t="s">
        <v>2</v>
      </c>
      <c r="C6" s="4" t="s">
        <v>443</v>
      </c>
      <c r="D6" s="4" t="s">
        <v>442</v>
      </c>
      <c r="E6" s="5" t="s">
        <v>2</v>
      </c>
      <c r="F6" s="4" t="s">
        <v>443</v>
      </c>
      <c r="G6" s="4" t="s">
        <v>442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1044553</v>
      </c>
      <c r="D9" s="9">
        <f>SUM(D10:D16)</f>
        <v>1456316</v>
      </c>
      <c r="E9" s="11" t="s">
        <v>8</v>
      </c>
      <c r="F9" s="9">
        <f>SUM(F10:F18)</f>
        <v>44690</v>
      </c>
      <c r="G9" s="9">
        <f>SUM(G10:G18)</f>
        <v>564051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940</v>
      </c>
      <c r="G10" s="9">
        <v>0</v>
      </c>
    </row>
    <row r="11" spans="2:7" x14ac:dyDescent="0.2">
      <c r="B11" s="12" t="s">
        <v>11</v>
      </c>
      <c r="C11" s="9">
        <v>1044553</v>
      </c>
      <c r="D11" s="9">
        <v>1456316</v>
      </c>
      <c r="E11" s="13" t="s">
        <v>12</v>
      </c>
      <c r="F11" s="9">
        <v>0</v>
      </c>
      <c r="G11" s="9">
        <v>445471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43750</v>
      </c>
      <c r="G16" s="9">
        <v>118580</v>
      </c>
    </row>
    <row r="17" spans="2:7" x14ac:dyDescent="0.2">
      <c r="B17" s="10" t="s">
        <v>23</v>
      </c>
      <c r="C17" s="9">
        <f>SUM(C18:C24)</f>
        <v>146032</v>
      </c>
      <c r="D17" s="9">
        <f>SUM(D18:D24)</f>
        <v>141968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146032</v>
      </c>
      <c r="D20" s="9">
        <v>141968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960</v>
      </c>
      <c r="D25" s="9">
        <f>SUM(D26:D30)</f>
        <v>960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960</v>
      </c>
      <c r="D26" s="9">
        <v>960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1191545</v>
      </c>
      <c r="D47" s="9">
        <f>D9+D17+D25+D31+D37+D38+D41</f>
        <v>1599244</v>
      </c>
      <c r="E47" s="8" t="s">
        <v>82</v>
      </c>
      <c r="F47" s="9">
        <f>F9+F19+F23+F26+F27+F31+F38+F42</f>
        <v>44690</v>
      </c>
      <c r="G47" s="9">
        <f>G9+G19+G23+G26+G27+G31+G38+G42</f>
        <v>564051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288142</v>
      </c>
      <c r="D53" s="9">
        <v>288142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0</v>
      </c>
      <c r="D54" s="9">
        <v>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44690</v>
      </c>
      <c r="G59" s="9">
        <f>G47+G57</f>
        <v>564051</v>
      </c>
    </row>
    <row r="60" spans="2:7" ht="25.5" x14ac:dyDescent="0.2">
      <c r="B60" s="6" t="s">
        <v>102</v>
      </c>
      <c r="C60" s="9">
        <f>SUM(C50:C58)</f>
        <v>288142</v>
      </c>
      <c r="D60" s="9">
        <f>SUM(D50:D58)</f>
        <v>288142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1479687</v>
      </c>
      <c r="D62" s="9">
        <f>D47+D60</f>
        <v>1887386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1434997</v>
      </c>
      <c r="G68" s="9">
        <f>SUM(G69:G73)</f>
        <v>1323335</v>
      </c>
    </row>
    <row r="69" spans="2:7" x14ac:dyDescent="0.2">
      <c r="B69" s="10"/>
      <c r="C69" s="9"/>
      <c r="D69" s="9"/>
      <c r="E69" s="11" t="s">
        <v>110</v>
      </c>
      <c r="F69" s="9">
        <v>291516</v>
      </c>
      <c r="G69" s="9">
        <v>957910</v>
      </c>
    </row>
    <row r="70" spans="2:7" x14ac:dyDescent="0.2">
      <c r="B70" s="10"/>
      <c r="C70" s="9"/>
      <c r="D70" s="9"/>
      <c r="E70" s="11" t="s">
        <v>111</v>
      </c>
      <c r="F70" s="9">
        <v>1087243</v>
      </c>
      <c r="G70" s="9">
        <v>309187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56238</v>
      </c>
      <c r="G73" s="9">
        <v>56238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1434997</v>
      </c>
      <c r="G79" s="9">
        <f>G63+G68+G75</f>
        <v>1323335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1479687</v>
      </c>
      <c r="G81" s="9">
        <f>G59+G79</f>
        <v>1887386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2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8" sqref="E18"/>
    </sheetView>
  </sheetViews>
  <sheetFormatPr baseColWidth="10" defaultColWidth="11.42578125" defaultRowHeight="12.75" x14ac:dyDescent="0.2"/>
  <cols>
    <col min="1" max="1" width="5" style="45" customWidth="1"/>
    <col min="2" max="2" width="43" style="45" customWidth="1"/>
    <col min="3" max="3" width="12.85546875" style="45" customWidth="1"/>
    <col min="4" max="4" width="13.28515625" style="45" customWidth="1"/>
    <col min="5" max="5" width="15" style="45" customWidth="1"/>
    <col min="6" max="6" width="16.5703125" style="45" customWidth="1"/>
    <col min="7" max="7" width="13.42578125" style="45" customWidth="1"/>
    <col min="8" max="8" width="14" style="45" customWidth="1"/>
    <col min="9" max="9" width="15" style="45" customWidth="1"/>
    <col min="10" max="16384" width="11.42578125" style="45"/>
  </cols>
  <sheetData>
    <row r="1" spans="2:9" ht="13.5" thickBot="1" x14ac:dyDescent="0.25"/>
    <row r="2" spans="2:9" ht="13.5" thickBot="1" x14ac:dyDescent="0.25">
      <c r="B2" s="169" t="s">
        <v>120</v>
      </c>
      <c r="C2" s="170"/>
      <c r="D2" s="170"/>
      <c r="E2" s="170"/>
      <c r="F2" s="170"/>
      <c r="G2" s="170"/>
      <c r="H2" s="170"/>
      <c r="I2" s="171"/>
    </row>
    <row r="3" spans="2:9" ht="13.5" thickBot="1" x14ac:dyDescent="0.25">
      <c r="B3" s="172" t="s">
        <v>121</v>
      </c>
      <c r="C3" s="173"/>
      <c r="D3" s="173"/>
      <c r="E3" s="173"/>
      <c r="F3" s="173"/>
      <c r="G3" s="173"/>
      <c r="H3" s="173"/>
      <c r="I3" s="174"/>
    </row>
    <row r="4" spans="2:9" ht="13.5" thickBot="1" x14ac:dyDescent="0.25">
      <c r="B4" s="172" t="s">
        <v>444</v>
      </c>
      <c r="C4" s="173"/>
      <c r="D4" s="173"/>
      <c r="E4" s="173"/>
      <c r="F4" s="173"/>
      <c r="G4" s="173"/>
      <c r="H4" s="173"/>
      <c r="I4" s="174"/>
    </row>
    <row r="5" spans="2:9" ht="13.5" thickBot="1" x14ac:dyDescent="0.25">
      <c r="B5" s="172" t="s">
        <v>1</v>
      </c>
      <c r="C5" s="173"/>
      <c r="D5" s="173"/>
      <c r="E5" s="173"/>
      <c r="F5" s="173"/>
      <c r="G5" s="173"/>
      <c r="H5" s="173"/>
      <c r="I5" s="174"/>
    </row>
    <row r="6" spans="2:9" ht="76.5" x14ac:dyDescent="0.2">
      <c r="B6" s="23" t="s">
        <v>122</v>
      </c>
      <c r="C6" s="23" t="s">
        <v>445</v>
      </c>
      <c r="D6" s="23" t="s">
        <v>123</v>
      </c>
      <c r="E6" s="23" t="s">
        <v>124</v>
      </c>
      <c r="F6" s="23" t="s">
        <v>125</v>
      </c>
      <c r="G6" s="23" t="s">
        <v>126</v>
      </c>
      <c r="H6" s="23" t="s">
        <v>127</v>
      </c>
      <c r="I6" s="23" t="s">
        <v>128</v>
      </c>
    </row>
    <row r="7" spans="2:9" ht="13.5" thickBot="1" x14ac:dyDescent="0.25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134</v>
      </c>
      <c r="H7" s="24" t="s">
        <v>135</v>
      </c>
      <c r="I7" s="24" t="s">
        <v>136</v>
      </c>
    </row>
    <row r="8" spans="2:9" ht="12.75" customHeight="1" x14ac:dyDescent="0.2">
      <c r="B8" s="25" t="s">
        <v>137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25" t="s">
        <v>138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27" t="s">
        <v>139</v>
      </c>
      <c r="C10" s="26">
        <v>0</v>
      </c>
      <c r="D10" s="26">
        <v>0</v>
      </c>
      <c r="E10" s="26">
        <v>0</v>
      </c>
      <c r="F10" s="26"/>
      <c r="G10" s="28">
        <v>0</v>
      </c>
      <c r="H10" s="26">
        <v>0</v>
      </c>
      <c r="I10" s="26">
        <v>0</v>
      </c>
    </row>
    <row r="11" spans="2:9" x14ac:dyDescent="0.2">
      <c r="B11" s="27" t="s">
        <v>140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27" t="s">
        <v>141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5" t="s">
        <v>142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27" t="s">
        <v>143</v>
      </c>
      <c r="C14" s="26">
        <v>0</v>
      </c>
      <c r="D14" s="26">
        <v>0</v>
      </c>
      <c r="E14" s="26">
        <v>0</v>
      </c>
      <c r="F14" s="26"/>
      <c r="G14" s="28">
        <v>0</v>
      </c>
      <c r="H14" s="26">
        <v>0</v>
      </c>
      <c r="I14" s="26">
        <v>0</v>
      </c>
    </row>
    <row r="15" spans="2:9" x14ac:dyDescent="0.2">
      <c r="B15" s="27" t="s">
        <v>144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27" t="s">
        <v>145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5" t="s">
        <v>146</v>
      </c>
      <c r="C17" s="26">
        <v>564051</v>
      </c>
      <c r="D17" s="29">
        <v>760403.71</v>
      </c>
      <c r="E17" s="29">
        <v>1279765</v>
      </c>
      <c r="F17" s="29"/>
      <c r="G17" s="154">
        <f>C17+D17-E17+F17</f>
        <v>44689.709999999963</v>
      </c>
      <c r="H17" s="29"/>
      <c r="I17" s="29"/>
    </row>
    <row r="18" spans="2:9" x14ac:dyDescent="0.2">
      <c r="B18" s="30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1" t="s">
        <v>147</v>
      </c>
      <c r="C19" s="26">
        <v>564051</v>
      </c>
      <c r="D19" s="26">
        <f t="shared" ref="D19:I19" si="3">D8+D17</f>
        <v>760403.71</v>
      </c>
      <c r="E19" s="26">
        <f t="shared" si="3"/>
        <v>1279765</v>
      </c>
      <c r="F19" s="26">
        <f t="shared" si="3"/>
        <v>0</v>
      </c>
      <c r="G19" s="26">
        <f>+G17</f>
        <v>44689.709999999963</v>
      </c>
      <c r="H19" s="26">
        <f t="shared" si="3"/>
        <v>0</v>
      </c>
      <c r="I19" s="26">
        <f t="shared" si="3"/>
        <v>0</v>
      </c>
    </row>
    <row r="20" spans="2:9" x14ac:dyDescent="0.2">
      <c r="B20" s="25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25" t="s">
        <v>148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30" t="s">
        <v>149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30" t="s">
        <v>150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30" t="s">
        <v>151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32"/>
      <c r="C25" s="33"/>
      <c r="D25" s="33"/>
      <c r="E25" s="33"/>
      <c r="F25" s="33"/>
      <c r="G25" s="33"/>
      <c r="H25" s="33"/>
      <c r="I25" s="33"/>
    </row>
    <row r="26" spans="2:9" ht="25.5" x14ac:dyDescent="0.2">
      <c r="B26" s="31" t="s">
        <v>152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30" t="s">
        <v>153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30" t="s">
        <v>154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30" t="s">
        <v>155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4"/>
      <c r="C30" s="35"/>
      <c r="D30" s="35"/>
      <c r="E30" s="35"/>
      <c r="F30" s="35"/>
      <c r="G30" s="35"/>
      <c r="H30" s="35"/>
      <c r="I30" s="35"/>
    </row>
    <row r="31" spans="2:9" ht="18.75" customHeight="1" x14ac:dyDescent="0.2">
      <c r="B31" s="177" t="s">
        <v>156</v>
      </c>
      <c r="C31" s="177"/>
      <c r="D31" s="177"/>
      <c r="E31" s="177"/>
      <c r="F31" s="177"/>
      <c r="G31" s="177"/>
      <c r="H31" s="177"/>
      <c r="I31" s="177"/>
    </row>
    <row r="32" spans="2:9" x14ac:dyDescent="0.2">
      <c r="B32" s="36" t="s">
        <v>157</v>
      </c>
      <c r="C32" s="37"/>
      <c r="D32" s="38"/>
      <c r="E32" s="38"/>
      <c r="F32" s="38"/>
      <c r="G32" s="38"/>
      <c r="H32" s="38"/>
      <c r="I32" s="38"/>
    </row>
    <row r="33" spans="2:9" ht="13.5" thickBot="1" x14ac:dyDescent="0.25">
      <c r="B33" s="39"/>
      <c r="C33" s="37"/>
      <c r="D33" s="37"/>
      <c r="E33" s="37"/>
      <c r="F33" s="37"/>
      <c r="G33" s="37"/>
      <c r="H33" s="37"/>
      <c r="I33" s="37"/>
    </row>
    <row r="34" spans="2:9" ht="38.25" customHeight="1" x14ac:dyDescent="0.2">
      <c r="B34" s="175" t="s">
        <v>158</v>
      </c>
      <c r="C34" s="175" t="s">
        <v>159</v>
      </c>
      <c r="D34" s="175" t="s">
        <v>160</v>
      </c>
      <c r="E34" s="40" t="s">
        <v>161</v>
      </c>
      <c r="F34" s="175" t="s">
        <v>162</v>
      </c>
      <c r="G34" s="40" t="s">
        <v>163</v>
      </c>
      <c r="H34" s="37"/>
      <c r="I34" s="37"/>
    </row>
    <row r="35" spans="2:9" ht="15.75" customHeight="1" thickBot="1" x14ac:dyDescent="0.25">
      <c r="B35" s="176"/>
      <c r="C35" s="176"/>
      <c r="D35" s="176"/>
      <c r="E35" s="41" t="s">
        <v>164</v>
      </c>
      <c r="F35" s="176"/>
      <c r="G35" s="41" t="s">
        <v>165</v>
      </c>
      <c r="H35" s="37"/>
      <c r="I35" s="37"/>
    </row>
    <row r="36" spans="2:9" x14ac:dyDescent="0.2">
      <c r="B36" s="42" t="s">
        <v>166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7"/>
      <c r="I36" s="37"/>
    </row>
    <row r="37" spans="2:9" x14ac:dyDescent="0.2">
      <c r="B37" s="30" t="s">
        <v>167</v>
      </c>
      <c r="C37" s="28"/>
      <c r="D37" s="28"/>
      <c r="E37" s="28"/>
      <c r="F37" s="28"/>
      <c r="G37" s="28"/>
      <c r="H37" s="37"/>
      <c r="I37" s="37"/>
    </row>
    <row r="38" spans="2:9" x14ac:dyDescent="0.2">
      <c r="B38" s="30" t="s">
        <v>168</v>
      </c>
      <c r="C38" s="28"/>
      <c r="D38" s="28"/>
      <c r="E38" s="28"/>
      <c r="F38" s="28"/>
      <c r="G38" s="28"/>
      <c r="H38" s="37"/>
      <c r="I38" s="37"/>
    </row>
    <row r="39" spans="2:9" ht="13.5" thickBot="1" x14ac:dyDescent="0.25">
      <c r="B39" s="43" t="s">
        <v>169</v>
      </c>
      <c r="C39" s="44"/>
      <c r="D39" s="44"/>
      <c r="E39" s="44"/>
      <c r="F39" s="44"/>
      <c r="G39" s="44"/>
      <c r="H39" s="37"/>
      <c r="I39" s="37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2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B1" workbookViewId="0">
      <selection activeCell="M22" sqref="M22"/>
    </sheetView>
  </sheetViews>
  <sheetFormatPr baseColWidth="10" defaultColWidth="8.710937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9" t="s">
        <v>120</v>
      </c>
      <c r="C2" s="170"/>
      <c r="D2" s="170"/>
      <c r="E2" s="170"/>
      <c r="F2" s="170"/>
      <c r="G2" s="170"/>
      <c r="H2" s="170"/>
      <c r="I2" s="170"/>
      <c r="J2" s="170"/>
      <c r="K2" s="170"/>
      <c r="L2" s="171"/>
    </row>
    <row r="3" spans="2:12" ht="15.75" thickBot="1" x14ac:dyDescent="0.3">
      <c r="B3" s="172" t="s">
        <v>170</v>
      </c>
      <c r="C3" s="173"/>
      <c r="D3" s="173"/>
      <c r="E3" s="173"/>
      <c r="F3" s="173"/>
      <c r="G3" s="173"/>
      <c r="H3" s="173"/>
      <c r="I3" s="173"/>
      <c r="J3" s="173"/>
      <c r="K3" s="173"/>
      <c r="L3" s="174"/>
    </row>
    <row r="4" spans="2:12" ht="15.75" thickBot="1" x14ac:dyDescent="0.3">
      <c r="B4" s="172" t="s">
        <v>444</v>
      </c>
      <c r="C4" s="173"/>
      <c r="D4" s="173"/>
      <c r="E4" s="173"/>
      <c r="F4" s="173"/>
      <c r="G4" s="173"/>
      <c r="H4" s="173"/>
      <c r="I4" s="173"/>
      <c r="J4" s="173"/>
      <c r="K4" s="173"/>
      <c r="L4" s="174"/>
    </row>
    <row r="5" spans="2:12" ht="15.75" thickBot="1" x14ac:dyDescent="0.3">
      <c r="B5" s="172" t="s">
        <v>1</v>
      </c>
      <c r="C5" s="173"/>
      <c r="D5" s="173"/>
      <c r="E5" s="173"/>
      <c r="F5" s="173"/>
      <c r="G5" s="173"/>
      <c r="H5" s="173"/>
      <c r="I5" s="173"/>
      <c r="J5" s="173"/>
      <c r="K5" s="173"/>
      <c r="L5" s="174"/>
    </row>
    <row r="6" spans="2:12" ht="102" x14ac:dyDescent="0.25">
      <c r="B6" s="46" t="s">
        <v>171</v>
      </c>
      <c r="C6" s="47" t="s">
        <v>172</v>
      </c>
      <c r="D6" s="47" t="s">
        <v>173</v>
      </c>
      <c r="E6" s="47" t="s">
        <v>174</v>
      </c>
      <c r="F6" s="47" t="s">
        <v>175</v>
      </c>
      <c r="G6" s="47" t="s">
        <v>176</v>
      </c>
      <c r="H6" s="47" t="s">
        <v>177</v>
      </c>
      <c r="I6" s="47" t="s">
        <v>178</v>
      </c>
      <c r="J6" s="47" t="s">
        <v>446</v>
      </c>
      <c r="K6" s="47" t="s">
        <v>447</v>
      </c>
      <c r="L6" s="47" t="s">
        <v>448</v>
      </c>
    </row>
    <row r="7" spans="2:12" ht="15.75" thickBot="1" x14ac:dyDescent="0.3">
      <c r="B7" s="24" t="s">
        <v>129</v>
      </c>
      <c r="C7" s="24" t="s">
        <v>130</v>
      </c>
      <c r="D7" s="24" t="s">
        <v>131</v>
      </c>
      <c r="E7" s="24" t="s">
        <v>132</v>
      </c>
      <c r="F7" s="24" t="s">
        <v>133</v>
      </c>
      <c r="G7" s="24" t="s">
        <v>179</v>
      </c>
      <c r="H7" s="24" t="s">
        <v>135</v>
      </c>
      <c r="I7" s="24" t="s">
        <v>136</v>
      </c>
      <c r="J7" s="24" t="s">
        <v>180</v>
      </c>
      <c r="K7" s="24" t="s">
        <v>181</v>
      </c>
      <c r="L7" s="24" t="s">
        <v>182</v>
      </c>
    </row>
    <row r="8" spans="2:12" x14ac:dyDescent="0.25"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50" t="s">
        <v>183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51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1" t="s">
        <v>185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 t="shared" ref="L11:L20" si="1">F11-K11</f>
        <v>0</v>
      </c>
    </row>
    <row r="12" spans="2:12" x14ac:dyDescent="0.25">
      <c r="B12" s="51" t="s">
        <v>186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 t="shared" si="1"/>
        <v>0</v>
      </c>
    </row>
    <row r="13" spans="2:12" x14ac:dyDescent="0.25">
      <c r="B13" s="51" t="s">
        <v>187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 t="shared" si="1"/>
        <v>0</v>
      </c>
    </row>
    <row r="14" spans="2:12" x14ac:dyDescent="0.25">
      <c r="B14" s="52"/>
      <c r="C14" s="28"/>
      <c r="D14" s="28"/>
      <c r="E14" s="28"/>
      <c r="F14" s="28"/>
      <c r="G14" s="28"/>
      <c r="H14" s="28"/>
      <c r="I14" s="28"/>
      <c r="J14" s="28"/>
      <c r="K14" s="28"/>
      <c r="L14" s="28">
        <f t="shared" si="1"/>
        <v>0</v>
      </c>
    </row>
    <row r="15" spans="2:12" x14ac:dyDescent="0.25">
      <c r="B15" s="50" t="s">
        <v>188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25">
      <c r="B16" s="51" t="s">
        <v>189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 t="shared" si="1"/>
        <v>0</v>
      </c>
    </row>
    <row r="17" spans="2:12" x14ac:dyDescent="0.25">
      <c r="B17" s="51" t="s">
        <v>190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 t="shared" si="1"/>
        <v>0</v>
      </c>
    </row>
    <row r="18" spans="2:12" x14ac:dyDescent="0.25">
      <c r="B18" s="51" t="s">
        <v>191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 t="shared" si="1"/>
        <v>0</v>
      </c>
    </row>
    <row r="19" spans="2:12" x14ac:dyDescent="0.25">
      <c r="B19" s="51" t="s">
        <v>192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 t="shared" si="1"/>
        <v>0</v>
      </c>
    </row>
    <row r="20" spans="2:12" x14ac:dyDescent="0.25">
      <c r="B20" s="52"/>
      <c r="C20" s="28"/>
      <c r="D20" s="28"/>
      <c r="E20" s="28"/>
      <c r="F20" s="28"/>
      <c r="G20" s="28"/>
      <c r="H20" s="28"/>
      <c r="I20" s="28"/>
      <c r="J20" s="28"/>
      <c r="K20" s="28"/>
      <c r="L20" s="28">
        <f t="shared" si="1"/>
        <v>0</v>
      </c>
    </row>
    <row r="21" spans="2:12" ht="38.25" x14ac:dyDescent="0.25">
      <c r="B21" s="50" t="s">
        <v>193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.75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5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9" activePane="bottomLeft" state="frozen"/>
      <selection pane="bottomLeft" activeCell="E16" sqref="E16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60" t="s">
        <v>120</v>
      </c>
      <c r="C2" s="161"/>
      <c r="D2" s="161"/>
      <c r="E2" s="162"/>
    </row>
    <row r="3" spans="2:5" x14ac:dyDescent="0.2">
      <c r="B3" s="185" t="s">
        <v>194</v>
      </c>
      <c r="C3" s="186"/>
      <c r="D3" s="186"/>
      <c r="E3" s="187"/>
    </row>
    <row r="4" spans="2:5" x14ac:dyDescent="0.2">
      <c r="B4" s="185" t="s">
        <v>444</v>
      </c>
      <c r="C4" s="186"/>
      <c r="D4" s="186"/>
      <c r="E4" s="187"/>
    </row>
    <row r="5" spans="2:5" ht="13.5" thickBot="1" x14ac:dyDescent="0.25">
      <c r="B5" s="188" t="s">
        <v>1</v>
      </c>
      <c r="C5" s="189"/>
      <c r="D5" s="189"/>
      <c r="E5" s="190"/>
    </row>
    <row r="6" spans="2:5" ht="13.5" thickBot="1" x14ac:dyDescent="0.25">
      <c r="B6" s="58"/>
      <c r="C6" s="58"/>
      <c r="D6" s="58"/>
      <c r="E6" s="58"/>
    </row>
    <row r="7" spans="2:5" x14ac:dyDescent="0.2">
      <c r="B7" s="191" t="s">
        <v>2</v>
      </c>
      <c r="C7" s="21" t="s">
        <v>195</v>
      </c>
      <c r="D7" s="193" t="s">
        <v>196</v>
      </c>
      <c r="E7" s="21" t="s">
        <v>197</v>
      </c>
    </row>
    <row r="8" spans="2:5" ht="13.5" thickBot="1" x14ac:dyDescent="0.25">
      <c r="B8" s="192"/>
      <c r="C8" s="22" t="s">
        <v>198</v>
      </c>
      <c r="D8" s="194"/>
      <c r="E8" s="22" t="s">
        <v>199</v>
      </c>
    </row>
    <row r="9" spans="2:5" x14ac:dyDescent="0.2">
      <c r="B9" s="59" t="s">
        <v>200</v>
      </c>
      <c r="C9" s="60">
        <f>SUM(C10:C12)</f>
        <v>4144863</v>
      </c>
      <c r="D9" s="60">
        <f>SUM(D10:D12)</f>
        <v>970343</v>
      </c>
      <c r="E9" s="60">
        <f>SUM(E10:E12)</f>
        <v>970343</v>
      </c>
    </row>
    <row r="10" spans="2:5" x14ac:dyDescent="0.2">
      <c r="B10" s="61" t="s">
        <v>201</v>
      </c>
      <c r="C10" s="62">
        <v>4144863</v>
      </c>
      <c r="D10" s="62">
        <v>970343</v>
      </c>
      <c r="E10" s="62">
        <f>+D10</f>
        <v>970343</v>
      </c>
    </row>
    <row r="11" spans="2:5" x14ac:dyDescent="0.2">
      <c r="B11" s="61" t="s">
        <v>202</v>
      </c>
      <c r="C11" s="62"/>
      <c r="D11" s="62"/>
      <c r="E11" s="62"/>
    </row>
    <row r="12" spans="2:5" x14ac:dyDescent="0.2">
      <c r="B12" s="61" t="s">
        <v>203</v>
      </c>
      <c r="C12" s="62">
        <f>C48</f>
        <v>0</v>
      </c>
      <c r="D12" s="62">
        <f>D48</f>
        <v>0</v>
      </c>
      <c r="E12" s="62">
        <f>E48</f>
        <v>0</v>
      </c>
    </row>
    <row r="13" spans="2:5" x14ac:dyDescent="0.2">
      <c r="B13" s="59"/>
      <c r="C13" s="62"/>
      <c r="D13" s="62"/>
      <c r="E13" s="62"/>
    </row>
    <row r="14" spans="2:5" ht="15" x14ac:dyDescent="0.2">
      <c r="B14" s="59" t="s">
        <v>204</v>
      </c>
      <c r="C14" s="60">
        <f>SUM(C15:C16)</f>
        <v>4144863</v>
      </c>
      <c r="D14" s="60">
        <f>SUM(D15:D16)</f>
        <v>679659</v>
      </c>
      <c r="E14" s="60">
        <f>SUM(E15:E16)</f>
        <v>678719</v>
      </c>
    </row>
    <row r="15" spans="2:5" x14ac:dyDescent="0.2">
      <c r="B15" s="61" t="s">
        <v>205</v>
      </c>
      <c r="C15" s="62">
        <v>4144863</v>
      </c>
      <c r="D15" s="62">
        <v>679659</v>
      </c>
      <c r="E15" s="62">
        <v>678719</v>
      </c>
    </row>
    <row r="16" spans="2:5" x14ac:dyDescent="0.2">
      <c r="B16" s="61" t="s">
        <v>206</v>
      </c>
      <c r="C16" s="62"/>
      <c r="D16" s="62"/>
      <c r="E16" s="62"/>
    </row>
    <row r="17" spans="2:5" x14ac:dyDescent="0.2">
      <c r="B17" s="63"/>
      <c r="C17" s="62"/>
      <c r="D17" s="62"/>
      <c r="E17" s="62"/>
    </row>
    <row r="18" spans="2:5" x14ac:dyDescent="0.2">
      <c r="B18" s="59" t="s">
        <v>207</v>
      </c>
      <c r="C18" s="64"/>
      <c r="D18" s="60">
        <f>SUM(D19:D20)</f>
        <v>0</v>
      </c>
      <c r="E18" s="60">
        <f>SUM(E19:E20)</f>
        <v>0</v>
      </c>
    </row>
    <row r="19" spans="2:5" x14ac:dyDescent="0.2">
      <c r="B19" s="61" t="s">
        <v>208</v>
      </c>
      <c r="C19" s="64"/>
      <c r="D19" s="62"/>
      <c r="E19" s="62"/>
    </row>
    <row r="20" spans="2:5" x14ac:dyDescent="0.2">
      <c r="B20" s="61" t="s">
        <v>209</v>
      </c>
      <c r="C20" s="64"/>
      <c r="D20" s="62"/>
      <c r="E20" s="62"/>
    </row>
    <row r="21" spans="2:5" x14ac:dyDescent="0.2">
      <c r="B21" s="63"/>
      <c r="C21" s="62"/>
      <c r="D21" s="62"/>
      <c r="E21" s="62"/>
    </row>
    <row r="22" spans="2:5" x14ac:dyDescent="0.2">
      <c r="B22" s="59" t="s">
        <v>210</v>
      </c>
      <c r="C22" s="60">
        <f>C9-C14+C18</f>
        <v>0</v>
      </c>
      <c r="D22" s="59">
        <f>D9-D14+D18</f>
        <v>290684</v>
      </c>
      <c r="E22" s="59">
        <f>E9-E14+E18</f>
        <v>291624</v>
      </c>
    </row>
    <row r="23" spans="2:5" x14ac:dyDescent="0.2">
      <c r="B23" s="59"/>
      <c r="C23" s="62"/>
      <c r="D23" s="63"/>
      <c r="E23" s="63"/>
    </row>
    <row r="24" spans="2:5" x14ac:dyDescent="0.2">
      <c r="B24" s="59" t="s">
        <v>211</v>
      </c>
      <c r="C24" s="60">
        <f>C22-C12</f>
        <v>0</v>
      </c>
      <c r="D24" s="59">
        <f>D22-D12</f>
        <v>290684</v>
      </c>
      <c r="E24" s="59">
        <f>E22-E12</f>
        <v>291624</v>
      </c>
    </row>
    <row r="25" spans="2:5" x14ac:dyDescent="0.2">
      <c r="B25" s="59"/>
      <c r="C25" s="62"/>
      <c r="D25" s="63"/>
      <c r="E25" s="63"/>
    </row>
    <row r="26" spans="2:5" ht="25.5" x14ac:dyDescent="0.2">
      <c r="B26" s="59" t="s">
        <v>212</v>
      </c>
      <c r="C26" s="60">
        <f>C24-C18</f>
        <v>0</v>
      </c>
      <c r="D26" s="60">
        <f>D24-D18</f>
        <v>290684</v>
      </c>
      <c r="E26" s="60">
        <f>E24-E18</f>
        <v>291624</v>
      </c>
    </row>
    <row r="27" spans="2:5" ht="13.5" thickBot="1" x14ac:dyDescent="0.25">
      <c r="B27" s="65"/>
      <c r="C27" s="66"/>
      <c r="D27" s="66"/>
      <c r="E27" s="66"/>
    </row>
    <row r="28" spans="2:5" ht="35.1" customHeight="1" thickBot="1" x14ac:dyDescent="0.25">
      <c r="B28" s="184"/>
      <c r="C28" s="184"/>
      <c r="D28" s="184"/>
      <c r="E28" s="184"/>
    </row>
    <row r="29" spans="2:5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5" x14ac:dyDescent="0.2">
      <c r="B30" s="69"/>
      <c r="C30" s="62"/>
      <c r="D30" s="62"/>
      <c r="E30" s="62"/>
    </row>
    <row r="31" spans="2:5" x14ac:dyDescent="0.2">
      <c r="B31" s="59" t="s">
        <v>216</v>
      </c>
      <c r="C31" s="60">
        <f>SUM(C32:C33)</f>
        <v>0</v>
      </c>
      <c r="D31" s="59">
        <f>SUM(D32:D33)</f>
        <v>0</v>
      </c>
      <c r="E31" s="59">
        <f>SUM(E32:E33)</f>
        <v>0</v>
      </c>
    </row>
    <row r="32" spans="2:5" x14ac:dyDescent="0.2">
      <c r="B32" s="61" t="s">
        <v>217</v>
      </c>
      <c r="C32" s="62"/>
      <c r="D32" s="63"/>
      <c r="E32" s="63"/>
    </row>
    <row r="33" spans="2:5" x14ac:dyDescent="0.2">
      <c r="B33" s="61" t="s">
        <v>218</v>
      </c>
      <c r="C33" s="62"/>
      <c r="D33" s="63"/>
      <c r="E33" s="63"/>
    </row>
    <row r="34" spans="2:5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C26-C31</f>
        <v>0</v>
      </c>
      <c r="D35" s="60">
        <f>D26-D31</f>
        <v>290684</v>
      </c>
      <c r="E35" s="60">
        <f>E26-E31</f>
        <v>291624</v>
      </c>
    </row>
    <row r="36" spans="2:5" ht="13.5" thickBot="1" x14ac:dyDescent="0.25">
      <c r="B36" s="70"/>
      <c r="C36" s="71"/>
      <c r="D36" s="71"/>
      <c r="E36" s="71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8" t="s">
        <v>213</v>
      </c>
      <c r="C38" s="180" t="s">
        <v>220</v>
      </c>
      <c r="D38" s="182" t="s">
        <v>196</v>
      </c>
      <c r="E38" s="73" t="s">
        <v>197</v>
      </c>
    </row>
    <row r="39" spans="2:5" ht="13.5" thickBot="1" x14ac:dyDescent="0.25">
      <c r="B39" s="179"/>
      <c r="C39" s="181"/>
      <c r="D39" s="183"/>
      <c r="E39" s="74" t="s">
        <v>215</v>
      </c>
    </row>
    <row r="40" spans="2:5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f>SUM(C42:C43)</f>
        <v>0</v>
      </c>
      <c r="D41" s="78">
        <f>SUM(D42:D43)</f>
        <v>0</v>
      </c>
      <c r="E41" s="78">
        <f>SUM(E42:E43)</f>
        <v>0</v>
      </c>
    </row>
    <row r="42" spans="2:5" x14ac:dyDescent="0.2">
      <c r="B42" s="79" t="s">
        <v>222</v>
      </c>
      <c r="C42" s="76"/>
      <c r="D42" s="80"/>
      <c r="E42" s="80"/>
    </row>
    <row r="43" spans="2:5" x14ac:dyDescent="0.2">
      <c r="B43" s="79" t="s">
        <v>223</v>
      </c>
      <c r="C43" s="76"/>
      <c r="D43" s="80"/>
      <c r="E43" s="80"/>
    </row>
    <row r="44" spans="2:5" x14ac:dyDescent="0.2">
      <c r="B44" s="77" t="s">
        <v>224</v>
      </c>
      <c r="C44" s="78">
        <f>SUM(C45:C46)</f>
        <v>0</v>
      </c>
      <c r="D44" s="78">
        <f>SUM(D45:D46)</f>
        <v>0</v>
      </c>
      <c r="E44" s="78">
        <f>SUM(E45:E46)</f>
        <v>0</v>
      </c>
    </row>
    <row r="45" spans="2:5" x14ac:dyDescent="0.2">
      <c r="B45" s="79" t="s">
        <v>225</v>
      </c>
      <c r="C45" s="76"/>
      <c r="D45" s="80"/>
      <c r="E45" s="80"/>
    </row>
    <row r="46" spans="2:5" x14ac:dyDescent="0.2">
      <c r="B46" s="79" t="s">
        <v>226</v>
      </c>
      <c r="C46" s="76"/>
      <c r="D46" s="80"/>
      <c r="E46" s="80"/>
    </row>
    <row r="47" spans="2:5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f>C41-C44</f>
        <v>0</v>
      </c>
      <c r="D48" s="77">
        <f>D41-D44</f>
        <v>0</v>
      </c>
      <c r="E48" s="77">
        <f>E41-E44</f>
        <v>0</v>
      </c>
    </row>
    <row r="49" spans="2:5" ht="13.5" thickBot="1" x14ac:dyDescent="0.25">
      <c r="B49" s="81"/>
      <c r="C49" s="82"/>
      <c r="D49" s="81"/>
      <c r="E49" s="81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8" t="s">
        <v>213</v>
      </c>
      <c r="C51" s="73" t="s">
        <v>195</v>
      </c>
      <c r="D51" s="182" t="s">
        <v>196</v>
      </c>
      <c r="E51" s="73" t="s">
        <v>197</v>
      </c>
    </row>
    <row r="52" spans="2:5" ht="13.5" thickBot="1" x14ac:dyDescent="0.25">
      <c r="B52" s="179"/>
      <c r="C52" s="74" t="s">
        <v>214</v>
      </c>
      <c r="D52" s="183"/>
      <c r="E52" s="74" t="s">
        <v>215</v>
      </c>
    </row>
    <row r="53" spans="2:5" x14ac:dyDescent="0.2">
      <c r="B53" s="75"/>
      <c r="C53" s="76"/>
      <c r="D53" s="76"/>
      <c r="E53" s="76"/>
    </row>
    <row r="54" spans="2:5" x14ac:dyDescent="0.2">
      <c r="B54" s="80" t="s">
        <v>228</v>
      </c>
      <c r="C54" s="76">
        <f>C10</f>
        <v>4144863</v>
      </c>
      <c r="D54" s="80">
        <f>D10</f>
        <v>970343</v>
      </c>
      <c r="E54" s="80">
        <f>E10</f>
        <v>970343</v>
      </c>
    </row>
    <row r="55" spans="2:5" x14ac:dyDescent="0.2">
      <c r="B55" s="80"/>
      <c r="C55" s="76"/>
      <c r="D55" s="80"/>
      <c r="E55" s="80"/>
    </row>
    <row r="56" spans="2:5" x14ac:dyDescent="0.2">
      <c r="B56" s="83" t="s">
        <v>229</v>
      </c>
      <c r="C56" s="76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79" t="s">
        <v>222</v>
      </c>
      <c r="C57" s="76">
        <f>C42</f>
        <v>0</v>
      </c>
      <c r="D57" s="80">
        <f>D42</f>
        <v>0</v>
      </c>
      <c r="E57" s="80">
        <f>E42</f>
        <v>0</v>
      </c>
    </row>
    <row r="58" spans="2:5" x14ac:dyDescent="0.2">
      <c r="B58" s="79" t="s">
        <v>225</v>
      </c>
      <c r="C58" s="76">
        <f>C45</f>
        <v>0</v>
      </c>
      <c r="D58" s="80">
        <f>D45</f>
        <v>0</v>
      </c>
      <c r="E58" s="80">
        <f>E45</f>
        <v>0</v>
      </c>
    </row>
    <row r="59" spans="2:5" x14ac:dyDescent="0.2">
      <c r="B59" s="84"/>
      <c r="C59" s="76"/>
      <c r="D59" s="80"/>
      <c r="E59" s="80"/>
    </row>
    <row r="60" spans="2:5" x14ac:dyDescent="0.2">
      <c r="B60" s="84" t="s">
        <v>205</v>
      </c>
      <c r="C60" s="76">
        <f>C15</f>
        <v>4144863</v>
      </c>
      <c r="D60" s="76">
        <f>D15</f>
        <v>679659</v>
      </c>
      <c r="E60" s="76">
        <f>E15</f>
        <v>678719</v>
      </c>
    </row>
    <row r="61" spans="2:5" x14ac:dyDescent="0.2">
      <c r="B61" s="84"/>
      <c r="C61" s="76"/>
      <c r="D61" s="76"/>
      <c r="E61" s="76"/>
    </row>
    <row r="62" spans="2:5" x14ac:dyDescent="0.2">
      <c r="B62" s="84" t="s">
        <v>208</v>
      </c>
      <c r="C62" s="85"/>
      <c r="D62" s="76">
        <f>D19</f>
        <v>0</v>
      </c>
      <c r="E62" s="76">
        <f>E19</f>
        <v>0</v>
      </c>
    </row>
    <row r="63" spans="2:5" x14ac:dyDescent="0.2">
      <c r="B63" s="84"/>
      <c r="C63" s="76"/>
      <c r="D63" s="76"/>
      <c r="E63" s="76"/>
    </row>
    <row r="64" spans="2:5" x14ac:dyDescent="0.2">
      <c r="B64" s="86" t="s">
        <v>230</v>
      </c>
      <c r="C64" s="78">
        <f>C54+C56-C60+C62</f>
        <v>0</v>
      </c>
      <c r="D64" s="77">
        <f>D54+D56-D60+D62</f>
        <v>290684</v>
      </c>
      <c r="E64" s="77">
        <f>E54+E56-E60+E62</f>
        <v>291624</v>
      </c>
    </row>
    <row r="65" spans="2:5" x14ac:dyDescent="0.2">
      <c r="B65" s="86"/>
      <c r="C65" s="78"/>
      <c r="D65" s="77"/>
      <c r="E65" s="77"/>
    </row>
    <row r="66" spans="2:5" ht="25.5" x14ac:dyDescent="0.2">
      <c r="B66" s="87" t="s">
        <v>231</v>
      </c>
      <c r="C66" s="78">
        <f>C64-C56</f>
        <v>0</v>
      </c>
      <c r="D66" s="77">
        <f>D64-D56</f>
        <v>290684</v>
      </c>
      <c r="E66" s="77">
        <f>E64-E56</f>
        <v>291624</v>
      </c>
    </row>
    <row r="67" spans="2:5" ht="13.5" thickBot="1" x14ac:dyDescent="0.25">
      <c r="B67" s="81"/>
      <c r="C67" s="82"/>
      <c r="D67" s="81"/>
      <c r="E67" s="81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8" t="s">
        <v>213</v>
      </c>
      <c r="C69" s="180" t="s">
        <v>220</v>
      </c>
      <c r="D69" s="182" t="s">
        <v>196</v>
      </c>
      <c r="E69" s="73" t="s">
        <v>197</v>
      </c>
    </row>
    <row r="70" spans="2:5" ht="13.5" thickBot="1" x14ac:dyDescent="0.25">
      <c r="B70" s="179"/>
      <c r="C70" s="181"/>
      <c r="D70" s="183"/>
      <c r="E70" s="74" t="s">
        <v>215</v>
      </c>
    </row>
    <row r="71" spans="2:5" x14ac:dyDescent="0.2">
      <c r="B71" s="75"/>
      <c r="C71" s="76"/>
      <c r="D71" s="76"/>
      <c r="E71" s="76"/>
    </row>
    <row r="72" spans="2:5" x14ac:dyDescent="0.2">
      <c r="B72" s="80" t="s">
        <v>202</v>
      </c>
      <c r="C72" s="76">
        <f>C11</f>
        <v>0</v>
      </c>
      <c r="D72" s="80">
        <f>D11</f>
        <v>0</v>
      </c>
      <c r="E72" s="80">
        <f>E11</f>
        <v>0</v>
      </c>
    </row>
    <row r="73" spans="2:5" x14ac:dyDescent="0.2">
      <c r="B73" s="80"/>
      <c r="C73" s="76"/>
      <c r="D73" s="80"/>
      <c r="E73" s="80"/>
    </row>
    <row r="74" spans="2:5" ht="25.5" x14ac:dyDescent="0.2">
      <c r="B74" s="88" t="s">
        <v>232</v>
      </c>
      <c r="C74" s="76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79" t="s">
        <v>223</v>
      </c>
      <c r="C75" s="76">
        <f>C43</f>
        <v>0</v>
      </c>
      <c r="D75" s="80">
        <f>D43</f>
        <v>0</v>
      </c>
      <c r="E75" s="80">
        <f>E43</f>
        <v>0</v>
      </c>
    </row>
    <row r="76" spans="2:5" x14ac:dyDescent="0.2">
      <c r="B76" s="79" t="s">
        <v>226</v>
      </c>
      <c r="C76" s="76">
        <f>C46</f>
        <v>0</v>
      </c>
      <c r="D76" s="80">
        <f>D46</f>
        <v>0</v>
      </c>
      <c r="E76" s="80">
        <f>E46</f>
        <v>0</v>
      </c>
    </row>
    <row r="77" spans="2:5" x14ac:dyDescent="0.2">
      <c r="B77" s="84"/>
      <c r="C77" s="76"/>
      <c r="D77" s="80"/>
      <c r="E77" s="80"/>
    </row>
    <row r="78" spans="2:5" x14ac:dyDescent="0.2">
      <c r="B78" s="84" t="s">
        <v>233</v>
      </c>
      <c r="C78" s="76">
        <f>C16</f>
        <v>0</v>
      </c>
      <c r="D78" s="76">
        <f>D16</f>
        <v>0</v>
      </c>
      <c r="E78" s="76">
        <f>E16</f>
        <v>0</v>
      </c>
    </row>
    <row r="79" spans="2:5" x14ac:dyDescent="0.2">
      <c r="B79" s="84"/>
      <c r="C79" s="76"/>
      <c r="D79" s="76"/>
      <c r="E79" s="76"/>
    </row>
    <row r="80" spans="2:5" x14ac:dyDescent="0.2">
      <c r="B80" s="84" t="s">
        <v>209</v>
      </c>
      <c r="C80" s="85"/>
      <c r="D80" s="76">
        <f>D20</f>
        <v>0</v>
      </c>
      <c r="E80" s="76">
        <f>E20</f>
        <v>0</v>
      </c>
    </row>
    <row r="81" spans="2:5" x14ac:dyDescent="0.2">
      <c r="B81" s="84"/>
      <c r="C81" s="76"/>
      <c r="D81" s="76"/>
      <c r="E81" s="76"/>
    </row>
    <row r="82" spans="2:5" x14ac:dyDescent="0.2">
      <c r="B82" s="86" t="s">
        <v>234</v>
      </c>
      <c r="C82" s="78">
        <f>C72+C74-C78+C80</f>
        <v>0</v>
      </c>
      <c r="D82" s="77">
        <f>D72+D74-D78+D80</f>
        <v>0</v>
      </c>
      <c r="E82" s="77">
        <f>E72+E74-E78+E80</f>
        <v>0</v>
      </c>
    </row>
    <row r="83" spans="2:5" x14ac:dyDescent="0.2">
      <c r="B83" s="86"/>
      <c r="C83" s="78"/>
      <c r="D83" s="77"/>
      <c r="E83" s="77"/>
    </row>
    <row r="84" spans="2:5" ht="25.5" x14ac:dyDescent="0.2">
      <c r="B84" s="87" t="s">
        <v>235</v>
      </c>
      <c r="C84" s="78">
        <f>C82-C74</f>
        <v>0</v>
      </c>
      <c r="D84" s="77">
        <f>D82-D74</f>
        <v>0</v>
      </c>
      <c r="E84" s="77">
        <f>E82-E74</f>
        <v>0</v>
      </c>
    </row>
    <row r="85" spans="2:5" ht="13.5" thickBot="1" x14ac:dyDescent="0.25">
      <c r="B85" s="81"/>
      <c r="C85" s="82"/>
      <c r="D85" s="81"/>
      <c r="E85" s="8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0866141732283472" right="0.70866141732283472" top="0.74803149606299213" bottom="0.74803149606299213" header="0.31496062992125984" footer="0.31496062992125984"/>
  <pageSetup scale="63" fitToHeight="0" orientation="portrait" horizontalDpi="300" verticalDpi="300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zoomScaleNormal="100" workbookViewId="0">
      <pane ySplit="8" topLeftCell="A49" activePane="bottomLeft" state="frozen"/>
      <selection pane="bottomLeft" activeCell="Q69" sqref="Q69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6" customWidth="1"/>
    <col min="4" max="4" width="18" style="1" customWidth="1"/>
    <col min="5" max="5" width="14.7109375" style="106" customWidth="1"/>
    <col min="6" max="6" width="13.85546875" style="1" customWidth="1"/>
    <col min="7" max="7" width="14.85546875" style="1" customWidth="1"/>
    <col min="8" max="8" width="13.7109375" style="106" customWidth="1"/>
    <col min="9" max="16384" width="11" style="1"/>
  </cols>
  <sheetData>
    <row r="1" spans="2:8" ht="13.5" hidden="1" thickBot="1" x14ac:dyDescent="0.25"/>
    <row r="2" spans="2:8" x14ac:dyDescent="0.2">
      <c r="B2" s="160" t="s">
        <v>120</v>
      </c>
      <c r="C2" s="161"/>
      <c r="D2" s="161"/>
      <c r="E2" s="161"/>
      <c r="F2" s="161"/>
      <c r="G2" s="161"/>
      <c r="H2" s="162"/>
    </row>
    <row r="3" spans="2:8" x14ac:dyDescent="0.2">
      <c r="B3" s="185" t="s">
        <v>236</v>
      </c>
      <c r="C3" s="186"/>
      <c r="D3" s="186"/>
      <c r="E3" s="186"/>
      <c r="F3" s="186"/>
      <c r="G3" s="186"/>
      <c r="H3" s="187"/>
    </row>
    <row r="4" spans="2:8" x14ac:dyDescent="0.2">
      <c r="B4" s="185" t="s">
        <v>444</v>
      </c>
      <c r="C4" s="186"/>
      <c r="D4" s="186"/>
      <c r="E4" s="186"/>
      <c r="F4" s="186"/>
      <c r="G4" s="186"/>
      <c r="H4" s="187"/>
    </row>
    <row r="5" spans="2:8" ht="13.5" thickBot="1" x14ac:dyDescent="0.25">
      <c r="B5" s="188" t="s">
        <v>1</v>
      </c>
      <c r="C5" s="189"/>
      <c r="D5" s="189"/>
      <c r="E5" s="189"/>
      <c r="F5" s="189"/>
      <c r="G5" s="189"/>
      <c r="H5" s="190"/>
    </row>
    <row r="6" spans="2:8" ht="13.5" thickBot="1" x14ac:dyDescent="0.25">
      <c r="B6" s="20"/>
      <c r="C6" s="195" t="s">
        <v>237</v>
      </c>
      <c r="D6" s="196"/>
      <c r="E6" s="196"/>
      <c r="F6" s="196"/>
      <c r="G6" s="197"/>
      <c r="H6" s="198" t="s">
        <v>238</v>
      </c>
    </row>
    <row r="7" spans="2:8" x14ac:dyDescent="0.2">
      <c r="B7" s="55" t="s">
        <v>213</v>
      </c>
      <c r="C7" s="198" t="s">
        <v>239</v>
      </c>
      <c r="D7" s="193" t="s">
        <v>240</v>
      </c>
      <c r="E7" s="198" t="s">
        <v>241</v>
      </c>
      <c r="F7" s="198" t="s">
        <v>196</v>
      </c>
      <c r="G7" s="198" t="s">
        <v>242</v>
      </c>
      <c r="H7" s="199"/>
    </row>
    <row r="8" spans="2:8" ht="13.5" thickBot="1" x14ac:dyDescent="0.25">
      <c r="B8" s="56" t="s">
        <v>129</v>
      </c>
      <c r="C8" s="200"/>
      <c r="D8" s="194"/>
      <c r="E8" s="200"/>
      <c r="F8" s="200"/>
      <c r="G8" s="200"/>
      <c r="H8" s="200"/>
    </row>
    <row r="9" spans="2:8" x14ac:dyDescent="0.2">
      <c r="B9" s="155" t="s">
        <v>243</v>
      </c>
      <c r="C9" s="156"/>
      <c r="D9" s="157"/>
      <c r="E9" s="156"/>
      <c r="F9" s="157"/>
      <c r="G9" s="157"/>
      <c r="H9" s="156"/>
    </row>
    <row r="10" spans="2:8" x14ac:dyDescent="0.2">
      <c r="B10" s="84" t="s">
        <v>244</v>
      </c>
      <c r="C10" s="89"/>
      <c r="D10" s="90"/>
      <c r="E10" s="89">
        <f>C10+D10</f>
        <v>0</v>
      </c>
      <c r="F10" s="90"/>
      <c r="G10" s="90"/>
      <c r="H10" s="89">
        <f>G10-C10</f>
        <v>0</v>
      </c>
    </row>
    <row r="11" spans="2:8" x14ac:dyDescent="0.2">
      <c r="B11" s="84" t="s">
        <v>245</v>
      </c>
      <c r="C11" s="89"/>
      <c r="D11" s="90"/>
      <c r="E11" s="89">
        <f t="shared" ref="E11:E40" si="0">C11+D11</f>
        <v>0</v>
      </c>
      <c r="F11" s="90"/>
      <c r="G11" s="90"/>
      <c r="H11" s="89">
        <f t="shared" ref="H11:H16" si="1">G11-C11</f>
        <v>0</v>
      </c>
    </row>
    <row r="12" spans="2:8" x14ac:dyDescent="0.2">
      <c r="B12" s="84" t="s">
        <v>246</v>
      </c>
      <c r="C12" s="89"/>
      <c r="D12" s="90"/>
      <c r="E12" s="89">
        <f t="shared" si="0"/>
        <v>0</v>
      </c>
      <c r="F12" s="90"/>
      <c r="G12" s="90"/>
      <c r="H12" s="89">
        <f t="shared" si="1"/>
        <v>0</v>
      </c>
    </row>
    <row r="13" spans="2:8" x14ac:dyDescent="0.2">
      <c r="B13" s="84" t="s">
        <v>247</v>
      </c>
      <c r="C13" s="89"/>
      <c r="D13" s="90"/>
      <c r="E13" s="89">
        <f t="shared" si="0"/>
        <v>0</v>
      </c>
      <c r="F13" s="90"/>
      <c r="G13" s="90"/>
      <c r="H13" s="89">
        <f t="shared" si="1"/>
        <v>0</v>
      </c>
    </row>
    <row r="14" spans="2:8" x14ac:dyDescent="0.2">
      <c r="B14" s="84" t="s">
        <v>248</v>
      </c>
      <c r="C14" s="89">
        <v>0</v>
      </c>
      <c r="D14" s="89">
        <v>0</v>
      </c>
      <c r="E14" s="89">
        <f t="shared" si="0"/>
        <v>0</v>
      </c>
      <c r="F14" s="89">
        <v>832</v>
      </c>
      <c r="G14" s="89">
        <v>832</v>
      </c>
      <c r="H14" s="89">
        <f t="shared" si="1"/>
        <v>832</v>
      </c>
    </row>
    <row r="15" spans="2:8" x14ac:dyDescent="0.2">
      <c r="B15" s="84" t="s">
        <v>249</v>
      </c>
      <c r="C15" s="89"/>
      <c r="D15" s="90"/>
      <c r="E15" s="89">
        <f t="shared" si="0"/>
        <v>0</v>
      </c>
      <c r="F15" s="90"/>
      <c r="G15" s="90"/>
      <c r="H15" s="89">
        <f t="shared" si="1"/>
        <v>0</v>
      </c>
    </row>
    <row r="16" spans="2:8" x14ac:dyDescent="0.2">
      <c r="B16" s="84" t="s">
        <v>250</v>
      </c>
      <c r="C16" s="89"/>
      <c r="D16" s="90"/>
      <c r="E16" s="89">
        <f t="shared" si="0"/>
        <v>0</v>
      </c>
      <c r="F16" s="90"/>
      <c r="G16" s="90"/>
      <c r="H16" s="89">
        <f t="shared" si="1"/>
        <v>0</v>
      </c>
    </row>
    <row r="17" spans="2:8" ht="25.5" x14ac:dyDescent="0.2">
      <c r="B17" s="88" t="s">
        <v>251</v>
      </c>
      <c r="C17" s="89">
        <f t="shared" ref="C17:H17" si="2">SUM(C18:C28)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91">
        <f t="shared" si="2"/>
        <v>0</v>
      </c>
    </row>
    <row r="18" spans="2:8" x14ac:dyDescent="0.2">
      <c r="B18" s="92" t="s">
        <v>252</v>
      </c>
      <c r="C18" s="89"/>
      <c r="D18" s="90"/>
      <c r="E18" s="89">
        <f t="shared" si="0"/>
        <v>0</v>
      </c>
      <c r="F18" s="90"/>
      <c r="G18" s="90"/>
      <c r="H18" s="89">
        <f>G18-C18</f>
        <v>0</v>
      </c>
    </row>
    <row r="19" spans="2:8" x14ac:dyDescent="0.2">
      <c r="B19" s="92" t="s">
        <v>253</v>
      </c>
      <c r="C19" s="89"/>
      <c r="D19" s="90"/>
      <c r="E19" s="89">
        <f t="shared" si="0"/>
        <v>0</v>
      </c>
      <c r="F19" s="90"/>
      <c r="G19" s="90"/>
      <c r="H19" s="89">
        <f t="shared" ref="H19:H40" si="3">G19-C19</f>
        <v>0</v>
      </c>
    </row>
    <row r="20" spans="2:8" x14ac:dyDescent="0.2">
      <c r="B20" s="92" t="s">
        <v>254</v>
      </c>
      <c r="C20" s="89"/>
      <c r="D20" s="90"/>
      <c r="E20" s="89">
        <f t="shared" si="0"/>
        <v>0</v>
      </c>
      <c r="F20" s="90"/>
      <c r="G20" s="90"/>
      <c r="H20" s="89">
        <f t="shared" si="3"/>
        <v>0</v>
      </c>
    </row>
    <row r="21" spans="2:8" x14ac:dyDescent="0.2">
      <c r="B21" s="92" t="s">
        <v>255</v>
      </c>
      <c r="C21" s="89"/>
      <c r="D21" s="90"/>
      <c r="E21" s="89">
        <f t="shared" si="0"/>
        <v>0</v>
      </c>
      <c r="F21" s="90"/>
      <c r="G21" s="90"/>
      <c r="H21" s="89">
        <f t="shared" si="3"/>
        <v>0</v>
      </c>
    </row>
    <row r="22" spans="2:8" x14ac:dyDescent="0.2">
      <c r="B22" s="92" t="s">
        <v>256</v>
      </c>
      <c r="C22" s="89"/>
      <c r="D22" s="90"/>
      <c r="E22" s="89">
        <f t="shared" si="0"/>
        <v>0</v>
      </c>
      <c r="F22" s="90"/>
      <c r="G22" s="90"/>
      <c r="H22" s="89">
        <f t="shared" si="3"/>
        <v>0</v>
      </c>
    </row>
    <row r="23" spans="2:8" ht="25.5" x14ac:dyDescent="0.2">
      <c r="B23" s="93" t="s">
        <v>257</v>
      </c>
      <c r="C23" s="89"/>
      <c r="D23" s="90"/>
      <c r="E23" s="89">
        <f t="shared" si="0"/>
        <v>0</v>
      </c>
      <c r="F23" s="90"/>
      <c r="G23" s="90"/>
      <c r="H23" s="89">
        <f t="shared" si="3"/>
        <v>0</v>
      </c>
    </row>
    <row r="24" spans="2:8" ht="25.5" x14ac:dyDescent="0.2">
      <c r="B24" s="93" t="s">
        <v>258</v>
      </c>
      <c r="C24" s="89"/>
      <c r="D24" s="90"/>
      <c r="E24" s="89">
        <f t="shared" si="0"/>
        <v>0</v>
      </c>
      <c r="F24" s="90"/>
      <c r="G24" s="90"/>
      <c r="H24" s="89">
        <f t="shared" si="3"/>
        <v>0</v>
      </c>
    </row>
    <row r="25" spans="2:8" x14ac:dyDescent="0.2">
      <c r="B25" s="92" t="s">
        <v>259</v>
      </c>
      <c r="C25" s="89"/>
      <c r="D25" s="90"/>
      <c r="E25" s="89">
        <f t="shared" si="0"/>
        <v>0</v>
      </c>
      <c r="F25" s="90"/>
      <c r="G25" s="90"/>
      <c r="H25" s="89">
        <f t="shared" si="3"/>
        <v>0</v>
      </c>
    </row>
    <row r="26" spans="2:8" x14ac:dyDescent="0.2">
      <c r="B26" s="92" t="s">
        <v>260</v>
      </c>
      <c r="C26" s="89"/>
      <c r="D26" s="90"/>
      <c r="E26" s="89">
        <f t="shared" si="0"/>
        <v>0</v>
      </c>
      <c r="F26" s="90"/>
      <c r="G26" s="90"/>
      <c r="H26" s="89">
        <f t="shared" si="3"/>
        <v>0</v>
      </c>
    </row>
    <row r="27" spans="2:8" x14ac:dyDescent="0.2">
      <c r="B27" s="92" t="s">
        <v>261</v>
      </c>
      <c r="C27" s="89"/>
      <c r="D27" s="90"/>
      <c r="E27" s="89">
        <f t="shared" si="0"/>
        <v>0</v>
      </c>
      <c r="F27" s="90"/>
      <c r="G27" s="90"/>
      <c r="H27" s="89">
        <f t="shared" si="3"/>
        <v>0</v>
      </c>
    </row>
    <row r="28" spans="2:8" ht="25.5" x14ac:dyDescent="0.2">
      <c r="B28" s="93" t="s">
        <v>262</v>
      </c>
      <c r="C28" s="89"/>
      <c r="D28" s="90"/>
      <c r="E28" s="89">
        <f t="shared" si="0"/>
        <v>0</v>
      </c>
      <c r="F28" s="90"/>
      <c r="G28" s="90"/>
      <c r="H28" s="89">
        <f t="shared" si="3"/>
        <v>0</v>
      </c>
    </row>
    <row r="29" spans="2:8" ht="25.5" x14ac:dyDescent="0.2">
      <c r="B29" s="88" t="s">
        <v>263</v>
      </c>
      <c r="C29" s="89">
        <f t="shared" ref="C29:H29" si="4">SUM(C30:C34)</f>
        <v>0</v>
      </c>
      <c r="D29" s="89">
        <f t="shared" si="4"/>
        <v>0</v>
      </c>
      <c r="E29" s="89">
        <f t="shared" si="4"/>
        <v>0</v>
      </c>
      <c r="F29" s="89">
        <f t="shared" si="4"/>
        <v>0</v>
      </c>
      <c r="G29" s="89">
        <f t="shared" si="4"/>
        <v>0</v>
      </c>
      <c r="H29" s="89">
        <f t="shared" si="4"/>
        <v>0</v>
      </c>
    </row>
    <row r="30" spans="2:8" x14ac:dyDescent="0.2">
      <c r="B30" s="92" t="s">
        <v>264</v>
      </c>
      <c r="C30" s="89"/>
      <c r="D30" s="90"/>
      <c r="E30" s="89">
        <f t="shared" si="0"/>
        <v>0</v>
      </c>
      <c r="F30" s="90"/>
      <c r="G30" s="90"/>
      <c r="H30" s="89">
        <f t="shared" si="3"/>
        <v>0</v>
      </c>
    </row>
    <row r="31" spans="2:8" x14ac:dyDescent="0.2">
      <c r="B31" s="92" t="s">
        <v>265</v>
      </c>
      <c r="C31" s="89"/>
      <c r="D31" s="90"/>
      <c r="E31" s="89">
        <f t="shared" si="0"/>
        <v>0</v>
      </c>
      <c r="F31" s="90"/>
      <c r="G31" s="90"/>
      <c r="H31" s="89">
        <f t="shared" si="3"/>
        <v>0</v>
      </c>
    </row>
    <row r="32" spans="2:8" x14ac:dyDescent="0.2">
      <c r="B32" s="92" t="s">
        <v>266</v>
      </c>
      <c r="C32" s="89"/>
      <c r="D32" s="90"/>
      <c r="E32" s="89">
        <f t="shared" si="0"/>
        <v>0</v>
      </c>
      <c r="F32" s="90"/>
      <c r="G32" s="90"/>
      <c r="H32" s="89">
        <f t="shared" si="3"/>
        <v>0</v>
      </c>
    </row>
    <row r="33" spans="2:8" ht="25.5" x14ac:dyDescent="0.2">
      <c r="B33" s="93" t="s">
        <v>267</v>
      </c>
      <c r="C33" s="89"/>
      <c r="D33" s="90"/>
      <c r="E33" s="89">
        <f t="shared" si="0"/>
        <v>0</v>
      </c>
      <c r="F33" s="90"/>
      <c r="G33" s="90"/>
      <c r="H33" s="89">
        <f t="shared" si="3"/>
        <v>0</v>
      </c>
    </row>
    <row r="34" spans="2:8" x14ac:dyDescent="0.2">
      <c r="B34" s="92" t="s">
        <v>268</v>
      </c>
      <c r="C34" s="89"/>
      <c r="D34" s="90"/>
      <c r="E34" s="89">
        <f t="shared" si="0"/>
        <v>0</v>
      </c>
      <c r="F34" s="90"/>
      <c r="G34" s="90"/>
      <c r="H34" s="89">
        <f t="shared" si="3"/>
        <v>0</v>
      </c>
    </row>
    <row r="35" spans="2:8" x14ac:dyDescent="0.2">
      <c r="B35" s="84" t="s">
        <v>269</v>
      </c>
      <c r="C35" s="89">
        <v>4144863</v>
      </c>
      <c r="D35" s="89">
        <v>0</v>
      </c>
      <c r="E35" s="89">
        <f t="shared" si="0"/>
        <v>4144863</v>
      </c>
      <c r="F35" s="89">
        <v>970343</v>
      </c>
      <c r="G35" s="89">
        <v>970343</v>
      </c>
      <c r="H35" s="89">
        <f t="shared" si="3"/>
        <v>-3174520</v>
      </c>
    </row>
    <row r="36" spans="2:8" x14ac:dyDescent="0.2">
      <c r="B36" s="84" t="s">
        <v>270</v>
      </c>
      <c r="C36" s="89">
        <f t="shared" ref="C36:H36" si="5">C37</f>
        <v>0</v>
      </c>
      <c r="D36" s="89">
        <f t="shared" si="5"/>
        <v>0</v>
      </c>
      <c r="E36" s="89">
        <f t="shared" si="5"/>
        <v>0</v>
      </c>
      <c r="F36" s="89">
        <f t="shared" si="5"/>
        <v>0</v>
      </c>
      <c r="G36" s="89">
        <f t="shared" si="5"/>
        <v>0</v>
      </c>
      <c r="H36" s="89">
        <f t="shared" si="5"/>
        <v>0</v>
      </c>
    </row>
    <row r="37" spans="2:8" x14ac:dyDescent="0.2">
      <c r="B37" s="92" t="s">
        <v>271</v>
      </c>
      <c r="C37" s="89"/>
      <c r="D37" s="90"/>
      <c r="E37" s="89">
        <f t="shared" si="0"/>
        <v>0</v>
      </c>
      <c r="F37" s="90"/>
      <c r="G37" s="90"/>
      <c r="H37" s="89">
        <f t="shared" si="3"/>
        <v>0</v>
      </c>
    </row>
    <row r="38" spans="2:8" x14ac:dyDescent="0.2">
      <c r="B38" s="84" t="s">
        <v>272</v>
      </c>
      <c r="C38" s="89">
        <f t="shared" ref="C38:H38" si="6">C39+C40</f>
        <v>0</v>
      </c>
      <c r="D38" s="89">
        <f t="shared" si="6"/>
        <v>0</v>
      </c>
      <c r="E38" s="89">
        <f t="shared" si="6"/>
        <v>0</v>
      </c>
      <c r="F38" s="89">
        <f t="shared" si="6"/>
        <v>0</v>
      </c>
      <c r="G38" s="89">
        <f t="shared" si="6"/>
        <v>0</v>
      </c>
      <c r="H38" s="89">
        <f t="shared" si="6"/>
        <v>0</v>
      </c>
    </row>
    <row r="39" spans="2:8" x14ac:dyDescent="0.2">
      <c r="B39" s="92" t="s">
        <v>273</v>
      </c>
      <c r="C39" s="89"/>
      <c r="D39" s="90"/>
      <c r="E39" s="89">
        <f t="shared" si="0"/>
        <v>0</v>
      </c>
      <c r="F39" s="90"/>
      <c r="G39" s="90"/>
      <c r="H39" s="89">
        <f t="shared" si="3"/>
        <v>0</v>
      </c>
    </row>
    <row r="40" spans="2:8" x14ac:dyDescent="0.2">
      <c r="B40" s="92" t="s">
        <v>274</v>
      </c>
      <c r="C40" s="89"/>
      <c r="D40" s="90"/>
      <c r="E40" s="89">
        <f t="shared" si="0"/>
        <v>0</v>
      </c>
      <c r="F40" s="90"/>
      <c r="G40" s="90"/>
      <c r="H40" s="89">
        <f t="shared" si="3"/>
        <v>0</v>
      </c>
    </row>
    <row r="41" spans="2:8" x14ac:dyDescent="0.2">
      <c r="B41" s="94"/>
      <c r="C41" s="89"/>
      <c r="D41" s="90"/>
      <c r="E41" s="89"/>
      <c r="F41" s="90"/>
      <c r="G41" s="90"/>
      <c r="H41" s="89"/>
    </row>
    <row r="42" spans="2:8" ht="25.5" x14ac:dyDescent="0.2">
      <c r="B42" s="59" t="s">
        <v>275</v>
      </c>
      <c r="C42" s="95">
        <f t="shared" ref="C42:H42" si="7">C10+C11+C12+C13+C14+C15+C16+C17+C29+C35+C36+C38</f>
        <v>4144863</v>
      </c>
      <c r="D42" s="96">
        <f t="shared" si="7"/>
        <v>0</v>
      </c>
      <c r="E42" s="96">
        <f t="shared" si="7"/>
        <v>4144863</v>
      </c>
      <c r="F42" s="96">
        <f t="shared" si="7"/>
        <v>971175</v>
      </c>
      <c r="G42" s="96">
        <f t="shared" si="7"/>
        <v>971175</v>
      </c>
      <c r="H42" s="96">
        <f t="shared" si="7"/>
        <v>-3173688</v>
      </c>
    </row>
    <row r="43" spans="2:8" ht="10.5" customHeight="1" x14ac:dyDescent="0.2">
      <c r="B43" s="80"/>
      <c r="C43" s="89"/>
      <c r="D43" s="80"/>
      <c r="E43" s="97"/>
      <c r="F43" s="80"/>
      <c r="G43" s="80"/>
      <c r="H43" s="97"/>
    </row>
    <row r="44" spans="2:8" ht="25.5" x14ac:dyDescent="0.2">
      <c r="B44" s="59" t="s">
        <v>276</v>
      </c>
      <c r="C44" s="98"/>
      <c r="D44" s="99"/>
      <c r="E44" s="98"/>
      <c r="F44" s="99"/>
      <c r="G44" s="99"/>
      <c r="H44" s="89"/>
    </row>
    <row r="45" spans="2:8" ht="7.5" customHeight="1" x14ac:dyDescent="0.2">
      <c r="B45" s="94"/>
      <c r="C45" s="89"/>
      <c r="D45" s="100"/>
      <c r="E45" s="89"/>
      <c r="F45" s="100"/>
      <c r="G45" s="100"/>
      <c r="H45" s="89"/>
    </row>
    <row r="46" spans="2:8" x14ac:dyDescent="0.2">
      <c r="B46" s="77" t="s">
        <v>277</v>
      </c>
      <c r="C46" s="89"/>
      <c r="D46" s="90"/>
      <c r="E46" s="89"/>
      <c r="F46" s="90"/>
      <c r="G46" s="90"/>
      <c r="H46" s="89"/>
    </row>
    <row r="47" spans="2:8" x14ac:dyDescent="0.2">
      <c r="B47" s="84" t="s">
        <v>278</v>
      </c>
      <c r="C47" s="89">
        <f t="shared" ref="C47:H47" si="8">SUM(C48:C55)</f>
        <v>0</v>
      </c>
      <c r="D47" s="89">
        <f t="shared" si="8"/>
        <v>0</v>
      </c>
      <c r="E47" s="89">
        <f t="shared" si="8"/>
        <v>0</v>
      </c>
      <c r="F47" s="89">
        <f t="shared" si="8"/>
        <v>0</v>
      </c>
      <c r="G47" s="89">
        <f t="shared" si="8"/>
        <v>0</v>
      </c>
      <c r="H47" s="89">
        <f t="shared" si="8"/>
        <v>0</v>
      </c>
    </row>
    <row r="48" spans="2:8" ht="25.5" x14ac:dyDescent="0.2">
      <c r="B48" s="93" t="s">
        <v>279</v>
      </c>
      <c r="C48" s="89"/>
      <c r="D48" s="90"/>
      <c r="E48" s="89">
        <f t="shared" ref="E48:E65" si="9">C48+D48</f>
        <v>0</v>
      </c>
      <c r="F48" s="90"/>
      <c r="G48" s="90"/>
      <c r="H48" s="89">
        <f t="shared" ref="H48:H65" si="10">G48-C48</f>
        <v>0</v>
      </c>
    </row>
    <row r="49" spans="2:8" ht="25.5" x14ac:dyDescent="0.2">
      <c r="B49" s="93" t="s">
        <v>280</v>
      </c>
      <c r="C49" s="89"/>
      <c r="D49" s="90"/>
      <c r="E49" s="89">
        <f t="shared" si="9"/>
        <v>0</v>
      </c>
      <c r="F49" s="90"/>
      <c r="G49" s="90"/>
      <c r="H49" s="89">
        <f t="shared" si="10"/>
        <v>0</v>
      </c>
    </row>
    <row r="50" spans="2:8" ht="25.5" x14ac:dyDescent="0.2">
      <c r="B50" s="93" t="s">
        <v>281</v>
      </c>
      <c r="C50" s="89"/>
      <c r="D50" s="90"/>
      <c r="E50" s="89">
        <f t="shared" si="9"/>
        <v>0</v>
      </c>
      <c r="F50" s="90"/>
      <c r="G50" s="90"/>
      <c r="H50" s="89">
        <f t="shared" si="10"/>
        <v>0</v>
      </c>
    </row>
    <row r="51" spans="2:8" ht="38.25" x14ac:dyDescent="0.2">
      <c r="B51" s="93" t="s">
        <v>282</v>
      </c>
      <c r="C51" s="89"/>
      <c r="D51" s="90"/>
      <c r="E51" s="89">
        <f t="shared" si="9"/>
        <v>0</v>
      </c>
      <c r="F51" s="90"/>
      <c r="G51" s="90"/>
      <c r="H51" s="89">
        <f t="shared" si="10"/>
        <v>0</v>
      </c>
    </row>
    <row r="52" spans="2:8" x14ac:dyDescent="0.2">
      <c r="B52" s="93" t="s">
        <v>283</v>
      </c>
      <c r="C52" s="89"/>
      <c r="D52" s="90"/>
      <c r="E52" s="89">
        <f t="shared" si="9"/>
        <v>0</v>
      </c>
      <c r="F52" s="90"/>
      <c r="G52" s="90"/>
      <c r="H52" s="89">
        <f t="shared" si="10"/>
        <v>0</v>
      </c>
    </row>
    <row r="53" spans="2:8" ht="25.5" x14ac:dyDescent="0.2">
      <c r="B53" s="93" t="s">
        <v>284</v>
      </c>
      <c r="C53" s="89"/>
      <c r="D53" s="90"/>
      <c r="E53" s="89">
        <f t="shared" si="9"/>
        <v>0</v>
      </c>
      <c r="F53" s="90"/>
      <c r="G53" s="90"/>
      <c r="H53" s="89">
        <f t="shared" si="10"/>
        <v>0</v>
      </c>
    </row>
    <row r="54" spans="2:8" ht="25.5" x14ac:dyDescent="0.2">
      <c r="B54" s="93" t="s">
        <v>285</v>
      </c>
      <c r="C54" s="89"/>
      <c r="D54" s="90"/>
      <c r="E54" s="89">
        <f t="shared" si="9"/>
        <v>0</v>
      </c>
      <c r="F54" s="90"/>
      <c r="G54" s="90"/>
      <c r="H54" s="89">
        <f t="shared" si="10"/>
        <v>0</v>
      </c>
    </row>
    <row r="55" spans="2:8" ht="25.5" x14ac:dyDescent="0.2">
      <c r="B55" s="93" t="s">
        <v>286</v>
      </c>
      <c r="C55" s="89"/>
      <c r="D55" s="90"/>
      <c r="E55" s="89">
        <f t="shared" si="9"/>
        <v>0</v>
      </c>
      <c r="F55" s="90"/>
      <c r="G55" s="90"/>
      <c r="H55" s="89">
        <f t="shared" si="10"/>
        <v>0</v>
      </c>
    </row>
    <row r="56" spans="2:8" x14ac:dyDescent="0.2">
      <c r="B56" s="88" t="s">
        <v>287</v>
      </c>
      <c r="C56" s="89">
        <f t="shared" ref="C56:H56" si="11">SUM(C57:C60)</f>
        <v>0</v>
      </c>
      <c r="D56" s="89">
        <f t="shared" si="11"/>
        <v>0</v>
      </c>
      <c r="E56" s="89">
        <f t="shared" si="11"/>
        <v>0</v>
      </c>
      <c r="F56" s="89">
        <f t="shared" si="11"/>
        <v>0</v>
      </c>
      <c r="G56" s="89">
        <f t="shared" si="11"/>
        <v>0</v>
      </c>
      <c r="H56" s="89">
        <f t="shared" si="11"/>
        <v>0</v>
      </c>
    </row>
    <row r="57" spans="2:8" x14ac:dyDescent="0.2">
      <c r="B57" s="93" t="s">
        <v>288</v>
      </c>
      <c r="C57" s="89"/>
      <c r="D57" s="90"/>
      <c r="E57" s="89">
        <f t="shared" si="9"/>
        <v>0</v>
      </c>
      <c r="F57" s="90"/>
      <c r="G57" s="90"/>
      <c r="H57" s="89">
        <f t="shared" si="10"/>
        <v>0</v>
      </c>
    </row>
    <row r="58" spans="2:8" x14ac:dyDescent="0.2">
      <c r="B58" s="93" t="s">
        <v>289</v>
      </c>
      <c r="C58" s="89"/>
      <c r="D58" s="90"/>
      <c r="E58" s="89">
        <f t="shared" si="9"/>
        <v>0</v>
      </c>
      <c r="F58" s="90"/>
      <c r="G58" s="90"/>
      <c r="H58" s="89">
        <f t="shared" si="10"/>
        <v>0</v>
      </c>
    </row>
    <row r="59" spans="2:8" x14ac:dyDescent="0.2">
      <c r="B59" s="93" t="s">
        <v>290</v>
      </c>
      <c r="C59" s="89"/>
      <c r="D59" s="90"/>
      <c r="E59" s="89">
        <f t="shared" si="9"/>
        <v>0</v>
      </c>
      <c r="F59" s="90"/>
      <c r="G59" s="90"/>
      <c r="H59" s="89">
        <f t="shared" si="10"/>
        <v>0</v>
      </c>
    </row>
    <row r="60" spans="2:8" x14ac:dyDescent="0.2">
      <c r="B60" s="93" t="s">
        <v>291</v>
      </c>
      <c r="C60" s="89"/>
      <c r="D60" s="90"/>
      <c r="E60" s="89">
        <f t="shared" si="9"/>
        <v>0</v>
      </c>
      <c r="F60" s="90"/>
      <c r="G60" s="90"/>
      <c r="H60" s="89">
        <f t="shared" si="10"/>
        <v>0</v>
      </c>
    </row>
    <row r="61" spans="2:8" x14ac:dyDescent="0.2">
      <c r="B61" s="88" t="s">
        <v>292</v>
      </c>
      <c r="C61" s="89">
        <f t="shared" ref="C61:H61" si="12">C62+C63</f>
        <v>0</v>
      </c>
      <c r="D61" s="89">
        <f t="shared" si="12"/>
        <v>0</v>
      </c>
      <c r="E61" s="89">
        <f t="shared" si="12"/>
        <v>0</v>
      </c>
      <c r="F61" s="89">
        <f t="shared" si="12"/>
        <v>0</v>
      </c>
      <c r="G61" s="89">
        <f t="shared" si="12"/>
        <v>0</v>
      </c>
      <c r="H61" s="89">
        <f t="shared" si="12"/>
        <v>0</v>
      </c>
    </row>
    <row r="62" spans="2:8" ht="25.5" x14ac:dyDescent="0.2">
      <c r="B62" s="93" t="s">
        <v>293</v>
      </c>
      <c r="C62" s="89"/>
      <c r="D62" s="90"/>
      <c r="E62" s="89">
        <f t="shared" si="9"/>
        <v>0</v>
      </c>
      <c r="F62" s="90"/>
      <c r="G62" s="90"/>
      <c r="H62" s="89">
        <f t="shared" si="10"/>
        <v>0</v>
      </c>
    </row>
    <row r="63" spans="2:8" x14ac:dyDescent="0.2">
      <c r="B63" s="93" t="s">
        <v>294</v>
      </c>
      <c r="C63" s="89"/>
      <c r="D63" s="90"/>
      <c r="E63" s="89">
        <f t="shared" si="9"/>
        <v>0</v>
      </c>
      <c r="F63" s="90"/>
      <c r="G63" s="90"/>
      <c r="H63" s="89">
        <f t="shared" si="10"/>
        <v>0</v>
      </c>
    </row>
    <row r="64" spans="2:8" ht="38.25" x14ac:dyDescent="0.2">
      <c r="B64" s="88" t="s">
        <v>295</v>
      </c>
      <c r="C64" s="89"/>
      <c r="D64" s="90"/>
      <c r="E64" s="89">
        <f t="shared" si="9"/>
        <v>0</v>
      </c>
      <c r="F64" s="90"/>
      <c r="G64" s="90"/>
      <c r="H64" s="89">
        <f t="shared" si="10"/>
        <v>0</v>
      </c>
    </row>
    <row r="65" spans="2:8" ht="13.5" thickBot="1" x14ac:dyDescent="0.25">
      <c r="B65" s="158" t="s">
        <v>296</v>
      </c>
      <c r="C65" s="104"/>
      <c r="D65" s="159"/>
      <c r="E65" s="104">
        <f t="shared" si="9"/>
        <v>0</v>
      </c>
      <c r="F65" s="159"/>
      <c r="G65" s="159"/>
      <c r="H65" s="104">
        <f t="shared" si="10"/>
        <v>0</v>
      </c>
    </row>
    <row r="66" spans="2:8" x14ac:dyDescent="0.2">
      <c r="B66" s="94"/>
      <c r="C66" s="89"/>
      <c r="D66" s="100"/>
      <c r="E66" s="89"/>
      <c r="F66" s="100"/>
      <c r="G66" s="100"/>
      <c r="H66" s="89"/>
    </row>
    <row r="67" spans="2:8" ht="25.5" x14ac:dyDescent="0.2">
      <c r="B67" s="59" t="s">
        <v>297</v>
      </c>
      <c r="C67" s="95">
        <f t="shared" ref="C67:H67" si="13">C47+C56+C61+C64+C65</f>
        <v>0</v>
      </c>
      <c r="D67" s="95">
        <f t="shared" si="13"/>
        <v>0</v>
      </c>
      <c r="E67" s="95">
        <f t="shared" si="13"/>
        <v>0</v>
      </c>
      <c r="F67" s="95">
        <f t="shared" si="13"/>
        <v>0</v>
      </c>
      <c r="G67" s="95">
        <f t="shared" si="13"/>
        <v>0</v>
      </c>
      <c r="H67" s="95">
        <f t="shared" si="13"/>
        <v>0</v>
      </c>
    </row>
    <row r="68" spans="2:8" x14ac:dyDescent="0.2">
      <c r="B68" s="102"/>
      <c r="C68" s="89"/>
      <c r="D68" s="100"/>
      <c r="E68" s="89"/>
      <c r="F68" s="100"/>
      <c r="G68" s="100"/>
      <c r="H68" s="89"/>
    </row>
    <row r="69" spans="2:8" ht="25.5" x14ac:dyDescent="0.2">
      <c r="B69" s="59" t="s">
        <v>298</v>
      </c>
      <c r="C69" s="95">
        <f t="shared" ref="C69:H69" si="14">C70</f>
        <v>0</v>
      </c>
      <c r="D69" s="95">
        <f t="shared" si="14"/>
        <v>0</v>
      </c>
      <c r="E69" s="95">
        <f t="shared" si="14"/>
        <v>0</v>
      </c>
      <c r="F69" s="95">
        <f t="shared" si="14"/>
        <v>0</v>
      </c>
      <c r="G69" s="95">
        <f t="shared" si="14"/>
        <v>0</v>
      </c>
      <c r="H69" s="95">
        <f t="shared" si="14"/>
        <v>0</v>
      </c>
    </row>
    <row r="70" spans="2:8" x14ac:dyDescent="0.2">
      <c r="B70" s="102" t="s">
        <v>299</v>
      </c>
      <c r="C70" s="89"/>
      <c r="D70" s="90"/>
      <c r="E70" s="89">
        <f>C70+D70</f>
        <v>0</v>
      </c>
      <c r="F70" s="90"/>
      <c r="G70" s="90"/>
      <c r="H70" s="89">
        <f>G70-C70</f>
        <v>0</v>
      </c>
    </row>
    <row r="71" spans="2:8" x14ac:dyDescent="0.2">
      <c r="B71" s="102"/>
      <c r="C71" s="89"/>
      <c r="D71" s="90"/>
      <c r="E71" s="89"/>
      <c r="F71" s="90"/>
      <c r="G71" s="90"/>
      <c r="H71" s="89"/>
    </row>
    <row r="72" spans="2:8" x14ac:dyDescent="0.2">
      <c r="B72" s="59" t="s">
        <v>300</v>
      </c>
      <c r="C72" s="95">
        <f t="shared" ref="C72:H72" si="15">C42+C67+C69</f>
        <v>4144863</v>
      </c>
      <c r="D72" s="95">
        <f t="shared" si="15"/>
        <v>0</v>
      </c>
      <c r="E72" s="95">
        <f t="shared" si="15"/>
        <v>4144863</v>
      </c>
      <c r="F72" s="95">
        <f t="shared" si="15"/>
        <v>971175</v>
      </c>
      <c r="G72" s="95">
        <f t="shared" si="15"/>
        <v>971175</v>
      </c>
      <c r="H72" s="95">
        <f t="shared" si="15"/>
        <v>-3173688</v>
      </c>
    </row>
    <row r="73" spans="2:8" x14ac:dyDescent="0.2">
      <c r="B73" s="102"/>
      <c r="C73" s="89"/>
      <c r="D73" s="90"/>
      <c r="E73" s="89"/>
      <c r="F73" s="90"/>
      <c r="G73" s="90"/>
      <c r="H73" s="89"/>
    </row>
    <row r="74" spans="2:8" x14ac:dyDescent="0.2">
      <c r="B74" s="59" t="s">
        <v>301</v>
      </c>
      <c r="C74" s="89"/>
      <c r="D74" s="90"/>
      <c r="E74" s="89"/>
      <c r="F74" s="90"/>
      <c r="G74" s="90"/>
      <c r="H74" s="89"/>
    </row>
    <row r="75" spans="2:8" ht="25.5" x14ac:dyDescent="0.2">
      <c r="B75" s="102" t="s">
        <v>302</v>
      </c>
      <c r="C75" s="89"/>
      <c r="D75" s="90"/>
      <c r="E75" s="89">
        <f>C75+D75</f>
        <v>0</v>
      </c>
      <c r="F75" s="90"/>
      <c r="G75" s="90"/>
      <c r="H75" s="89">
        <f>G75-C75</f>
        <v>0</v>
      </c>
    </row>
    <row r="76" spans="2:8" ht="25.5" x14ac:dyDescent="0.2">
      <c r="B76" s="102" t="s">
        <v>303</v>
      </c>
      <c r="C76" s="89"/>
      <c r="D76" s="90"/>
      <c r="E76" s="89">
        <f>C76+D76</f>
        <v>0</v>
      </c>
      <c r="F76" s="90"/>
      <c r="G76" s="90"/>
      <c r="H76" s="89">
        <f>G76-C76</f>
        <v>0</v>
      </c>
    </row>
    <row r="77" spans="2:8" ht="25.5" x14ac:dyDescent="0.2">
      <c r="B77" s="59" t="s">
        <v>304</v>
      </c>
      <c r="C77" s="95">
        <f t="shared" ref="C77:H77" si="16">SUM(C75:C76)</f>
        <v>0</v>
      </c>
      <c r="D77" s="95">
        <f t="shared" si="16"/>
        <v>0</v>
      </c>
      <c r="E77" s="95">
        <f t="shared" si="16"/>
        <v>0</v>
      </c>
      <c r="F77" s="95">
        <f t="shared" si="16"/>
        <v>0</v>
      </c>
      <c r="G77" s="95">
        <f t="shared" si="16"/>
        <v>0</v>
      </c>
      <c r="H77" s="95">
        <f t="shared" si="16"/>
        <v>0</v>
      </c>
    </row>
    <row r="78" spans="2:8" ht="13.5" thickBot="1" x14ac:dyDescent="0.25">
      <c r="B78" s="103"/>
      <c r="C78" s="104"/>
      <c r="D78" s="105"/>
      <c r="E78" s="104"/>
      <c r="F78" s="105"/>
      <c r="G78" s="105"/>
      <c r="H78" s="10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zoomScaleNormal="100" zoomScaleSheetLayoutView="100" workbookViewId="0">
      <pane ySplit="9" topLeftCell="A151" activePane="bottomLeft" state="frozen"/>
      <selection pane="bottomLeft" activeCell="K156" sqref="K156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60" t="s">
        <v>120</v>
      </c>
      <c r="C2" s="161"/>
      <c r="D2" s="161"/>
      <c r="E2" s="161"/>
      <c r="F2" s="161"/>
      <c r="G2" s="161"/>
      <c r="H2" s="161"/>
      <c r="I2" s="203"/>
    </row>
    <row r="3" spans="2:9" x14ac:dyDescent="0.2">
      <c r="B3" s="185" t="s">
        <v>305</v>
      </c>
      <c r="C3" s="186"/>
      <c r="D3" s="186"/>
      <c r="E3" s="186"/>
      <c r="F3" s="186"/>
      <c r="G3" s="186"/>
      <c r="H3" s="186"/>
      <c r="I3" s="204"/>
    </row>
    <row r="4" spans="2:9" x14ac:dyDescent="0.2">
      <c r="B4" s="185" t="s">
        <v>306</v>
      </c>
      <c r="C4" s="186"/>
      <c r="D4" s="186"/>
      <c r="E4" s="186"/>
      <c r="F4" s="186"/>
      <c r="G4" s="186"/>
      <c r="H4" s="186"/>
      <c r="I4" s="204"/>
    </row>
    <row r="5" spans="2:9" x14ac:dyDescent="0.2">
      <c r="B5" s="185" t="s">
        <v>444</v>
      </c>
      <c r="C5" s="186"/>
      <c r="D5" s="186"/>
      <c r="E5" s="186"/>
      <c r="F5" s="186"/>
      <c r="G5" s="186"/>
      <c r="H5" s="186"/>
      <c r="I5" s="204"/>
    </row>
    <row r="6" spans="2:9" ht="13.5" thickBot="1" x14ac:dyDescent="0.25">
      <c r="B6" s="188" t="s">
        <v>1</v>
      </c>
      <c r="C6" s="189"/>
      <c r="D6" s="189"/>
      <c r="E6" s="189"/>
      <c r="F6" s="189"/>
      <c r="G6" s="189"/>
      <c r="H6" s="189"/>
      <c r="I6" s="205"/>
    </row>
    <row r="7" spans="2:9" ht="15.75" customHeight="1" x14ac:dyDescent="0.2">
      <c r="B7" s="160" t="s">
        <v>2</v>
      </c>
      <c r="C7" s="162"/>
      <c r="D7" s="160" t="s">
        <v>307</v>
      </c>
      <c r="E7" s="161"/>
      <c r="F7" s="161"/>
      <c r="G7" s="161"/>
      <c r="H7" s="162"/>
      <c r="I7" s="198" t="s">
        <v>308</v>
      </c>
    </row>
    <row r="8" spans="2:9" ht="15" customHeight="1" thickBot="1" x14ac:dyDescent="0.25">
      <c r="B8" s="185"/>
      <c r="C8" s="187"/>
      <c r="D8" s="188"/>
      <c r="E8" s="189"/>
      <c r="F8" s="189"/>
      <c r="G8" s="189"/>
      <c r="H8" s="190"/>
      <c r="I8" s="199"/>
    </row>
    <row r="9" spans="2:9" ht="26.25" thickBot="1" x14ac:dyDescent="0.25">
      <c r="B9" s="188"/>
      <c r="C9" s="190"/>
      <c r="D9" s="57" t="s">
        <v>198</v>
      </c>
      <c r="E9" s="22" t="s">
        <v>309</v>
      </c>
      <c r="F9" s="57" t="s">
        <v>310</v>
      </c>
      <c r="G9" s="57" t="s">
        <v>196</v>
      </c>
      <c r="H9" s="57" t="s">
        <v>199</v>
      </c>
      <c r="I9" s="200"/>
    </row>
    <row r="10" spans="2:9" x14ac:dyDescent="0.2">
      <c r="B10" s="107" t="s">
        <v>311</v>
      </c>
      <c r="C10" s="108"/>
      <c r="D10" s="109">
        <f>D11+D19+D29+D39+D49+D59+D72+D76+D63</f>
        <v>4144863</v>
      </c>
      <c r="E10" s="109">
        <f t="shared" ref="E10:F10" si="0">E11+E19+E29+E39+E49+E59+E72+E76+E63</f>
        <v>0</v>
      </c>
      <c r="F10" s="109">
        <f t="shared" si="0"/>
        <v>4144863</v>
      </c>
      <c r="G10" s="109">
        <f>G11+G19+G29+G39+G49+G59+G72+G76+G63</f>
        <v>679659</v>
      </c>
      <c r="H10" s="109">
        <f>H11+H19+H29+H39+H49+H59+H72+H76+H63-1</f>
        <v>678718</v>
      </c>
      <c r="I10" s="109">
        <f>I11+I19+I29+I39+I49+I59+I72+I76+I63</f>
        <v>3465204</v>
      </c>
    </row>
    <row r="11" spans="2:9" x14ac:dyDescent="0.2">
      <c r="B11" s="110" t="s">
        <v>312</v>
      </c>
      <c r="C11" s="111"/>
      <c r="D11" s="97">
        <f t="shared" ref="D11:I11" si="1">SUM(D12:D18)</f>
        <v>2986068</v>
      </c>
      <c r="E11" s="89">
        <v>0</v>
      </c>
      <c r="F11" s="97">
        <f t="shared" si="1"/>
        <v>2986068</v>
      </c>
      <c r="G11" s="97">
        <f>SUM(G12:G18)</f>
        <v>491871</v>
      </c>
      <c r="H11" s="89">
        <f>SUM(H12:H18)</f>
        <v>490931</v>
      </c>
      <c r="I11" s="89">
        <f t="shared" si="1"/>
        <v>2494197</v>
      </c>
    </row>
    <row r="12" spans="2:9" x14ac:dyDescent="0.2">
      <c r="B12" s="112" t="s">
        <v>313</v>
      </c>
      <c r="C12" s="113"/>
      <c r="D12" s="97">
        <v>1301664</v>
      </c>
      <c r="E12" s="89">
        <v>-3400</v>
      </c>
      <c r="F12" s="97">
        <f>D12+E12</f>
        <v>1298264</v>
      </c>
      <c r="G12" s="97">
        <v>376560</v>
      </c>
      <c r="H12" s="89">
        <v>376560</v>
      </c>
      <c r="I12" s="89">
        <f>F12-G12</f>
        <v>921704</v>
      </c>
    </row>
    <row r="13" spans="2:9" x14ac:dyDescent="0.2">
      <c r="B13" s="112" t="s">
        <v>314</v>
      </c>
      <c r="C13" s="113"/>
      <c r="D13" s="97">
        <v>266184</v>
      </c>
      <c r="E13" s="89">
        <v>0</v>
      </c>
      <c r="F13" s="97">
        <f t="shared" ref="F13:F18" si="2">D13+E13</f>
        <v>266184</v>
      </c>
      <c r="G13" s="97">
        <v>33735</v>
      </c>
      <c r="H13" s="89">
        <v>33735</v>
      </c>
      <c r="I13" s="89">
        <f t="shared" ref="I13:I18" si="3">F13-G13</f>
        <v>232449</v>
      </c>
    </row>
    <row r="14" spans="2:9" x14ac:dyDescent="0.2">
      <c r="B14" s="112" t="s">
        <v>315</v>
      </c>
      <c r="C14" s="113"/>
      <c r="D14" s="97">
        <v>694973</v>
      </c>
      <c r="E14" s="89">
        <v>3400</v>
      </c>
      <c r="F14" s="97">
        <f t="shared" si="2"/>
        <v>698373</v>
      </c>
      <c r="G14" s="97">
        <v>15650</v>
      </c>
      <c r="H14" s="89">
        <v>15650</v>
      </c>
      <c r="I14" s="89">
        <f t="shared" si="3"/>
        <v>682723</v>
      </c>
    </row>
    <row r="15" spans="2:9" x14ac:dyDescent="0.2">
      <c r="B15" s="112" t="s">
        <v>316</v>
      </c>
      <c r="C15" s="113"/>
      <c r="D15" s="97">
        <v>94788</v>
      </c>
      <c r="E15" s="89">
        <v>0</v>
      </c>
      <c r="F15" s="97">
        <f t="shared" si="2"/>
        <v>94788</v>
      </c>
      <c r="G15" s="97">
        <v>1085</v>
      </c>
      <c r="H15" s="89">
        <v>1085</v>
      </c>
      <c r="I15" s="89">
        <f t="shared" si="3"/>
        <v>93703</v>
      </c>
    </row>
    <row r="16" spans="2:9" x14ac:dyDescent="0.2">
      <c r="B16" s="112" t="s">
        <v>317</v>
      </c>
      <c r="C16" s="113"/>
      <c r="D16" s="97">
        <v>628459</v>
      </c>
      <c r="E16" s="89">
        <v>0</v>
      </c>
      <c r="F16" s="97">
        <f t="shared" si="2"/>
        <v>628459</v>
      </c>
      <c r="G16" s="97">
        <v>64841</v>
      </c>
      <c r="H16" s="89">
        <v>63901</v>
      </c>
      <c r="I16" s="89">
        <f t="shared" si="3"/>
        <v>563618</v>
      </c>
    </row>
    <row r="17" spans="2:9" x14ac:dyDescent="0.2">
      <c r="B17" s="112" t="s">
        <v>318</v>
      </c>
      <c r="C17" s="113"/>
      <c r="D17" s="97">
        <v>0</v>
      </c>
      <c r="E17" s="89">
        <v>0</v>
      </c>
      <c r="F17" s="97">
        <f t="shared" si="2"/>
        <v>0</v>
      </c>
      <c r="G17" s="97">
        <v>0</v>
      </c>
      <c r="H17" s="89">
        <v>0</v>
      </c>
      <c r="I17" s="89">
        <f t="shared" si="3"/>
        <v>0</v>
      </c>
    </row>
    <row r="18" spans="2:9" x14ac:dyDescent="0.2">
      <c r="B18" s="112" t="s">
        <v>319</v>
      </c>
      <c r="C18" s="113"/>
      <c r="D18" s="97">
        <v>0</v>
      </c>
      <c r="E18" s="89">
        <v>0</v>
      </c>
      <c r="F18" s="97">
        <f t="shared" si="2"/>
        <v>0</v>
      </c>
      <c r="G18" s="97">
        <v>0</v>
      </c>
      <c r="H18" s="89">
        <v>0</v>
      </c>
      <c r="I18" s="89">
        <f t="shared" si="3"/>
        <v>0</v>
      </c>
    </row>
    <row r="19" spans="2:9" x14ac:dyDescent="0.2">
      <c r="B19" s="110" t="s">
        <v>320</v>
      </c>
      <c r="C19" s="111"/>
      <c r="D19" s="97">
        <f t="shared" ref="D19:I19" si="4">SUM(D20:D28)</f>
        <v>440148</v>
      </c>
      <c r="E19" s="89">
        <f t="shared" si="4"/>
        <v>4200</v>
      </c>
      <c r="F19" s="97">
        <f t="shared" si="4"/>
        <v>444348</v>
      </c>
      <c r="G19" s="97">
        <f t="shared" si="4"/>
        <v>95940</v>
      </c>
      <c r="H19" s="89">
        <f t="shared" si="4"/>
        <v>95940</v>
      </c>
      <c r="I19" s="89">
        <f t="shared" si="4"/>
        <v>348408</v>
      </c>
    </row>
    <row r="20" spans="2:9" x14ac:dyDescent="0.2">
      <c r="B20" s="112" t="s">
        <v>321</v>
      </c>
      <c r="C20" s="113"/>
      <c r="D20" s="97">
        <v>301344</v>
      </c>
      <c r="E20" s="89">
        <v>4200</v>
      </c>
      <c r="F20" s="97">
        <f t="shared" ref="F20:F28" si="5">D20+E20</f>
        <v>305544</v>
      </c>
      <c r="G20" s="97">
        <v>62940</v>
      </c>
      <c r="H20" s="89">
        <v>62940</v>
      </c>
      <c r="I20" s="89">
        <f>F20-G20</f>
        <v>242604</v>
      </c>
    </row>
    <row r="21" spans="2:9" x14ac:dyDescent="0.2">
      <c r="B21" s="112" t="s">
        <v>322</v>
      </c>
      <c r="C21" s="113"/>
      <c r="D21" s="97">
        <v>0</v>
      </c>
      <c r="E21" s="89">
        <v>0</v>
      </c>
      <c r="F21" s="97">
        <f t="shared" si="5"/>
        <v>0</v>
      </c>
      <c r="G21" s="97">
        <v>0</v>
      </c>
      <c r="H21" s="89">
        <v>0</v>
      </c>
      <c r="I21" s="89">
        <f t="shared" ref="I21:I83" si="6">F21-G21</f>
        <v>0</v>
      </c>
    </row>
    <row r="22" spans="2:9" x14ac:dyDescent="0.2">
      <c r="B22" s="112" t="s">
        <v>323</v>
      </c>
      <c r="C22" s="113"/>
      <c r="D22" s="97">
        <v>0</v>
      </c>
      <c r="E22" s="89">
        <v>0</v>
      </c>
      <c r="F22" s="97">
        <f t="shared" si="5"/>
        <v>0</v>
      </c>
      <c r="G22" s="97">
        <v>0</v>
      </c>
      <c r="H22" s="89">
        <v>0</v>
      </c>
      <c r="I22" s="89">
        <f t="shared" si="6"/>
        <v>0</v>
      </c>
    </row>
    <row r="23" spans="2:9" x14ac:dyDescent="0.2">
      <c r="B23" s="112" t="s">
        <v>324</v>
      </c>
      <c r="C23" s="113"/>
      <c r="D23" s="97">
        <v>0</v>
      </c>
      <c r="E23" s="89">
        <v>0</v>
      </c>
      <c r="F23" s="97">
        <f t="shared" si="5"/>
        <v>0</v>
      </c>
      <c r="G23" s="97">
        <v>0</v>
      </c>
      <c r="H23" s="89">
        <v>0</v>
      </c>
      <c r="I23" s="89">
        <f t="shared" si="6"/>
        <v>0</v>
      </c>
    </row>
    <row r="24" spans="2:9" x14ac:dyDescent="0.2">
      <c r="B24" s="112" t="s">
        <v>325</v>
      </c>
      <c r="C24" s="113"/>
      <c r="D24" s="97">
        <v>0</v>
      </c>
      <c r="E24" s="89">
        <v>0</v>
      </c>
      <c r="F24" s="97">
        <f t="shared" si="5"/>
        <v>0</v>
      </c>
      <c r="G24" s="97">
        <v>0</v>
      </c>
      <c r="H24" s="89">
        <v>0</v>
      </c>
      <c r="I24" s="89">
        <f t="shared" si="6"/>
        <v>0</v>
      </c>
    </row>
    <row r="25" spans="2:9" x14ac:dyDescent="0.2">
      <c r="B25" s="112" t="s">
        <v>326</v>
      </c>
      <c r="C25" s="113"/>
      <c r="D25" s="97">
        <v>138804</v>
      </c>
      <c r="E25" s="89">
        <v>0</v>
      </c>
      <c r="F25" s="97">
        <f t="shared" si="5"/>
        <v>138804</v>
      </c>
      <c r="G25" s="97">
        <v>33000</v>
      </c>
      <c r="H25" s="89">
        <v>33000</v>
      </c>
      <c r="I25" s="89">
        <f t="shared" si="6"/>
        <v>105804</v>
      </c>
    </row>
    <row r="26" spans="2:9" x14ac:dyDescent="0.2">
      <c r="B26" s="112" t="s">
        <v>327</v>
      </c>
      <c r="C26" s="113"/>
      <c r="D26" s="97">
        <v>0</v>
      </c>
      <c r="E26" s="89">
        <v>0</v>
      </c>
      <c r="F26" s="97">
        <f t="shared" si="5"/>
        <v>0</v>
      </c>
      <c r="G26" s="97">
        <v>0</v>
      </c>
      <c r="H26" s="89">
        <v>0</v>
      </c>
      <c r="I26" s="89">
        <f t="shared" si="6"/>
        <v>0</v>
      </c>
    </row>
    <row r="27" spans="2:9" x14ac:dyDescent="0.2">
      <c r="B27" s="112" t="s">
        <v>328</v>
      </c>
      <c r="C27" s="113"/>
      <c r="D27" s="97">
        <v>0</v>
      </c>
      <c r="E27" s="89">
        <v>0</v>
      </c>
      <c r="F27" s="97">
        <f t="shared" si="5"/>
        <v>0</v>
      </c>
      <c r="G27" s="97">
        <v>0</v>
      </c>
      <c r="H27" s="89">
        <v>0</v>
      </c>
      <c r="I27" s="89">
        <f t="shared" si="6"/>
        <v>0</v>
      </c>
    </row>
    <row r="28" spans="2:9" x14ac:dyDescent="0.2">
      <c r="B28" s="112" t="s">
        <v>329</v>
      </c>
      <c r="C28" s="113"/>
      <c r="D28" s="97">
        <v>0</v>
      </c>
      <c r="E28" s="89">
        <v>0</v>
      </c>
      <c r="F28" s="97">
        <f t="shared" si="5"/>
        <v>0</v>
      </c>
      <c r="G28" s="97">
        <v>0</v>
      </c>
      <c r="H28" s="89">
        <v>0</v>
      </c>
      <c r="I28" s="89">
        <f t="shared" si="6"/>
        <v>0</v>
      </c>
    </row>
    <row r="29" spans="2:9" x14ac:dyDescent="0.2">
      <c r="B29" s="110" t="s">
        <v>330</v>
      </c>
      <c r="C29" s="111"/>
      <c r="D29" s="97">
        <f t="shared" ref="D29:I29" si="7">SUM(D30:D38)</f>
        <v>686887</v>
      </c>
      <c r="E29" s="89">
        <f t="shared" si="7"/>
        <v>-4200</v>
      </c>
      <c r="F29" s="97">
        <f t="shared" si="7"/>
        <v>682687</v>
      </c>
      <c r="G29" s="97">
        <f t="shared" si="7"/>
        <v>91848</v>
      </c>
      <c r="H29" s="89">
        <f t="shared" si="7"/>
        <v>91848</v>
      </c>
      <c r="I29" s="89">
        <f t="shared" si="7"/>
        <v>590839</v>
      </c>
    </row>
    <row r="30" spans="2:9" x14ac:dyDescent="0.2">
      <c r="B30" s="112" t="s">
        <v>331</v>
      </c>
      <c r="C30" s="113"/>
      <c r="D30" s="97">
        <v>23390</v>
      </c>
      <c r="E30" s="89">
        <v>6008</v>
      </c>
      <c r="F30" s="97">
        <f t="shared" ref="F30:F38" si="8">D30+E30</f>
        <v>29398</v>
      </c>
      <c r="G30" s="97">
        <v>11221</v>
      </c>
      <c r="H30" s="89">
        <v>11221</v>
      </c>
      <c r="I30" s="89">
        <f t="shared" si="6"/>
        <v>18177</v>
      </c>
    </row>
    <row r="31" spans="2:9" x14ac:dyDescent="0.2">
      <c r="B31" s="112" t="s">
        <v>332</v>
      </c>
      <c r="C31" s="113"/>
      <c r="D31" s="97">
        <v>210000</v>
      </c>
      <c r="E31" s="89">
        <v>0</v>
      </c>
      <c r="F31" s="97">
        <f t="shared" si="8"/>
        <v>210000</v>
      </c>
      <c r="G31" s="97">
        <v>52200</v>
      </c>
      <c r="H31" s="89">
        <v>52200</v>
      </c>
      <c r="I31" s="89">
        <f t="shared" si="6"/>
        <v>157800</v>
      </c>
    </row>
    <row r="32" spans="2:9" x14ac:dyDescent="0.2">
      <c r="B32" s="112" t="s">
        <v>333</v>
      </c>
      <c r="C32" s="113"/>
      <c r="D32" s="97">
        <v>81538</v>
      </c>
      <c r="E32" s="89">
        <v>-9558</v>
      </c>
      <c r="F32" s="97">
        <f t="shared" si="8"/>
        <v>71980</v>
      </c>
      <c r="G32" s="97">
        <v>0</v>
      </c>
      <c r="H32" s="89">
        <v>0</v>
      </c>
      <c r="I32" s="89">
        <f t="shared" si="6"/>
        <v>71980</v>
      </c>
    </row>
    <row r="33" spans="2:9" x14ac:dyDescent="0.2">
      <c r="B33" s="112" t="s">
        <v>334</v>
      </c>
      <c r="C33" s="113"/>
      <c r="D33" s="97">
        <v>25500</v>
      </c>
      <c r="E33" s="89">
        <v>3600</v>
      </c>
      <c r="F33" s="97">
        <f t="shared" si="8"/>
        <v>29100</v>
      </c>
      <c r="G33" s="97">
        <v>1313</v>
      </c>
      <c r="H33" s="89">
        <v>1313</v>
      </c>
      <c r="I33" s="89">
        <f t="shared" si="6"/>
        <v>27787</v>
      </c>
    </row>
    <row r="34" spans="2:9" x14ac:dyDescent="0.2">
      <c r="B34" s="112" t="s">
        <v>335</v>
      </c>
      <c r="C34" s="113"/>
      <c r="D34" s="97">
        <v>60380</v>
      </c>
      <c r="E34" s="89">
        <v>0</v>
      </c>
      <c r="F34" s="97">
        <f t="shared" si="8"/>
        <v>60380</v>
      </c>
      <c r="G34" s="97">
        <v>0</v>
      </c>
      <c r="H34" s="89">
        <v>0</v>
      </c>
      <c r="I34" s="89">
        <f t="shared" si="6"/>
        <v>60380</v>
      </c>
    </row>
    <row r="35" spans="2:9" x14ac:dyDescent="0.2">
      <c r="B35" s="112" t="s">
        <v>336</v>
      </c>
      <c r="C35" s="113"/>
      <c r="D35" s="97">
        <v>0</v>
      </c>
      <c r="E35" s="89">
        <v>0</v>
      </c>
      <c r="F35" s="97">
        <f t="shared" si="8"/>
        <v>0</v>
      </c>
      <c r="G35" s="97">
        <v>0</v>
      </c>
      <c r="H35" s="89">
        <v>0</v>
      </c>
      <c r="I35" s="89">
        <f t="shared" si="6"/>
        <v>0</v>
      </c>
    </row>
    <row r="36" spans="2:9" x14ac:dyDescent="0.2">
      <c r="B36" s="112" t="s">
        <v>337</v>
      </c>
      <c r="C36" s="113"/>
      <c r="D36" s="97">
        <v>45800</v>
      </c>
      <c r="E36" s="89">
        <v>-4250</v>
      </c>
      <c r="F36" s="97">
        <f t="shared" si="8"/>
        <v>41550</v>
      </c>
      <c r="G36" s="97">
        <v>0</v>
      </c>
      <c r="H36" s="89">
        <v>0</v>
      </c>
      <c r="I36" s="89">
        <f t="shared" si="6"/>
        <v>41550</v>
      </c>
    </row>
    <row r="37" spans="2:9" x14ac:dyDescent="0.2">
      <c r="B37" s="112" t="s">
        <v>338</v>
      </c>
      <c r="C37" s="113"/>
      <c r="D37" s="97">
        <v>144942</v>
      </c>
      <c r="E37" s="89">
        <v>0</v>
      </c>
      <c r="F37" s="97">
        <f t="shared" si="8"/>
        <v>144942</v>
      </c>
      <c r="G37" s="97">
        <v>17700</v>
      </c>
      <c r="H37" s="89">
        <v>17700</v>
      </c>
      <c r="I37" s="89">
        <f t="shared" si="6"/>
        <v>127242</v>
      </c>
    </row>
    <row r="38" spans="2:9" x14ac:dyDescent="0.2">
      <c r="B38" s="112" t="s">
        <v>339</v>
      </c>
      <c r="C38" s="113"/>
      <c r="D38" s="97">
        <v>95337</v>
      </c>
      <c r="E38" s="89">
        <v>0</v>
      </c>
      <c r="F38" s="97">
        <f t="shared" si="8"/>
        <v>95337</v>
      </c>
      <c r="G38" s="97">
        <v>9414</v>
      </c>
      <c r="H38" s="89">
        <v>9414</v>
      </c>
      <c r="I38" s="89">
        <f t="shared" si="6"/>
        <v>85923</v>
      </c>
    </row>
    <row r="39" spans="2:9" ht="25.5" customHeight="1" x14ac:dyDescent="0.2">
      <c r="B39" s="201" t="s">
        <v>340</v>
      </c>
      <c r="C39" s="202"/>
      <c r="D39" s="97">
        <f t="shared" ref="D39:I39" si="9">SUM(D40:D48)</f>
        <v>0</v>
      </c>
      <c r="E39" s="89">
        <f t="shared" si="9"/>
        <v>0</v>
      </c>
      <c r="F39" s="97">
        <f>SUM(F40:F48)</f>
        <v>0</v>
      </c>
      <c r="G39" s="97">
        <f t="shared" si="9"/>
        <v>0</v>
      </c>
      <c r="H39" s="89">
        <f t="shared" si="9"/>
        <v>0</v>
      </c>
      <c r="I39" s="89">
        <f t="shared" si="9"/>
        <v>0</v>
      </c>
    </row>
    <row r="40" spans="2:9" x14ac:dyDescent="0.2">
      <c r="B40" s="112" t="s">
        <v>341</v>
      </c>
      <c r="C40" s="113"/>
      <c r="D40" s="97">
        <v>0</v>
      </c>
      <c r="E40" s="89">
        <v>0</v>
      </c>
      <c r="F40" s="97">
        <f>D40+E40</f>
        <v>0</v>
      </c>
      <c r="G40" s="97">
        <v>0</v>
      </c>
      <c r="H40" s="89">
        <v>0</v>
      </c>
      <c r="I40" s="89">
        <f t="shared" si="6"/>
        <v>0</v>
      </c>
    </row>
    <row r="41" spans="2:9" x14ac:dyDescent="0.2">
      <c r="B41" s="112" t="s">
        <v>342</v>
      </c>
      <c r="C41" s="113"/>
      <c r="D41" s="97">
        <v>0</v>
      </c>
      <c r="E41" s="89">
        <v>0</v>
      </c>
      <c r="F41" s="97">
        <f t="shared" ref="F41:F83" si="10">D41+E41</f>
        <v>0</v>
      </c>
      <c r="G41" s="97">
        <v>0</v>
      </c>
      <c r="H41" s="89">
        <v>0</v>
      </c>
      <c r="I41" s="89">
        <f t="shared" si="6"/>
        <v>0</v>
      </c>
    </row>
    <row r="42" spans="2:9" x14ac:dyDescent="0.2">
      <c r="B42" s="112" t="s">
        <v>343</v>
      </c>
      <c r="C42" s="113"/>
      <c r="D42" s="97">
        <v>0</v>
      </c>
      <c r="E42" s="89">
        <v>0</v>
      </c>
      <c r="F42" s="97">
        <f t="shared" si="10"/>
        <v>0</v>
      </c>
      <c r="G42" s="97">
        <v>0</v>
      </c>
      <c r="H42" s="89">
        <v>0</v>
      </c>
      <c r="I42" s="89">
        <f t="shared" si="6"/>
        <v>0</v>
      </c>
    </row>
    <row r="43" spans="2:9" x14ac:dyDescent="0.2">
      <c r="B43" s="112" t="s">
        <v>344</v>
      </c>
      <c r="C43" s="113"/>
      <c r="D43" s="97">
        <v>0</v>
      </c>
      <c r="E43" s="89">
        <v>0</v>
      </c>
      <c r="F43" s="97">
        <f t="shared" si="10"/>
        <v>0</v>
      </c>
      <c r="G43" s="97">
        <v>0</v>
      </c>
      <c r="H43" s="89">
        <v>0</v>
      </c>
      <c r="I43" s="89">
        <f t="shared" si="6"/>
        <v>0</v>
      </c>
    </row>
    <row r="44" spans="2:9" x14ac:dyDescent="0.2">
      <c r="B44" s="112" t="s">
        <v>345</v>
      </c>
      <c r="C44" s="113"/>
      <c r="D44" s="97">
        <v>0</v>
      </c>
      <c r="E44" s="89">
        <v>0</v>
      </c>
      <c r="F44" s="97">
        <f t="shared" si="10"/>
        <v>0</v>
      </c>
      <c r="G44" s="97">
        <v>0</v>
      </c>
      <c r="H44" s="89">
        <v>0</v>
      </c>
      <c r="I44" s="89">
        <f t="shared" si="6"/>
        <v>0</v>
      </c>
    </row>
    <row r="45" spans="2:9" x14ac:dyDescent="0.2">
      <c r="B45" s="112" t="s">
        <v>346</v>
      </c>
      <c r="C45" s="113"/>
      <c r="D45" s="97">
        <v>0</v>
      </c>
      <c r="E45" s="89">
        <v>0</v>
      </c>
      <c r="F45" s="97">
        <f t="shared" si="10"/>
        <v>0</v>
      </c>
      <c r="G45" s="97">
        <v>0</v>
      </c>
      <c r="H45" s="89">
        <v>0</v>
      </c>
      <c r="I45" s="89">
        <f t="shared" si="6"/>
        <v>0</v>
      </c>
    </row>
    <row r="46" spans="2:9" x14ac:dyDescent="0.2">
      <c r="B46" s="112" t="s">
        <v>347</v>
      </c>
      <c r="C46" s="113"/>
      <c r="D46" s="97">
        <v>0</v>
      </c>
      <c r="E46" s="89">
        <v>0</v>
      </c>
      <c r="F46" s="97">
        <f t="shared" si="10"/>
        <v>0</v>
      </c>
      <c r="G46" s="97">
        <v>0</v>
      </c>
      <c r="H46" s="89">
        <v>0</v>
      </c>
      <c r="I46" s="89">
        <f t="shared" si="6"/>
        <v>0</v>
      </c>
    </row>
    <row r="47" spans="2:9" x14ac:dyDescent="0.2">
      <c r="B47" s="112" t="s">
        <v>348</v>
      </c>
      <c r="C47" s="113"/>
      <c r="D47" s="97">
        <v>0</v>
      </c>
      <c r="E47" s="89">
        <v>0</v>
      </c>
      <c r="F47" s="97">
        <f t="shared" si="10"/>
        <v>0</v>
      </c>
      <c r="G47" s="97">
        <v>0</v>
      </c>
      <c r="H47" s="89">
        <v>0</v>
      </c>
      <c r="I47" s="89">
        <f t="shared" si="6"/>
        <v>0</v>
      </c>
    </row>
    <row r="48" spans="2:9" x14ac:dyDescent="0.2">
      <c r="B48" s="112" t="s">
        <v>349</v>
      </c>
      <c r="C48" s="113"/>
      <c r="D48" s="97">
        <v>0</v>
      </c>
      <c r="E48" s="89">
        <v>0</v>
      </c>
      <c r="F48" s="97">
        <f t="shared" si="10"/>
        <v>0</v>
      </c>
      <c r="G48" s="97">
        <v>0</v>
      </c>
      <c r="H48" s="89">
        <v>0</v>
      </c>
      <c r="I48" s="89">
        <f t="shared" si="6"/>
        <v>0</v>
      </c>
    </row>
    <row r="49" spans="2:9" x14ac:dyDescent="0.2">
      <c r="B49" s="201" t="s">
        <v>350</v>
      </c>
      <c r="C49" s="202"/>
      <c r="D49" s="97">
        <f t="shared" ref="D49:I49" si="11">SUM(D50:D58)</f>
        <v>31760</v>
      </c>
      <c r="E49" s="97">
        <f t="shared" si="11"/>
        <v>0</v>
      </c>
      <c r="F49" s="97">
        <f t="shared" si="11"/>
        <v>31760</v>
      </c>
      <c r="G49" s="97">
        <f t="shared" si="11"/>
        <v>0</v>
      </c>
      <c r="H49" s="97">
        <f t="shared" si="11"/>
        <v>0</v>
      </c>
      <c r="I49" s="97">
        <f t="shared" si="11"/>
        <v>31760</v>
      </c>
    </row>
    <row r="50" spans="2:9" x14ac:dyDescent="0.2">
      <c r="B50" s="112" t="s">
        <v>351</v>
      </c>
      <c r="C50" s="113"/>
      <c r="D50" s="97">
        <v>31760</v>
      </c>
      <c r="E50" s="89">
        <v>0</v>
      </c>
      <c r="F50" s="97">
        <f t="shared" si="10"/>
        <v>31760</v>
      </c>
      <c r="G50" s="89">
        <v>0</v>
      </c>
      <c r="H50" s="89">
        <v>0</v>
      </c>
      <c r="I50" s="89">
        <f t="shared" si="6"/>
        <v>31760</v>
      </c>
    </row>
    <row r="51" spans="2:9" x14ac:dyDescent="0.2">
      <c r="B51" s="112" t="s">
        <v>352</v>
      </c>
      <c r="C51" s="113"/>
      <c r="D51" s="97">
        <v>0</v>
      </c>
      <c r="E51" s="97">
        <v>0</v>
      </c>
      <c r="F51" s="97">
        <f t="shared" si="10"/>
        <v>0</v>
      </c>
      <c r="G51" s="97">
        <v>0</v>
      </c>
      <c r="H51" s="97">
        <v>0</v>
      </c>
      <c r="I51" s="89">
        <f t="shared" si="6"/>
        <v>0</v>
      </c>
    </row>
    <row r="52" spans="2:9" x14ac:dyDescent="0.2">
      <c r="B52" s="112" t="s">
        <v>353</v>
      </c>
      <c r="C52" s="113"/>
      <c r="D52" s="97">
        <v>0</v>
      </c>
      <c r="E52" s="97">
        <v>0</v>
      </c>
      <c r="F52" s="97">
        <f t="shared" si="10"/>
        <v>0</v>
      </c>
      <c r="G52" s="97">
        <v>0</v>
      </c>
      <c r="H52" s="97">
        <v>0</v>
      </c>
      <c r="I52" s="89">
        <f t="shared" si="6"/>
        <v>0</v>
      </c>
    </row>
    <row r="53" spans="2:9" x14ac:dyDescent="0.2">
      <c r="B53" s="112" t="s">
        <v>354</v>
      </c>
      <c r="C53" s="113"/>
      <c r="D53" s="97">
        <v>0</v>
      </c>
      <c r="E53" s="97">
        <v>0</v>
      </c>
      <c r="F53" s="97">
        <f t="shared" si="10"/>
        <v>0</v>
      </c>
      <c r="G53" s="97">
        <v>0</v>
      </c>
      <c r="H53" s="97">
        <v>0</v>
      </c>
      <c r="I53" s="89">
        <f t="shared" si="6"/>
        <v>0</v>
      </c>
    </row>
    <row r="54" spans="2:9" x14ac:dyDescent="0.2">
      <c r="B54" s="112" t="s">
        <v>355</v>
      </c>
      <c r="C54" s="113"/>
      <c r="D54" s="97">
        <v>0</v>
      </c>
      <c r="E54" s="97">
        <v>0</v>
      </c>
      <c r="F54" s="97">
        <f t="shared" si="10"/>
        <v>0</v>
      </c>
      <c r="G54" s="97">
        <v>0</v>
      </c>
      <c r="H54" s="97">
        <v>0</v>
      </c>
      <c r="I54" s="89">
        <f t="shared" si="6"/>
        <v>0</v>
      </c>
    </row>
    <row r="55" spans="2:9" x14ac:dyDescent="0.2">
      <c r="B55" s="112" t="s">
        <v>356</v>
      </c>
      <c r="C55" s="113"/>
      <c r="D55" s="97">
        <v>0</v>
      </c>
      <c r="E55" s="97">
        <v>0</v>
      </c>
      <c r="F55" s="97">
        <f t="shared" si="10"/>
        <v>0</v>
      </c>
      <c r="G55" s="97">
        <v>0</v>
      </c>
      <c r="H55" s="97">
        <v>0</v>
      </c>
      <c r="I55" s="89">
        <f t="shared" si="6"/>
        <v>0</v>
      </c>
    </row>
    <row r="56" spans="2:9" x14ac:dyDescent="0.2">
      <c r="B56" s="112" t="s">
        <v>357</v>
      </c>
      <c r="C56" s="113"/>
      <c r="D56" s="97">
        <v>0</v>
      </c>
      <c r="E56" s="97">
        <v>0</v>
      </c>
      <c r="F56" s="97">
        <f t="shared" si="10"/>
        <v>0</v>
      </c>
      <c r="G56" s="97">
        <v>0</v>
      </c>
      <c r="H56" s="97">
        <v>0</v>
      </c>
      <c r="I56" s="89">
        <f t="shared" si="6"/>
        <v>0</v>
      </c>
    </row>
    <row r="57" spans="2:9" x14ac:dyDescent="0.2">
      <c r="B57" s="112" t="s">
        <v>358</v>
      </c>
      <c r="C57" s="113"/>
      <c r="D57" s="97">
        <v>0</v>
      </c>
      <c r="E57" s="97">
        <v>0</v>
      </c>
      <c r="F57" s="97">
        <f t="shared" si="10"/>
        <v>0</v>
      </c>
      <c r="G57" s="97">
        <v>0</v>
      </c>
      <c r="H57" s="97">
        <v>0</v>
      </c>
      <c r="I57" s="89">
        <f t="shared" si="6"/>
        <v>0</v>
      </c>
    </row>
    <row r="58" spans="2:9" x14ac:dyDescent="0.2">
      <c r="B58" s="112" t="s">
        <v>359</v>
      </c>
      <c r="C58" s="113"/>
      <c r="D58" s="97">
        <v>0</v>
      </c>
      <c r="E58" s="97">
        <v>0</v>
      </c>
      <c r="F58" s="97">
        <f t="shared" si="10"/>
        <v>0</v>
      </c>
      <c r="G58" s="97">
        <v>0</v>
      </c>
      <c r="H58" s="97">
        <v>0</v>
      </c>
      <c r="I58" s="89">
        <f t="shared" si="6"/>
        <v>0</v>
      </c>
    </row>
    <row r="59" spans="2:9" x14ac:dyDescent="0.2">
      <c r="B59" s="110" t="s">
        <v>360</v>
      </c>
      <c r="C59" s="111"/>
      <c r="D59" s="97">
        <f>SUM(D60:D62)</f>
        <v>0</v>
      </c>
      <c r="E59" s="97">
        <f>SUM(E60:E62)</f>
        <v>0</v>
      </c>
      <c r="F59" s="97">
        <f>SUM(F60:F62)</f>
        <v>0</v>
      </c>
      <c r="G59" s="97">
        <f>SUM(G60:G62)</f>
        <v>0</v>
      </c>
      <c r="H59" s="97">
        <f>SUM(H60:H62)</f>
        <v>0</v>
      </c>
      <c r="I59" s="89">
        <f t="shared" si="6"/>
        <v>0</v>
      </c>
    </row>
    <row r="60" spans="2:9" x14ac:dyDescent="0.2">
      <c r="B60" s="112" t="s">
        <v>361</v>
      </c>
      <c r="C60" s="113"/>
      <c r="D60" s="97">
        <f t="shared" ref="D60:E60" si="12">SUM(D61:D63)</f>
        <v>0</v>
      </c>
      <c r="E60" s="97">
        <f t="shared" si="12"/>
        <v>0</v>
      </c>
      <c r="F60" s="97">
        <f t="shared" si="10"/>
        <v>0</v>
      </c>
      <c r="G60" s="97">
        <f t="shared" ref="G60:H60" si="13">SUM(G61:G63)</f>
        <v>0</v>
      </c>
      <c r="H60" s="97">
        <f t="shared" si="13"/>
        <v>0</v>
      </c>
      <c r="I60" s="89">
        <f t="shared" si="6"/>
        <v>0</v>
      </c>
    </row>
    <row r="61" spans="2:9" x14ac:dyDescent="0.2">
      <c r="B61" s="112" t="s">
        <v>362</v>
      </c>
      <c r="C61" s="113"/>
      <c r="D61" s="97">
        <f t="shared" ref="D61:E61" si="14">SUM(D62:D64)</f>
        <v>0</v>
      </c>
      <c r="E61" s="97">
        <f t="shared" si="14"/>
        <v>0</v>
      </c>
      <c r="F61" s="97">
        <f t="shared" si="10"/>
        <v>0</v>
      </c>
      <c r="G61" s="97">
        <f t="shared" ref="G61:H61" si="15">SUM(G62:G64)</f>
        <v>0</v>
      </c>
      <c r="H61" s="97">
        <f t="shared" si="15"/>
        <v>0</v>
      </c>
      <c r="I61" s="89">
        <f t="shared" si="6"/>
        <v>0</v>
      </c>
    </row>
    <row r="62" spans="2:9" x14ac:dyDescent="0.2">
      <c r="B62" s="112" t="s">
        <v>363</v>
      </c>
      <c r="C62" s="113"/>
      <c r="D62" s="97">
        <f t="shared" ref="D62:E62" si="16">SUM(D63:D65)</f>
        <v>0</v>
      </c>
      <c r="E62" s="97">
        <f t="shared" si="16"/>
        <v>0</v>
      </c>
      <c r="F62" s="97">
        <f t="shared" si="10"/>
        <v>0</v>
      </c>
      <c r="G62" s="97">
        <f t="shared" ref="G62:H62" si="17">SUM(G63:G65)</f>
        <v>0</v>
      </c>
      <c r="H62" s="97">
        <f t="shared" si="17"/>
        <v>0</v>
      </c>
      <c r="I62" s="89">
        <f t="shared" si="6"/>
        <v>0</v>
      </c>
    </row>
    <row r="63" spans="2:9" x14ac:dyDescent="0.2">
      <c r="B63" s="201" t="s">
        <v>364</v>
      </c>
      <c r="C63" s="202"/>
      <c r="D63" s="97">
        <f t="shared" ref="D63:E63" si="18">SUM(D64:D66)</f>
        <v>0</v>
      </c>
      <c r="E63" s="97">
        <f t="shared" si="18"/>
        <v>0</v>
      </c>
      <c r="F63" s="97">
        <f>F64+F65+F66+F67+F68+F70+F71</f>
        <v>0</v>
      </c>
      <c r="G63" s="97">
        <f t="shared" ref="G63:H63" si="19">SUM(G64:G66)</f>
        <v>0</v>
      </c>
      <c r="H63" s="97">
        <f t="shared" si="19"/>
        <v>0</v>
      </c>
      <c r="I63" s="89">
        <f t="shared" si="6"/>
        <v>0</v>
      </c>
    </row>
    <row r="64" spans="2:9" x14ac:dyDescent="0.2">
      <c r="B64" s="112" t="s">
        <v>365</v>
      </c>
      <c r="C64" s="113"/>
      <c r="D64" s="97">
        <f t="shared" ref="D64:E64" si="20">SUM(D65:D67)</f>
        <v>0</v>
      </c>
      <c r="E64" s="97">
        <f t="shared" si="20"/>
        <v>0</v>
      </c>
      <c r="F64" s="97">
        <f t="shared" si="10"/>
        <v>0</v>
      </c>
      <c r="G64" s="97">
        <f t="shared" ref="G64:H64" si="21">SUM(G65:G67)</f>
        <v>0</v>
      </c>
      <c r="H64" s="97">
        <f t="shared" si="21"/>
        <v>0</v>
      </c>
      <c r="I64" s="89">
        <f t="shared" si="6"/>
        <v>0</v>
      </c>
    </row>
    <row r="65" spans="2:9" x14ac:dyDescent="0.2">
      <c r="B65" s="112" t="s">
        <v>366</v>
      </c>
      <c r="C65" s="113"/>
      <c r="D65" s="97">
        <f t="shared" ref="D65:E65" si="22">SUM(D66:D68)</f>
        <v>0</v>
      </c>
      <c r="E65" s="97">
        <f t="shared" si="22"/>
        <v>0</v>
      </c>
      <c r="F65" s="97">
        <f t="shared" si="10"/>
        <v>0</v>
      </c>
      <c r="G65" s="97">
        <f t="shared" ref="G65:H65" si="23">SUM(G66:G68)</f>
        <v>0</v>
      </c>
      <c r="H65" s="97">
        <f t="shared" si="23"/>
        <v>0</v>
      </c>
      <c r="I65" s="89">
        <f t="shared" si="6"/>
        <v>0</v>
      </c>
    </row>
    <row r="66" spans="2:9" x14ac:dyDescent="0.2">
      <c r="B66" s="112" t="s">
        <v>367</v>
      </c>
      <c r="C66" s="113"/>
      <c r="D66" s="97">
        <f t="shared" ref="D66:E66" si="24">SUM(D67:D69)</f>
        <v>0</v>
      </c>
      <c r="E66" s="97">
        <f t="shared" si="24"/>
        <v>0</v>
      </c>
      <c r="F66" s="97">
        <f t="shared" si="10"/>
        <v>0</v>
      </c>
      <c r="G66" s="97">
        <f t="shared" ref="G66:H66" si="25">SUM(G67:G69)</f>
        <v>0</v>
      </c>
      <c r="H66" s="97">
        <f t="shared" si="25"/>
        <v>0</v>
      </c>
      <c r="I66" s="89">
        <f t="shared" si="6"/>
        <v>0</v>
      </c>
    </row>
    <row r="67" spans="2:9" x14ac:dyDescent="0.2">
      <c r="B67" s="112" t="s">
        <v>368</v>
      </c>
      <c r="C67" s="113"/>
      <c r="D67" s="97">
        <f t="shared" ref="D67:E67" si="26">SUM(D68:D70)</f>
        <v>0</v>
      </c>
      <c r="E67" s="97">
        <f t="shared" si="26"/>
        <v>0</v>
      </c>
      <c r="F67" s="97">
        <f t="shared" si="10"/>
        <v>0</v>
      </c>
      <c r="G67" s="97">
        <f t="shared" ref="G67:H67" si="27">SUM(G68:G70)</f>
        <v>0</v>
      </c>
      <c r="H67" s="97">
        <f t="shared" si="27"/>
        <v>0</v>
      </c>
      <c r="I67" s="89">
        <f t="shared" si="6"/>
        <v>0</v>
      </c>
    </row>
    <row r="68" spans="2:9" x14ac:dyDescent="0.2">
      <c r="B68" s="112" t="s">
        <v>369</v>
      </c>
      <c r="C68" s="113"/>
      <c r="D68" s="97">
        <f t="shared" ref="D68:E68" si="28">SUM(D69:D71)</f>
        <v>0</v>
      </c>
      <c r="E68" s="97">
        <f t="shared" si="28"/>
        <v>0</v>
      </c>
      <c r="F68" s="97">
        <f t="shared" si="10"/>
        <v>0</v>
      </c>
      <c r="G68" s="97">
        <f t="shared" ref="G68:H68" si="29">SUM(G69:G71)</f>
        <v>0</v>
      </c>
      <c r="H68" s="97">
        <f t="shared" si="29"/>
        <v>0</v>
      </c>
      <c r="I68" s="89">
        <f t="shared" si="6"/>
        <v>0</v>
      </c>
    </row>
    <row r="69" spans="2:9" x14ac:dyDescent="0.2">
      <c r="B69" s="112" t="s">
        <v>370</v>
      </c>
      <c r="C69" s="113"/>
      <c r="D69" s="97">
        <f t="shared" ref="D69:E69" si="30">SUM(D70:D72)</f>
        <v>0</v>
      </c>
      <c r="E69" s="97">
        <f t="shared" si="30"/>
        <v>0</v>
      </c>
      <c r="F69" s="97">
        <f t="shared" si="10"/>
        <v>0</v>
      </c>
      <c r="G69" s="97">
        <f t="shared" ref="G69:H69" si="31">SUM(G70:G72)</f>
        <v>0</v>
      </c>
      <c r="H69" s="97">
        <f t="shared" si="31"/>
        <v>0</v>
      </c>
      <c r="I69" s="89">
        <f t="shared" si="6"/>
        <v>0</v>
      </c>
    </row>
    <row r="70" spans="2:9" x14ac:dyDescent="0.2">
      <c r="B70" s="112" t="s">
        <v>371</v>
      </c>
      <c r="C70" s="113"/>
      <c r="D70" s="97">
        <f t="shared" ref="D70:E70" si="32">SUM(D71:D73)</f>
        <v>0</v>
      </c>
      <c r="E70" s="97">
        <f t="shared" si="32"/>
        <v>0</v>
      </c>
      <c r="F70" s="97">
        <f t="shared" si="10"/>
        <v>0</v>
      </c>
      <c r="G70" s="97">
        <f t="shared" ref="G70:H70" si="33">SUM(G71:G73)</f>
        <v>0</v>
      </c>
      <c r="H70" s="97">
        <f t="shared" si="33"/>
        <v>0</v>
      </c>
      <c r="I70" s="89">
        <f t="shared" si="6"/>
        <v>0</v>
      </c>
    </row>
    <row r="71" spans="2:9" x14ac:dyDescent="0.2">
      <c r="B71" s="112" t="s">
        <v>372</v>
      </c>
      <c r="C71" s="113"/>
      <c r="D71" s="97">
        <f t="shared" ref="D71:E71" si="34">SUM(D72:D74)</f>
        <v>0</v>
      </c>
      <c r="E71" s="97">
        <f t="shared" si="34"/>
        <v>0</v>
      </c>
      <c r="F71" s="97">
        <f t="shared" si="10"/>
        <v>0</v>
      </c>
      <c r="G71" s="97">
        <f t="shared" ref="G71:H71" si="35">SUM(G72:G74)</f>
        <v>0</v>
      </c>
      <c r="H71" s="97">
        <f t="shared" si="35"/>
        <v>0</v>
      </c>
      <c r="I71" s="89">
        <f t="shared" si="6"/>
        <v>0</v>
      </c>
    </row>
    <row r="72" spans="2:9" x14ac:dyDescent="0.2">
      <c r="B72" s="110" t="s">
        <v>373</v>
      </c>
      <c r="C72" s="111"/>
      <c r="D72" s="97">
        <f t="shared" ref="D72:E72" si="36">SUM(D73:D75)</f>
        <v>0</v>
      </c>
      <c r="E72" s="97">
        <f t="shared" si="36"/>
        <v>0</v>
      </c>
      <c r="F72" s="97">
        <f>SUM(F73:F75)</f>
        <v>0</v>
      </c>
      <c r="G72" s="97">
        <f t="shared" ref="G72:H72" si="37">SUM(G73:G75)</f>
        <v>0</v>
      </c>
      <c r="H72" s="97">
        <f t="shared" si="37"/>
        <v>0</v>
      </c>
      <c r="I72" s="89">
        <f t="shared" si="6"/>
        <v>0</v>
      </c>
    </row>
    <row r="73" spans="2:9" x14ac:dyDescent="0.2">
      <c r="B73" s="112" t="s">
        <v>374</v>
      </c>
      <c r="C73" s="113"/>
      <c r="D73" s="97">
        <f t="shared" ref="D73:E73" si="38">SUM(D74:D76)</f>
        <v>0</v>
      </c>
      <c r="E73" s="97">
        <f t="shared" si="38"/>
        <v>0</v>
      </c>
      <c r="F73" s="97">
        <f t="shared" si="10"/>
        <v>0</v>
      </c>
      <c r="G73" s="97">
        <f t="shared" ref="G73:H73" si="39">SUM(G74:G76)</f>
        <v>0</v>
      </c>
      <c r="H73" s="97">
        <f t="shared" si="39"/>
        <v>0</v>
      </c>
      <c r="I73" s="89">
        <f t="shared" si="6"/>
        <v>0</v>
      </c>
    </row>
    <row r="74" spans="2:9" x14ac:dyDescent="0.2">
      <c r="B74" s="112" t="s">
        <v>375</v>
      </c>
      <c r="C74" s="113"/>
      <c r="D74" s="97">
        <f t="shared" ref="D74:E74" si="40">SUM(D75:D77)</f>
        <v>0</v>
      </c>
      <c r="E74" s="97">
        <f t="shared" si="40"/>
        <v>0</v>
      </c>
      <c r="F74" s="97">
        <f t="shared" si="10"/>
        <v>0</v>
      </c>
      <c r="G74" s="97">
        <f t="shared" ref="G74:H74" si="41">SUM(G75:G77)</f>
        <v>0</v>
      </c>
      <c r="H74" s="97">
        <f t="shared" si="41"/>
        <v>0</v>
      </c>
      <c r="I74" s="89">
        <f t="shared" si="6"/>
        <v>0</v>
      </c>
    </row>
    <row r="75" spans="2:9" x14ac:dyDescent="0.2">
      <c r="B75" s="112" t="s">
        <v>376</v>
      </c>
      <c r="C75" s="113"/>
      <c r="D75" s="97">
        <f t="shared" ref="D75:E75" si="42">SUM(D76:D78)</f>
        <v>0</v>
      </c>
      <c r="E75" s="97">
        <f t="shared" si="42"/>
        <v>0</v>
      </c>
      <c r="F75" s="97">
        <f t="shared" si="10"/>
        <v>0</v>
      </c>
      <c r="G75" s="97">
        <f t="shared" ref="G75:H75" si="43">SUM(G76:G78)</f>
        <v>0</v>
      </c>
      <c r="H75" s="97">
        <f t="shared" si="43"/>
        <v>0</v>
      </c>
      <c r="I75" s="89">
        <f t="shared" si="6"/>
        <v>0</v>
      </c>
    </row>
    <row r="76" spans="2:9" x14ac:dyDescent="0.2">
      <c r="B76" s="110" t="s">
        <v>377</v>
      </c>
      <c r="C76" s="111"/>
      <c r="D76" s="97">
        <f t="shared" ref="D76:E76" si="44">SUM(D77:D79)</f>
        <v>0</v>
      </c>
      <c r="E76" s="97">
        <f t="shared" si="44"/>
        <v>0</v>
      </c>
      <c r="F76" s="97">
        <f>SUM(F77:F83)</f>
        <v>0</v>
      </c>
      <c r="G76" s="97">
        <f t="shared" ref="G76:H76" si="45">SUM(G77:G79)</f>
        <v>0</v>
      </c>
      <c r="H76" s="97">
        <f t="shared" si="45"/>
        <v>0</v>
      </c>
      <c r="I76" s="89">
        <f t="shared" si="6"/>
        <v>0</v>
      </c>
    </row>
    <row r="77" spans="2:9" x14ac:dyDescent="0.2">
      <c r="B77" s="112" t="s">
        <v>378</v>
      </c>
      <c r="C77" s="113"/>
      <c r="D77" s="97">
        <f t="shared" ref="D77:E77" si="46">SUM(D78:D80)</f>
        <v>0</v>
      </c>
      <c r="E77" s="97">
        <f t="shared" si="46"/>
        <v>0</v>
      </c>
      <c r="F77" s="97">
        <f t="shared" si="10"/>
        <v>0</v>
      </c>
      <c r="G77" s="97">
        <f t="shared" ref="G77:H77" si="47">SUM(G78:G80)</f>
        <v>0</v>
      </c>
      <c r="H77" s="97">
        <f t="shared" si="47"/>
        <v>0</v>
      </c>
      <c r="I77" s="89">
        <f t="shared" si="6"/>
        <v>0</v>
      </c>
    </row>
    <row r="78" spans="2:9" x14ac:dyDescent="0.2">
      <c r="B78" s="112" t="s">
        <v>379</v>
      </c>
      <c r="C78" s="113"/>
      <c r="D78" s="97">
        <f t="shared" ref="D78:E78" si="48">SUM(D79:D81)</f>
        <v>0</v>
      </c>
      <c r="E78" s="97">
        <f t="shared" si="48"/>
        <v>0</v>
      </c>
      <c r="F78" s="97">
        <f t="shared" si="10"/>
        <v>0</v>
      </c>
      <c r="G78" s="97">
        <f t="shared" ref="G78:H78" si="49">SUM(G79:G81)</f>
        <v>0</v>
      </c>
      <c r="H78" s="97">
        <f t="shared" si="49"/>
        <v>0</v>
      </c>
      <c r="I78" s="89">
        <f t="shared" si="6"/>
        <v>0</v>
      </c>
    </row>
    <row r="79" spans="2:9" x14ac:dyDescent="0.2">
      <c r="B79" s="112" t="s">
        <v>380</v>
      </c>
      <c r="C79" s="113"/>
      <c r="D79" s="97">
        <f t="shared" ref="D79:E79" si="50">SUM(D80:D82)</f>
        <v>0</v>
      </c>
      <c r="E79" s="97">
        <f t="shared" si="50"/>
        <v>0</v>
      </c>
      <c r="F79" s="97">
        <f t="shared" si="10"/>
        <v>0</v>
      </c>
      <c r="G79" s="97">
        <f t="shared" ref="G79:H79" si="51">SUM(G80:G82)</f>
        <v>0</v>
      </c>
      <c r="H79" s="97">
        <f t="shared" si="51"/>
        <v>0</v>
      </c>
      <c r="I79" s="89">
        <f t="shared" si="6"/>
        <v>0</v>
      </c>
    </row>
    <row r="80" spans="2:9" x14ac:dyDescent="0.2">
      <c r="B80" s="112" t="s">
        <v>381</v>
      </c>
      <c r="C80" s="113"/>
      <c r="D80" s="97">
        <f t="shared" ref="D80:E80" si="52">SUM(D81:D83)</f>
        <v>0</v>
      </c>
      <c r="E80" s="97">
        <f t="shared" si="52"/>
        <v>0</v>
      </c>
      <c r="F80" s="97">
        <f t="shared" si="10"/>
        <v>0</v>
      </c>
      <c r="G80" s="97">
        <f t="shared" ref="G80:H80" si="53">SUM(G81:G83)</f>
        <v>0</v>
      </c>
      <c r="H80" s="97">
        <f t="shared" si="53"/>
        <v>0</v>
      </c>
      <c r="I80" s="89">
        <f t="shared" si="6"/>
        <v>0</v>
      </c>
    </row>
    <row r="81" spans="2:9" x14ac:dyDescent="0.2">
      <c r="B81" s="112" t="s">
        <v>382</v>
      </c>
      <c r="C81" s="113"/>
      <c r="D81" s="97">
        <f t="shared" ref="D81:E81" si="54">SUM(D82:D84)</f>
        <v>0</v>
      </c>
      <c r="E81" s="97">
        <f t="shared" si="54"/>
        <v>0</v>
      </c>
      <c r="F81" s="97">
        <f t="shared" si="10"/>
        <v>0</v>
      </c>
      <c r="G81" s="97">
        <f t="shared" ref="G81:H81" si="55">SUM(G82:G84)</f>
        <v>0</v>
      </c>
      <c r="H81" s="97">
        <f t="shared" si="55"/>
        <v>0</v>
      </c>
      <c r="I81" s="89">
        <f t="shared" si="6"/>
        <v>0</v>
      </c>
    </row>
    <row r="82" spans="2:9" x14ac:dyDescent="0.2">
      <c r="B82" s="112" t="s">
        <v>383</v>
      </c>
      <c r="C82" s="113"/>
      <c r="D82" s="97">
        <f t="shared" ref="D82:E82" si="56">SUM(D83:D85)</f>
        <v>0</v>
      </c>
      <c r="E82" s="97">
        <f t="shared" si="56"/>
        <v>0</v>
      </c>
      <c r="F82" s="97">
        <f t="shared" si="10"/>
        <v>0</v>
      </c>
      <c r="G82" s="97">
        <f t="shared" ref="G82:H82" si="57">SUM(G83:G85)</f>
        <v>0</v>
      </c>
      <c r="H82" s="97">
        <f t="shared" si="57"/>
        <v>0</v>
      </c>
      <c r="I82" s="89">
        <f t="shared" si="6"/>
        <v>0</v>
      </c>
    </row>
    <row r="83" spans="2:9" x14ac:dyDescent="0.2">
      <c r="B83" s="112" t="s">
        <v>384</v>
      </c>
      <c r="C83" s="113"/>
      <c r="D83" s="97">
        <f t="shared" ref="D83:E83" si="58">SUM(D84:D86)</f>
        <v>0</v>
      </c>
      <c r="E83" s="97">
        <f t="shared" si="58"/>
        <v>0</v>
      </c>
      <c r="F83" s="97">
        <f t="shared" si="10"/>
        <v>0</v>
      </c>
      <c r="G83" s="97">
        <f t="shared" ref="G83:H83" si="59">SUM(G84:G86)</f>
        <v>0</v>
      </c>
      <c r="H83" s="97">
        <f t="shared" si="59"/>
        <v>0</v>
      </c>
      <c r="I83" s="89">
        <f t="shared" si="6"/>
        <v>0</v>
      </c>
    </row>
    <row r="84" spans="2:9" ht="5.45" customHeight="1" x14ac:dyDescent="0.2">
      <c r="B84" s="115"/>
      <c r="C84" s="116"/>
      <c r="D84" s="117"/>
      <c r="E84" s="101"/>
      <c r="F84" s="101"/>
      <c r="G84" s="101"/>
      <c r="H84" s="101"/>
      <c r="I84" s="101"/>
    </row>
    <row r="85" spans="2:9" x14ac:dyDescent="0.2">
      <c r="B85" s="118" t="s">
        <v>385</v>
      </c>
      <c r="C85" s="119"/>
      <c r="D85" s="120">
        <f t="shared" ref="D85:I85" si="60">D86+D104+D94+D114+D124+D134+D138+D147+D151</f>
        <v>0</v>
      </c>
      <c r="E85" s="120">
        <f>E86+E104+E94+E114+E124+E134+E138+E147+E151</f>
        <v>0</v>
      </c>
      <c r="F85" s="120">
        <f t="shared" si="60"/>
        <v>0</v>
      </c>
      <c r="G85" s="120">
        <f>G86+G104+G94+G114+G124+G134+G138+G147+G151</f>
        <v>0</v>
      </c>
      <c r="H85" s="120">
        <f>H86+H104+H94+H114+H124+H134+H138+H147+H151</f>
        <v>0</v>
      </c>
      <c r="I85" s="120">
        <f t="shared" si="60"/>
        <v>0</v>
      </c>
    </row>
    <row r="86" spans="2:9" x14ac:dyDescent="0.2">
      <c r="B86" s="110" t="s">
        <v>312</v>
      </c>
      <c r="C86" s="111"/>
      <c r="D86" s="97">
        <f>SUM(D87:D93)</f>
        <v>0</v>
      </c>
      <c r="E86" s="97">
        <f>SUM(E87:E93)</f>
        <v>0</v>
      </c>
      <c r="F86" s="97">
        <f>SUM(F87:F93)</f>
        <v>0</v>
      </c>
      <c r="G86" s="97">
        <f>SUM(G87:G93)</f>
        <v>0</v>
      </c>
      <c r="H86" s="97">
        <f>SUM(H87:H93)</f>
        <v>0</v>
      </c>
      <c r="I86" s="89">
        <f t="shared" ref="I86:I149" si="61">F86-G86</f>
        <v>0</v>
      </c>
    </row>
    <row r="87" spans="2:9" x14ac:dyDescent="0.2">
      <c r="B87" s="112" t="s">
        <v>313</v>
      </c>
      <c r="C87" s="113"/>
      <c r="D87" s="97"/>
      <c r="E87" s="89"/>
      <c r="F87" s="97">
        <f t="shared" ref="F87:F103" si="62">D87+E87</f>
        <v>0</v>
      </c>
      <c r="G87" s="89"/>
      <c r="H87" s="89"/>
      <c r="I87" s="89">
        <f t="shared" si="61"/>
        <v>0</v>
      </c>
    </row>
    <row r="88" spans="2:9" x14ac:dyDescent="0.2">
      <c r="B88" s="112" t="s">
        <v>314</v>
      </c>
      <c r="C88" s="113"/>
      <c r="D88" s="97"/>
      <c r="E88" s="89"/>
      <c r="F88" s="97">
        <f t="shared" si="62"/>
        <v>0</v>
      </c>
      <c r="G88" s="89"/>
      <c r="H88" s="89"/>
      <c r="I88" s="89">
        <f t="shared" si="61"/>
        <v>0</v>
      </c>
    </row>
    <row r="89" spans="2:9" x14ac:dyDescent="0.2">
      <c r="B89" s="112" t="s">
        <v>315</v>
      </c>
      <c r="C89" s="113"/>
      <c r="D89" s="97"/>
      <c r="E89" s="89"/>
      <c r="F89" s="97">
        <f t="shared" si="62"/>
        <v>0</v>
      </c>
      <c r="G89" s="89"/>
      <c r="H89" s="89"/>
      <c r="I89" s="89">
        <f t="shared" si="61"/>
        <v>0</v>
      </c>
    </row>
    <row r="90" spans="2:9" x14ac:dyDescent="0.2">
      <c r="B90" s="112" t="s">
        <v>316</v>
      </c>
      <c r="C90" s="113"/>
      <c r="D90" s="97"/>
      <c r="E90" s="89"/>
      <c r="F90" s="97">
        <f t="shared" si="62"/>
        <v>0</v>
      </c>
      <c r="G90" s="89"/>
      <c r="H90" s="89"/>
      <c r="I90" s="89">
        <f t="shared" si="61"/>
        <v>0</v>
      </c>
    </row>
    <row r="91" spans="2:9" x14ac:dyDescent="0.2">
      <c r="B91" s="112" t="s">
        <v>317</v>
      </c>
      <c r="C91" s="113"/>
      <c r="D91" s="97"/>
      <c r="E91" s="89"/>
      <c r="F91" s="97">
        <f t="shared" si="62"/>
        <v>0</v>
      </c>
      <c r="G91" s="89"/>
      <c r="H91" s="89"/>
      <c r="I91" s="89">
        <f t="shared" si="61"/>
        <v>0</v>
      </c>
    </row>
    <row r="92" spans="2:9" x14ac:dyDescent="0.2">
      <c r="B92" s="112" t="s">
        <v>318</v>
      </c>
      <c r="C92" s="113"/>
      <c r="D92" s="97"/>
      <c r="E92" s="89"/>
      <c r="F92" s="97">
        <f t="shared" si="62"/>
        <v>0</v>
      </c>
      <c r="G92" s="89"/>
      <c r="H92" s="89"/>
      <c r="I92" s="89">
        <f t="shared" si="61"/>
        <v>0</v>
      </c>
    </row>
    <row r="93" spans="2:9" x14ac:dyDescent="0.2">
      <c r="B93" s="112" t="s">
        <v>319</v>
      </c>
      <c r="C93" s="113"/>
      <c r="D93" s="97"/>
      <c r="E93" s="89"/>
      <c r="F93" s="97">
        <f t="shared" si="62"/>
        <v>0</v>
      </c>
      <c r="G93" s="89"/>
      <c r="H93" s="89"/>
      <c r="I93" s="89">
        <f t="shared" si="61"/>
        <v>0</v>
      </c>
    </row>
    <row r="94" spans="2:9" x14ac:dyDescent="0.2">
      <c r="B94" s="110" t="s">
        <v>320</v>
      </c>
      <c r="C94" s="111"/>
      <c r="D94" s="97">
        <f>SUM(D95:D103)</f>
        <v>0</v>
      </c>
      <c r="E94" s="97">
        <f>SUM(E95:E103)</f>
        <v>0</v>
      </c>
      <c r="F94" s="97">
        <f>SUM(F95:F103)</f>
        <v>0</v>
      </c>
      <c r="G94" s="97">
        <f>SUM(G95:G103)</f>
        <v>0</v>
      </c>
      <c r="H94" s="97">
        <f>SUM(H95:H103)</f>
        <v>0</v>
      </c>
      <c r="I94" s="89">
        <f t="shared" si="61"/>
        <v>0</v>
      </c>
    </row>
    <row r="95" spans="2:9" x14ac:dyDescent="0.2">
      <c r="B95" s="112" t="s">
        <v>321</v>
      </c>
      <c r="C95" s="113"/>
      <c r="D95" s="97"/>
      <c r="E95" s="89"/>
      <c r="F95" s="97">
        <f t="shared" si="62"/>
        <v>0</v>
      </c>
      <c r="G95" s="89"/>
      <c r="H95" s="89"/>
      <c r="I95" s="89">
        <f t="shared" si="61"/>
        <v>0</v>
      </c>
    </row>
    <row r="96" spans="2:9" x14ac:dyDescent="0.2">
      <c r="B96" s="112" t="s">
        <v>322</v>
      </c>
      <c r="C96" s="113"/>
      <c r="D96" s="97"/>
      <c r="E96" s="89"/>
      <c r="F96" s="97">
        <f t="shared" si="62"/>
        <v>0</v>
      </c>
      <c r="G96" s="89"/>
      <c r="H96" s="89"/>
      <c r="I96" s="89">
        <f t="shared" si="61"/>
        <v>0</v>
      </c>
    </row>
    <row r="97" spans="2:9" x14ac:dyDescent="0.2">
      <c r="B97" s="112" t="s">
        <v>323</v>
      </c>
      <c r="C97" s="113"/>
      <c r="D97" s="97"/>
      <c r="E97" s="89"/>
      <c r="F97" s="97">
        <f t="shared" si="62"/>
        <v>0</v>
      </c>
      <c r="G97" s="89"/>
      <c r="H97" s="89"/>
      <c r="I97" s="89">
        <f t="shared" si="61"/>
        <v>0</v>
      </c>
    </row>
    <row r="98" spans="2:9" x14ac:dyDescent="0.2">
      <c r="B98" s="112" t="s">
        <v>324</v>
      </c>
      <c r="C98" s="113"/>
      <c r="D98" s="97"/>
      <c r="E98" s="89"/>
      <c r="F98" s="97">
        <f t="shared" si="62"/>
        <v>0</v>
      </c>
      <c r="G98" s="89"/>
      <c r="H98" s="89"/>
      <c r="I98" s="89">
        <f t="shared" si="61"/>
        <v>0</v>
      </c>
    </row>
    <row r="99" spans="2:9" x14ac:dyDescent="0.2">
      <c r="B99" s="112" t="s">
        <v>325</v>
      </c>
      <c r="C99" s="113"/>
      <c r="D99" s="97"/>
      <c r="E99" s="89"/>
      <c r="F99" s="97">
        <f t="shared" si="62"/>
        <v>0</v>
      </c>
      <c r="G99" s="89"/>
      <c r="H99" s="89"/>
      <c r="I99" s="89">
        <f t="shared" si="61"/>
        <v>0</v>
      </c>
    </row>
    <row r="100" spans="2:9" x14ac:dyDescent="0.2">
      <c r="B100" s="112" t="s">
        <v>326</v>
      </c>
      <c r="C100" s="113"/>
      <c r="D100" s="97"/>
      <c r="E100" s="89"/>
      <c r="F100" s="97">
        <f t="shared" si="62"/>
        <v>0</v>
      </c>
      <c r="G100" s="89"/>
      <c r="H100" s="89"/>
      <c r="I100" s="89">
        <f t="shared" si="61"/>
        <v>0</v>
      </c>
    </row>
    <row r="101" spans="2:9" x14ac:dyDescent="0.2">
      <c r="B101" s="112" t="s">
        <v>327</v>
      </c>
      <c r="C101" s="113"/>
      <c r="D101" s="97"/>
      <c r="E101" s="89"/>
      <c r="F101" s="97">
        <f t="shared" si="62"/>
        <v>0</v>
      </c>
      <c r="G101" s="89"/>
      <c r="H101" s="89"/>
      <c r="I101" s="89">
        <f t="shared" si="61"/>
        <v>0</v>
      </c>
    </row>
    <row r="102" spans="2:9" x14ac:dyDescent="0.2">
      <c r="B102" s="112" t="s">
        <v>328</v>
      </c>
      <c r="C102" s="113"/>
      <c r="D102" s="97"/>
      <c r="E102" s="89"/>
      <c r="F102" s="97">
        <f t="shared" si="62"/>
        <v>0</v>
      </c>
      <c r="G102" s="89"/>
      <c r="H102" s="89"/>
      <c r="I102" s="89">
        <f t="shared" si="61"/>
        <v>0</v>
      </c>
    </row>
    <row r="103" spans="2:9" x14ac:dyDescent="0.2">
      <c r="B103" s="112" t="s">
        <v>329</v>
      </c>
      <c r="C103" s="113"/>
      <c r="D103" s="97"/>
      <c r="E103" s="89"/>
      <c r="F103" s="97">
        <f t="shared" si="62"/>
        <v>0</v>
      </c>
      <c r="G103" s="89"/>
      <c r="H103" s="89"/>
      <c r="I103" s="89">
        <f t="shared" si="61"/>
        <v>0</v>
      </c>
    </row>
    <row r="104" spans="2:9" x14ac:dyDescent="0.2">
      <c r="B104" s="110" t="s">
        <v>330</v>
      </c>
      <c r="C104" s="111"/>
      <c r="D104" s="97">
        <f>SUM(D105:D113)</f>
        <v>0</v>
      </c>
      <c r="E104" s="97">
        <f>SUM(E105:E113)</f>
        <v>0</v>
      </c>
      <c r="F104" s="97">
        <f>SUM(F105:F113)</f>
        <v>0</v>
      </c>
      <c r="G104" s="97">
        <f>SUM(G105:G113)</f>
        <v>0</v>
      </c>
      <c r="H104" s="97">
        <f>SUM(H105:H113)</f>
        <v>0</v>
      </c>
      <c r="I104" s="89">
        <f t="shared" si="61"/>
        <v>0</v>
      </c>
    </row>
    <row r="105" spans="2:9" x14ac:dyDescent="0.2">
      <c r="B105" s="112" t="s">
        <v>331</v>
      </c>
      <c r="C105" s="113"/>
      <c r="D105" s="97"/>
      <c r="E105" s="89"/>
      <c r="F105" s="89">
        <f>D105+E105</f>
        <v>0</v>
      </c>
      <c r="G105" s="89"/>
      <c r="H105" s="89"/>
      <c r="I105" s="89">
        <f t="shared" si="61"/>
        <v>0</v>
      </c>
    </row>
    <row r="106" spans="2:9" x14ac:dyDescent="0.2">
      <c r="B106" s="112" t="s">
        <v>332</v>
      </c>
      <c r="C106" s="113"/>
      <c r="D106" s="97"/>
      <c r="E106" s="89"/>
      <c r="F106" s="89">
        <f t="shared" ref="F106:F113" si="63">D106+E106</f>
        <v>0</v>
      </c>
      <c r="G106" s="89"/>
      <c r="H106" s="89"/>
      <c r="I106" s="89">
        <f t="shared" si="61"/>
        <v>0</v>
      </c>
    </row>
    <row r="107" spans="2:9" x14ac:dyDescent="0.2">
      <c r="B107" s="112" t="s">
        <v>333</v>
      </c>
      <c r="C107" s="113"/>
      <c r="D107" s="97"/>
      <c r="E107" s="89"/>
      <c r="F107" s="89">
        <f t="shared" si="63"/>
        <v>0</v>
      </c>
      <c r="G107" s="89"/>
      <c r="H107" s="89"/>
      <c r="I107" s="89">
        <f t="shared" si="61"/>
        <v>0</v>
      </c>
    </row>
    <row r="108" spans="2:9" x14ac:dyDescent="0.2">
      <c r="B108" s="112" t="s">
        <v>334</v>
      </c>
      <c r="C108" s="113"/>
      <c r="D108" s="97"/>
      <c r="E108" s="89"/>
      <c r="F108" s="89">
        <f t="shared" si="63"/>
        <v>0</v>
      </c>
      <c r="G108" s="89"/>
      <c r="H108" s="89"/>
      <c r="I108" s="89">
        <f t="shared" si="61"/>
        <v>0</v>
      </c>
    </row>
    <row r="109" spans="2:9" x14ac:dyDescent="0.2">
      <c r="B109" s="112" t="s">
        <v>335</v>
      </c>
      <c r="C109" s="113"/>
      <c r="D109" s="97"/>
      <c r="E109" s="89"/>
      <c r="F109" s="89">
        <f t="shared" si="63"/>
        <v>0</v>
      </c>
      <c r="G109" s="89"/>
      <c r="H109" s="89"/>
      <c r="I109" s="89">
        <f t="shared" si="61"/>
        <v>0</v>
      </c>
    </row>
    <row r="110" spans="2:9" x14ac:dyDescent="0.2">
      <c r="B110" s="112" t="s">
        <v>336</v>
      </c>
      <c r="C110" s="113"/>
      <c r="D110" s="97"/>
      <c r="E110" s="89"/>
      <c r="F110" s="89">
        <f t="shared" si="63"/>
        <v>0</v>
      </c>
      <c r="G110" s="89"/>
      <c r="H110" s="89"/>
      <c r="I110" s="89">
        <f t="shared" si="61"/>
        <v>0</v>
      </c>
    </row>
    <row r="111" spans="2:9" x14ac:dyDescent="0.2">
      <c r="B111" s="112" t="s">
        <v>337</v>
      </c>
      <c r="C111" s="113"/>
      <c r="D111" s="97"/>
      <c r="E111" s="89"/>
      <c r="F111" s="89">
        <f t="shared" si="63"/>
        <v>0</v>
      </c>
      <c r="G111" s="89"/>
      <c r="H111" s="89"/>
      <c r="I111" s="89">
        <f t="shared" si="61"/>
        <v>0</v>
      </c>
    </row>
    <row r="112" spans="2:9" x14ac:dyDescent="0.2">
      <c r="B112" s="112" t="s">
        <v>338</v>
      </c>
      <c r="C112" s="113"/>
      <c r="D112" s="97"/>
      <c r="E112" s="89"/>
      <c r="F112" s="89">
        <f t="shared" si="63"/>
        <v>0</v>
      </c>
      <c r="G112" s="89"/>
      <c r="H112" s="89"/>
      <c r="I112" s="89">
        <f t="shared" si="61"/>
        <v>0</v>
      </c>
    </row>
    <row r="113" spans="2:9" x14ac:dyDescent="0.2">
      <c r="B113" s="112" t="s">
        <v>339</v>
      </c>
      <c r="C113" s="113"/>
      <c r="D113" s="97"/>
      <c r="E113" s="89"/>
      <c r="F113" s="89">
        <f t="shared" si="63"/>
        <v>0</v>
      </c>
      <c r="G113" s="89"/>
      <c r="H113" s="89"/>
      <c r="I113" s="89">
        <f t="shared" si="61"/>
        <v>0</v>
      </c>
    </row>
    <row r="114" spans="2:9" ht="25.5" customHeight="1" x14ac:dyDescent="0.2">
      <c r="B114" s="201" t="s">
        <v>340</v>
      </c>
      <c r="C114" s="202"/>
      <c r="D114" s="97">
        <f>SUM(D115:D123)</f>
        <v>0</v>
      </c>
      <c r="E114" s="97">
        <f>SUM(E115:E123)</f>
        <v>0</v>
      </c>
      <c r="F114" s="97">
        <f>SUM(F115:F123)</f>
        <v>0</v>
      </c>
      <c r="G114" s="97">
        <f>SUM(G115:G123)</f>
        <v>0</v>
      </c>
      <c r="H114" s="97">
        <f>SUM(H115:H123)</f>
        <v>0</v>
      </c>
      <c r="I114" s="89">
        <f t="shared" si="61"/>
        <v>0</v>
      </c>
    </row>
    <row r="115" spans="2:9" x14ac:dyDescent="0.2">
      <c r="B115" s="112" t="s">
        <v>341</v>
      </c>
      <c r="C115" s="113"/>
      <c r="D115" s="97"/>
      <c r="E115" s="89"/>
      <c r="F115" s="89">
        <f>D115+E115</f>
        <v>0</v>
      </c>
      <c r="G115" s="89"/>
      <c r="H115" s="89"/>
      <c r="I115" s="89">
        <f t="shared" si="61"/>
        <v>0</v>
      </c>
    </row>
    <row r="116" spans="2:9" x14ac:dyDescent="0.2">
      <c r="B116" s="112" t="s">
        <v>342</v>
      </c>
      <c r="C116" s="113"/>
      <c r="D116" s="97"/>
      <c r="E116" s="89"/>
      <c r="F116" s="89">
        <f t="shared" ref="F116:F123" si="64">D116+E116</f>
        <v>0</v>
      </c>
      <c r="G116" s="89"/>
      <c r="H116" s="89"/>
      <c r="I116" s="89">
        <f t="shared" si="61"/>
        <v>0</v>
      </c>
    </row>
    <row r="117" spans="2:9" x14ac:dyDescent="0.2">
      <c r="B117" s="112" t="s">
        <v>343</v>
      </c>
      <c r="C117" s="113"/>
      <c r="D117" s="97"/>
      <c r="E117" s="89"/>
      <c r="F117" s="89">
        <f t="shared" si="64"/>
        <v>0</v>
      </c>
      <c r="G117" s="89"/>
      <c r="H117" s="89"/>
      <c r="I117" s="89">
        <f t="shared" si="61"/>
        <v>0</v>
      </c>
    </row>
    <row r="118" spans="2:9" x14ac:dyDescent="0.2">
      <c r="B118" s="112" t="s">
        <v>344</v>
      </c>
      <c r="C118" s="113"/>
      <c r="D118" s="97"/>
      <c r="E118" s="89"/>
      <c r="F118" s="89">
        <f t="shared" si="64"/>
        <v>0</v>
      </c>
      <c r="G118" s="89"/>
      <c r="H118" s="89"/>
      <c r="I118" s="89">
        <f t="shared" si="61"/>
        <v>0</v>
      </c>
    </row>
    <row r="119" spans="2:9" x14ac:dyDescent="0.2">
      <c r="B119" s="112" t="s">
        <v>345</v>
      </c>
      <c r="C119" s="113"/>
      <c r="D119" s="97"/>
      <c r="E119" s="89"/>
      <c r="F119" s="89">
        <f t="shared" si="64"/>
        <v>0</v>
      </c>
      <c r="G119" s="89"/>
      <c r="H119" s="89"/>
      <c r="I119" s="89">
        <f t="shared" si="61"/>
        <v>0</v>
      </c>
    </row>
    <row r="120" spans="2:9" x14ac:dyDescent="0.2">
      <c r="B120" s="112" t="s">
        <v>346</v>
      </c>
      <c r="C120" s="113"/>
      <c r="D120" s="97"/>
      <c r="E120" s="89"/>
      <c r="F120" s="89">
        <f t="shared" si="64"/>
        <v>0</v>
      </c>
      <c r="G120" s="89"/>
      <c r="H120" s="89"/>
      <c r="I120" s="89">
        <f t="shared" si="61"/>
        <v>0</v>
      </c>
    </row>
    <row r="121" spans="2:9" x14ac:dyDescent="0.2">
      <c r="B121" s="112" t="s">
        <v>347</v>
      </c>
      <c r="C121" s="113"/>
      <c r="D121" s="97"/>
      <c r="E121" s="89"/>
      <c r="F121" s="89">
        <f t="shared" si="64"/>
        <v>0</v>
      </c>
      <c r="G121" s="89"/>
      <c r="H121" s="89"/>
      <c r="I121" s="89">
        <f t="shared" si="61"/>
        <v>0</v>
      </c>
    </row>
    <row r="122" spans="2:9" x14ac:dyDescent="0.2">
      <c r="B122" s="112" t="s">
        <v>348</v>
      </c>
      <c r="C122" s="113"/>
      <c r="D122" s="97"/>
      <c r="E122" s="89"/>
      <c r="F122" s="89">
        <f t="shared" si="64"/>
        <v>0</v>
      </c>
      <c r="G122" s="89"/>
      <c r="H122" s="89"/>
      <c r="I122" s="89">
        <f t="shared" si="61"/>
        <v>0</v>
      </c>
    </row>
    <row r="123" spans="2:9" x14ac:dyDescent="0.2">
      <c r="B123" s="112" t="s">
        <v>349</v>
      </c>
      <c r="C123" s="113"/>
      <c r="D123" s="97"/>
      <c r="E123" s="89"/>
      <c r="F123" s="89">
        <f t="shared" si="64"/>
        <v>0</v>
      </c>
      <c r="G123" s="89"/>
      <c r="H123" s="89"/>
      <c r="I123" s="89">
        <f t="shared" si="61"/>
        <v>0</v>
      </c>
    </row>
    <row r="124" spans="2:9" x14ac:dyDescent="0.2">
      <c r="B124" s="110" t="s">
        <v>350</v>
      </c>
      <c r="C124" s="111"/>
      <c r="D124" s="97">
        <f>SUM(D125:D133)</f>
        <v>0</v>
      </c>
      <c r="E124" s="97">
        <f>SUM(E125:E133)</f>
        <v>0</v>
      </c>
      <c r="F124" s="97">
        <f>SUM(F125:F133)</f>
        <v>0</v>
      </c>
      <c r="G124" s="97">
        <f>SUM(G125:G133)</f>
        <v>0</v>
      </c>
      <c r="H124" s="97">
        <f>SUM(H125:H133)</f>
        <v>0</v>
      </c>
      <c r="I124" s="89">
        <f t="shared" si="61"/>
        <v>0</v>
      </c>
    </row>
    <row r="125" spans="2:9" x14ac:dyDescent="0.2">
      <c r="B125" s="112" t="s">
        <v>351</v>
      </c>
      <c r="C125" s="113"/>
      <c r="D125" s="97"/>
      <c r="E125" s="89"/>
      <c r="F125" s="89">
        <f>D125+E125</f>
        <v>0</v>
      </c>
      <c r="G125" s="89"/>
      <c r="H125" s="89"/>
      <c r="I125" s="89">
        <f t="shared" si="61"/>
        <v>0</v>
      </c>
    </row>
    <row r="126" spans="2:9" x14ac:dyDescent="0.2">
      <c r="B126" s="112" t="s">
        <v>352</v>
      </c>
      <c r="C126" s="113"/>
      <c r="D126" s="97"/>
      <c r="E126" s="89"/>
      <c r="F126" s="89">
        <f t="shared" ref="F126:F133" si="65">D126+E126</f>
        <v>0</v>
      </c>
      <c r="G126" s="89"/>
      <c r="H126" s="89"/>
      <c r="I126" s="89">
        <f t="shared" si="61"/>
        <v>0</v>
      </c>
    </row>
    <row r="127" spans="2:9" x14ac:dyDescent="0.2">
      <c r="B127" s="112" t="s">
        <v>353</v>
      </c>
      <c r="C127" s="113"/>
      <c r="D127" s="97"/>
      <c r="E127" s="89"/>
      <c r="F127" s="89">
        <f t="shared" si="65"/>
        <v>0</v>
      </c>
      <c r="G127" s="89"/>
      <c r="H127" s="89"/>
      <c r="I127" s="89">
        <f t="shared" si="61"/>
        <v>0</v>
      </c>
    </row>
    <row r="128" spans="2:9" x14ac:dyDescent="0.2">
      <c r="B128" s="112" t="s">
        <v>354</v>
      </c>
      <c r="C128" s="113"/>
      <c r="D128" s="97"/>
      <c r="E128" s="89"/>
      <c r="F128" s="89">
        <f t="shared" si="65"/>
        <v>0</v>
      </c>
      <c r="G128" s="89"/>
      <c r="H128" s="89"/>
      <c r="I128" s="89">
        <f t="shared" si="61"/>
        <v>0</v>
      </c>
    </row>
    <row r="129" spans="2:9" x14ac:dyDescent="0.2">
      <c r="B129" s="112" t="s">
        <v>355</v>
      </c>
      <c r="C129" s="113"/>
      <c r="D129" s="97"/>
      <c r="E129" s="89"/>
      <c r="F129" s="89">
        <f t="shared" si="65"/>
        <v>0</v>
      </c>
      <c r="G129" s="89"/>
      <c r="H129" s="89"/>
      <c r="I129" s="89">
        <f t="shared" si="61"/>
        <v>0</v>
      </c>
    </row>
    <row r="130" spans="2:9" x14ac:dyDescent="0.2">
      <c r="B130" s="112" t="s">
        <v>356</v>
      </c>
      <c r="C130" s="113"/>
      <c r="D130" s="97"/>
      <c r="E130" s="89"/>
      <c r="F130" s="89">
        <f t="shared" si="65"/>
        <v>0</v>
      </c>
      <c r="G130" s="89"/>
      <c r="H130" s="89"/>
      <c r="I130" s="89">
        <f t="shared" si="61"/>
        <v>0</v>
      </c>
    </row>
    <row r="131" spans="2:9" x14ac:dyDescent="0.2">
      <c r="B131" s="112" t="s">
        <v>357</v>
      </c>
      <c r="C131" s="113"/>
      <c r="D131" s="97"/>
      <c r="E131" s="89"/>
      <c r="F131" s="89">
        <f t="shared" si="65"/>
        <v>0</v>
      </c>
      <c r="G131" s="89"/>
      <c r="H131" s="89"/>
      <c r="I131" s="89">
        <f t="shared" si="61"/>
        <v>0</v>
      </c>
    </row>
    <row r="132" spans="2:9" x14ac:dyDescent="0.2">
      <c r="B132" s="112" t="s">
        <v>358</v>
      </c>
      <c r="C132" s="113"/>
      <c r="D132" s="97"/>
      <c r="E132" s="89"/>
      <c r="F132" s="89">
        <f t="shared" si="65"/>
        <v>0</v>
      </c>
      <c r="G132" s="89"/>
      <c r="H132" s="89"/>
      <c r="I132" s="89">
        <f t="shared" si="61"/>
        <v>0</v>
      </c>
    </row>
    <row r="133" spans="2:9" x14ac:dyDescent="0.2">
      <c r="B133" s="112" t="s">
        <v>359</v>
      </c>
      <c r="C133" s="113"/>
      <c r="D133" s="97"/>
      <c r="E133" s="89"/>
      <c r="F133" s="89">
        <f t="shared" si="65"/>
        <v>0</v>
      </c>
      <c r="G133" s="89"/>
      <c r="H133" s="89"/>
      <c r="I133" s="89">
        <f t="shared" si="61"/>
        <v>0</v>
      </c>
    </row>
    <row r="134" spans="2:9" x14ac:dyDescent="0.2">
      <c r="B134" s="110" t="s">
        <v>360</v>
      </c>
      <c r="C134" s="111"/>
      <c r="D134" s="97">
        <f>SUM(D135:D137)</f>
        <v>0</v>
      </c>
      <c r="E134" s="97">
        <f>SUM(E135:E137)</f>
        <v>0</v>
      </c>
      <c r="F134" s="97">
        <f>SUM(F135:F137)</f>
        <v>0</v>
      </c>
      <c r="G134" s="97">
        <f>SUM(G135:G137)</f>
        <v>0</v>
      </c>
      <c r="H134" s="97">
        <f>SUM(H135:H137)</f>
        <v>0</v>
      </c>
      <c r="I134" s="89">
        <f t="shared" si="61"/>
        <v>0</v>
      </c>
    </row>
    <row r="135" spans="2:9" x14ac:dyDescent="0.2">
      <c r="B135" s="112" t="s">
        <v>361</v>
      </c>
      <c r="C135" s="113"/>
      <c r="D135" s="97"/>
      <c r="E135" s="89"/>
      <c r="F135" s="89">
        <f>D135+E135</f>
        <v>0</v>
      </c>
      <c r="G135" s="89"/>
      <c r="H135" s="89"/>
      <c r="I135" s="89">
        <f t="shared" si="61"/>
        <v>0</v>
      </c>
    </row>
    <row r="136" spans="2:9" x14ac:dyDescent="0.2">
      <c r="B136" s="112" t="s">
        <v>362</v>
      </c>
      <c r="C136" s="113"/>
      <c r="D136" s="97"/>
      <c r="E136" s="89"/>
      <c r="F136" s="89">
        <f>D136+E136</f>
        <v>0</v>
      </c>
      <c r="G136" s="89"/>
      <c r="H136" s="89"/>
      <c r="I136" s="89">
        <f t="shared" si="61"/>
        <v>0</v>
      </c>
    </row>
    <row r="137" spans="2:9" x14ac:dyDescent="0.2">
      <c r="B137" s="112" t="s">
        <v>363</v>
      </c>
      <c r="C137" s="113"/>
      <c r="D137" s="97"/>
      <c r="E137" s="89"/>
      <c r="F137" s="89">
        <f>D137+E137</f>
        <v>0</v>
      </c>
      <c r="G137" s="89"/>
      <c r="H137" s="89"/>
      <c r="I137" s="89">
        <f t="shared" si="61"/>
        <v>0</v>
      </c>
    </row>
    <row r="138" spans="2:9" x14ac:dyDescent="0.2">
      <c r="B138" s="110" t="s">
        <v>364</v>
      </c>
      <c r="C138" s="111"/>
      <c r="D138" s="97">
        <f>SUM(D139:D146)</f>
        <v>0</v>
      </c>
      <c r="E138" s="97">
        <f>SUM(E139:E146)</f>
        <v>0</v>
      </c>
      <c r="F138" s="97">
        <f>F139+F140+F141+F142+F143+F145+F146</f>
        <v>0</v>
      </c>
      <c r="G138" s="97">
        <f>SUM(G139:G146)</f>
        <v>0</v>
      </c>
      <c r="H138" s="97">
        <f>SUM(H139:H146)</f>
        <v>0</v>
      </c>
      <c r="I138" s="89">
        <f t="shared" si="61"/>
        <v>0</v>
      </c>
    </row>
    <row r="139" spans="2:9" x14ac:dyDescent="0.2">
      <c r="B139" s="112" t="s">
        <v>365</v>
      </c>
      <c r="C139" s="113"/>
      <c r="D139" s="97"/>
      <c r="E139" s="89"/>
      <c r="F139" s="89">
        <f>D139+E139</f>
        <v>0</v>
      </c>
      <c r="G139" s="89"/>
      <c r="H139" s="89"/>
      <c r="I139" s="89">
        <f t="shared" si="61"/>
        <v>0</v>
      </c>
    </row>
    <row r="140" spans="2:9" x14ac:dyDescent="0.2">
      <c r="B140" s="112" t="s">
        <v>366</v>
      </c>
      <c r="C140" s="113"/>
      <c r="D140" s="97"/>
      <c r="E140" s="89"/>
      <c r="F140" s="89">
        <f t="shared" ref="F140:F146" si="66">D140+E140</f>
        <v>0</v>
      </c>
      <c r="G140" s="89"/>
      <c r="H140" s="89"/>
      <c r="I140" s="89">
        <f t="shared" si="61"/>
        <v>0</v>
      </c>
    </row>
    <row r="141" spans="2:9" x14ac:dyDescent="0.2">
      <c r="B141" s="112" t="s">
        <v>367</v>
      </c>
      <c r="C141" s="113"/>
      <c r="D141" s="97"/>
      <c r="E141" s="89"/>
      <c r="F141" s="89">
        <f t="shared" si="66"/>
        <v>0</v>
      </c>
      <c r="G141" s="89"/>
      <c r="H141" s="89"/>
      <c r="I141" s="89">
        <f t="shared" si="61"/>
        <v>0</v>
      </c>
    </row>
    <row r="142" spans="2:9" x14ac:dyDescent="0.2">
      <c r="B142" s="112" t="s">
        <v>368</v>
      </c>
      <c r="C142" s="113"/>
      <c r="D142" s="97"/>
      <c r="E142" s="89"/>
      <c r="F142" s="89">
        <f t="shared" si="66"/>
        <v>0</v>
      </c>
      <c r="G142" s="89"/>
      <c r="H142" s="89"/>
      <c r="I142" s="89">
        <f t="shared" si="61"/>
        <v>0</v>
      </c>
    </row>
    <row r="143" spans="2:9" x14ac:dyDescent="0.2">
      <c r="B143" s="112" t="s">
        <v>369</v>
      </c>
      <c r="C143" s="113"/>
      <c r="D143" s="97"/>
      <c r="E143" s="89"/>
      <c r="F143" s="89">
        <f t="shared" si="66"/>
        <v>0</v>
      </c>
      <c r="G143" s="89"/>
      <c r="H143" s="89"/>
      <c r="I143" s="89">
        <f t="shared" si="61"/>
        <v>0</v>
      </c>
    </row>
    <row r="144" spans="2:9" x14ac:dyDescent="0.2">
      <c r="B144" s="112" t="s">
        <v>370</v>
      </c>
      <c r="C144" s="113"/>
      <c r="D144" s="97"/>
      <c r="E144" s="89"/>
      <c r="F144" s="89">
        <f t="shared" si="66"/>
        <v>0</v>
      </c>
      <c r="G144" s="89"/>
      <c r="H144" s="89"/>
      <c r="I144" s="89">
        <f t="shared" si="61"/>
        <v>0</v>
      </c>
    </row>
    <row r="145" spans="2:9" x14ac:dyDescent="0.2">
      <c r="B145" s="112" t="s">
        <v>371</v>
      </c>
      <c r="C145" s="113"/>
      <c r="D145" s="97"/>
      <c r="E145" s="89"/>
      <c r="F145" s="89">
        <f t="shared" si="66"/>
        <v>0</v>
      </c>
      <c r="G145" s="89"/>
      <c r="H145" s="89"/>
      <c r="I145" s="89">
        <f t="shared" si="61"/>
        <v>0</v>
      </c>
    </row>
    <row r="146" spans="2:9" x14ac:dyDescent="0.2">
      <c r="B146" s="112" t="s">
        <v>372</v>
      </c>
      <c r="C146" s="113"/>
      <c r="D146" s="97"/>
      <c r="E146" s="89"/>
      <c r="F146" s="89">
        <f t="shared" si="66"/>
        <v>0</v>
      </c>
      <c r="G146" s="89"/>
      <c r="H146" s="89"/>
      <c r="I146" s="89">
        <f t="shared" si="61"/>
        <v>0</v>
      </c>
    </row>
    <row r="147" spans="2:9" x14ac:dyDescent="0.2">
      <c r="B147" s="110" t="s">
        <v>373</v>
      </c>
      <c r="C147" s="111"/>
      <c r="D147" s="97">
        <f>SUM(D148:D150)</f>
        <v>0</v>
      </c>
      <c r="E147" s="97">
        <f>SUM(E148:E150)</f>
        <v>0</v>
      </c>
      <c r="F147" s="97">
        <f>SUM(F148:F150)</f>
        <v>0</v>
      </c>
      <c r="G147" s="97">
        <f>SUM(G148:G150)</f>
        <v>0</v>
      </c>
      <c r="H147" s="97">
        <f>SUM(H148:H150)</f>
        <v>0</v>
      </c>
      <c r="I147" s="89">
        <f t="shared" si="61"/>
        <v>0</v>
      </c>
    </row>
    <row r="148" spans="2:9" x14ac:dyDescent="0.2">
      <c r="B148" s="112" t="s">
        <v>374</v>
      </c>
      <c r="C148" s="113"/>
      <c r="D148" s="97"/>
      <c r="E148" s="89"/>
      <c r="F148" s="89">
        <f>D148+E148</f>
        <v>0</v>
      </c>
      <c r="G148" s="89"/>
      <c r="H148" s="89"/>
      <c r="I148" s="89">
        <f t="shared" si="61"/>
        <v>0</v>
      </c>
    </row>
    <row r="149" spans="2:9" x14ac:dyDescent="0.2">
      <c r="B149" s="112" t="s">
        <v>375</v>
      </c>
      <c r="C149" s="113"/>
      <c r="D149" s="97"/>
      <c r="E149" s="89"/>
      <c r="F149" s="89">
        <f>D149+E149</f>
        <v>0</v>
      </c>
      <c r="G149" s="89"/>
      <c r="H149" s="89"/>
      <c r="I149" s="89">
        <f t="shared" si="61"/>
        <v>0</v>
      </c>
    </row>
    <row r="150" spans="2:9" x14ac:dyDescent="0.2">
      <c r="B150" s="112" t="s">
        <v>376</v>
      </c>
      <c r="C150" s="113"/>
      <c r="D150" s="97"/>
      <c r="E150" s="89"/>
      <c r="F150" s="89">
        <f>D150+E150</f>
        <v>0</v>
      </c>
      <c r="G150" s="89"/>
      <c r="H150" s="89"/>
      <c r="I150" s="89">
        <f t="shared" ref="I150:I158" si="67">F150-G150</f>
        <v>0</v>
      </c>
    </row>
    <row r="151" spans="2:9" x14ac:dyDescent="0.2">
      <c r="B151" s="110" t="s">
        <v>377</v>
      </c>
      <c r="C151" s="111"/>
      <c r="D151" s="97">
        <f>SUM(D152:D158)</f>
        <v>0</v>
      </c>
      <c r="E151" s="97">
        <f>SUM(E152:E158)</f>
        <v>0</v>
      </c>
      <c r="F151" s="97">
        <f>SUM(F152:F158)</f>
        <v>0</v>
      </c>
      <c r="G151" s="97">
        <f>SUM(G152:G158)</f>
        <v>0</v>
      </c>
      <c r="H151" s="97">
        <f>SUM(H152:H158)</f>
        <v>0</v>
      </c>
      <c r="I151" s="89">
        <f t="shared" si="67"/>
        <v>0</v>
      </c>
    </row>
    <row r="152" spans="2:9" x14ac:dyDescent="0.2">
      <c r="B152" s="112" t="s">
        <v>378</v>
      </c>
      <c r="C152" s="113"/>
      <c r="D152" s="97"/>
      <c r="E152" s="89"/>
      <c r="F152" s="89">
        <f>D152+E152</f>
        <v>0</v>
      </c>
      <c r="G152" s="89"/>
      <c r="H152" s="89"/>
      <c r="I152" s="89">
        <f t="shared" si="67"/>
        <v>0</v>
      </c>
    </row>
    <row r="153" spans="2:9" x14ac:dyDescent="0.2">
      <c r="B153" s="112" t="s">
        <v>379</v>
      </c>
      <c r="C153" s="113"/>
      <c r="D153" s="97"/>
      <c r="E153" s="89"/>
      <c r="F153" s="89">
        <f t="shared" ref="F153:F158" si="68">D153+E153</f>
        <v>0</v>
      </c>
      <c r="G153" s="89"/>
      <c r="H153" s="89"/>
      <c r="I153" s="89">
        <f t="shared" si="67"/>
        <v>0</v>
      </c>
    </row>
    <row r="154" spans="2:9" x14ac:dyDescent="0.2">
      <c r="B154" s="112" t="s">
        <v>380</v>
      </c>
      <c r="C154" s="113"/>
      <c r="D154" s="97"/>
      <c r="E154" s="89"/>
      <c r="F154" s="89">
        <f t="shared" si="68"/>
        <v>0</v>
      </c>
      <c r="G154" s="89"/>
      <c r="H154" s="89"/>
      <c r="I154" s="89">
        <f t="shared" si="67"/>
        <v>0</v>
      </c>
    </row>
    <row r="155" spans="2:9" x14ac:dyDescent="0.2">
      <c r="B155" s="112" t="s">
        <v>381</v>
      </c>
      <c r="C155" s="113"/>
      <c r="D155" s="97"/>
      <c r="E155" s="89"/>
      <c r="F155" s="89">
        <f t="shared" si="68"/>
        <v>0</v>
      </c>
      <c r="G155" s="89"/>
      <c r="H155" s="89"/>
      <c r="I155" s="89">
        <f t="shared" si="67"/>
        <v>0</v>
      </c>
    </row>
    <row r="156" spans="2:9" x14ac:dyDescent="0.2">
      <c r="B156" s="112" t="s">
        <v>382</v>
      </c>
      <c r="C156" s="113"/>
      <c r="D156" s="97"/>
      <c r="E156" s="89"/>
      <c r="F156" s="89">
        <f t="shared" si="68"/>
        <v>0</v>
      </c>
      <c r="G156" s="89"/>
      <c r="H156" s="89"/>
      <c r="I156" s="89">
        <f t="shared" si="67"/>
        <v>0</v>
      </c>
    </row>
    <row r="157" spans="2:9" x14ac:dyDescent="0.2">
      <c r="B157" s="112" t="s">
        <v>383</v>
      </c>
      <c r="C157" s="113"/>
      <c r="D157" s="97"/>
      <c r="E157" s="89"/>
      <c r="F157" s="89">
        <f t="shared" si="68"/>
        <v>0</v>
      </c>
      <c r="G157" s="89"/>
      <c r="H157" s="89"/>
      <c r="I157" s="89">
        <f t="shared" si="67"/>
        <v>0</v>
      </c>
    </row>
    <row r="158" spans="2:9" x14ac:dyDescent="0.2">
      <c r="B158" s="112" t="s">
        <v>384</v>
      </c>
      <c r="C158" s="113"/>
      <c r="D158" s="97"/>
      <c r="E158" s="89"/>
      <c r="F158" s="89">
        <f t="shared" si="68"/>
        <v>0</v>
      </c>
      <c r="G158" s="89"/>
      <c r="H158" s="89"/>
      <c r="I158" s="89">
        <f t="shared" si="67"/>
        <v>0</v>
      </c>
    </row>
    <row r="159" spans="2:9" ht="8.1" customHeight="1" x14ac:dyDescent="0.2">
      <c r="B159" s="110"/>
      <c r="C159" s="111"/>
      <c r="D159" s="97"/>
      <c r="E159" s="89"/>
      <c r="F159" s="89"/>
      <c r="G159" s="89"/>
      <c r="H159" s="89"/>
      <c r="I159" s="89"/>
    </row>
    <row r="160" spans="2:9" x14ac:dyDescent="0.2">
      <c r="B160" s="121" t="s">
        <v>386</v>
      </c>
      <c r="C160" s="122"/>
      <c r="D160" s="109">
        <f t="shared" ref="D160:G160" si="69">D10+D85</f>
        <v>4144863</v>
      </c>
      <c r="E160" s="109">
        <f t="shared" si="69"/>
        <v>0</v>
      </c>
      <c r="F160" s="109">
        <f t="shared" si="69"/>
        <v>4144863</v>
      </c>
      <c r="G160" s="109">
        <f t="shared" si="69"/>
        <v>679659</v>
      </c>
      <c r="H160" s="109">
        <f>H10+H85+1</f>
        <v>678719</v>
      </c>
      <c r="I160" s="109">
        <f>I10+I85</f>
        <v>3465204</v>
      </c>
    </row>
    <row r="161" spans="2:9" ht="6" customHeight="1" thickBot="1" x14ac:dyDescent="0.25">
      <c r="B161" s="123"/>
      <c r="C161" s="124"/>
      <c r="D161" s="125"/>
      <c r="E161" s="104"/>
      <c r="F161" s="104"/>
      <c r="G161" s="104"/>
      <c r="H161" s="104"/>
      <c r="I161" s="104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300" verticalDpi="300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A9" sqref="A9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9" t="s">
        <v>120</v>
      </c>
      <c r="C2" s="210"/>
      <c r="D2" s="210"/>
      <c r="E2" s="210"/>
      <c r="F2" s="210"/>
      <c r="G2" s="210"/>
      <c r="H2" s="211"/>
    </row>
    <row r="3" spans="2:8" x14ac:dyDescent="0.2">
      <c r="B3" s="163" t="s">
        <v>305</v>
      </c>
      <c r="C3" s="164"/>
      <c r="D3" s="164"/>
      <c r="E3" s="164"/>
      <c r="F3" s="164"/>
      <c r="G3" s="164"/>
      <c r="H3" s="165"/>
    </row>
    <row r="4" spans="2:8" x14ac:dyDescent="0.2">
      <c r="B4" s="163" t="s">
        <v>387</v>
      </c>
      <c r="C4" s="164"/>
      <c r="D4" s="164"/>
      <c r="E4" s="164"/>
      <c r="F4" s="164"/>
      <c r="G4" s="164"/>
      <c r="H4" s="165"/>
    </row>
    <row r="5" spans="2:8" x14ac:dyDescent="0.2">
      <c r="B5" s="163" t="s">
        <v>444</v>
      </c>
      <c r="C5" s="164"/>
      <c r="D5" s="164"/>
      <c r="E5" s="164"/>
      <c r="F5" s="164"/>
      <c r="G5" s="164"/>
      <c r="H5" s="165"/>
    </row>
    <row r="6" spans="2:8" ht="13.5" thickBot="1" x14ac:dyDescent="0.25">
      <c r="B6" s="166" t="s">
        <v>1</v>
      </c>
      <c r="C6" s="167"/>
      <c r="D6" s="167"/>
      <c r="E6" s="167"/>
      <c r="F6" s="167"/>
      <c r="G6" s="167"/>
      <c r="H6" s="168"/>
    </row>
    <row r="7" spans="2:8" ht="13.5" thickBot="1" x14ac:dyDescent="0.25">
      <c r="B7" s="193" t="s">
        <v>2</v>
      </c>
      <c r="C7" s="206" t="s">
        <v>307</v>
      </c>
      <c r="D7" s="207"/>
      <c r="E7" s="207"/>
      <c r="F7" s="207"/>
      <c r="G7" s="208"/>
      <c r="H7" s="193" t="s">
        <v>308</v>
      </c>
    </row>
    <row r="8" spans="2:8" ht="26.25" thickBot="1" x14ac:dyDescent="0.25">
      <c r="B8" s="194"/>
      <c r="C8" s="22" t="s">
        <v>198</v>
      </c>
      <c r="D8" s="22" t="s">
        <v>240</v>
      </c>
      <c r="E8" s="22" t="s">
        <v>241</v>
      </c>
      <c r="F8" s="22" t="s">
        <v>196</v>
      </c>
      <c r="G8" s="22" t="s">
        <v>215</v>
      </c>
      <c r="H8" s="194"/>
    </row>
    <row r="9" spans="2:8" x14ac:dyDescent="0.2">
      <c r="B9" s="126" t="s">
        <v>388</v>
      </c>
      <c r="C9" s="127">
        <f t="shared" ref="C9:H9" si="0">SUM(C10:C17)</f>
        <v>4144863</v>
      </c>
      <c r="D9" s="127">
        <f t="shared" si="0"/>
        <v>0</v>
      </c>
      <c r="E9" s="127">
        <f t="shared" si="0"/>
        <v>4144863</v>
      </c>
      <c r="F9" s="127">
        <f t="shared" si="0"/>
        <v>679659</v>
      </c>
      <c r="G9" s="127">
        <f t="shared" si="0"/>
        <v>678719</v>
      </c>
      <c r="H9" s="127">
        <f t="shared" si="0"/>
        <v>3465204</v>
      </c>
    </row>
    <row r="10" spans="2:8" ht="12.75" customHeight="1" x14ac:dyDescent="0.2">
      <c r="B10" s="128" t="s">
        <v>389</v>
      </c>
      <c r="C10" s="129">
        <v>4144863</v>
      </c>
      <c r="D10" s="129">
        <v>0</v>
      </c>
      <c r="E10" s="129">
        <f>C10+D10</f>
        <v>4144863</v>
      </c>
      <c r="F10" s="129">
        <v>679659</v>
      </c>
      <c r="G10" s="129">
        <v>678719</v>
      </c>
      <c r="H10" s="89">
        <f>E10-F10</f>
        <v>3465204</v>
      </c>
    </row>
    <row r="11" spans="2:8" x14ac:dyDescent="0.2">
      <c r="B11" s="128"/>
      <c r="C11" s="9"/>
      <c r="D11" s="9"/>
      <c r="E11" s="9"/>
      <c r="F11" s="9"/>
      <c r="G11" s="9"/>
      <c r="H11" s="89">
        <f t="shared" ref="H11:H17" si="1">E11-F11</f>
        <v>0</v>
      </c>
    </row>
    <row r="12" spans="2:8" x14ac:dyDescent="0.2">
      <c r="B12" s="128"/>
      <c r="C12" s="9"/>
      <c r="D12" s="9"/>
      <c r="E12" s="9"/>
      <c r="F12" s="9"/>
      <c r="G12" s="9"/>
      <c r="H12" s="89">
        <f t="shared" si="1"/>
        <v>0</v>
      </c>
    </row>
    <row r="13" spans="2:8" x14ac:dyDescent="0.2">
      <c r="B13" s="128"/>
      <c r="C13" s="9"/>
      <c r="D13" s="9"/>
      <c r="E13" s="9"/>
      <c r="F13" s="9"/>
      <c r="G13" s="9"/>
      <c r="H13" s="89">
        <f t="shared" si="1"/>
        <v>0</v>
      </c>
    </row>
    <row r="14" spans="2:8" x14ac:dyDescent="0.2">
      <c r="B14" s="128"/>
      <c r="C14" s="9"/>
      <c r="D14" s="9"/>
      <c r="E14" s="9"/>
      <c r="F14" s="9"/>
      <c r="G14" s="9"/>
      <c r="H14" s="89">
        <f t="shared" si="1"/>
        <v>0</v>
      </c>
    </row>
    <row r="15" spans="2:8" x14ac:dyDescent="0.2">
      <c r="B15" s="128"/>
      <c r="C15" s="9"/>
      <c r="D15" s="9"/>
      <c r="E15" s="9"/>
      <c r="F15" s="9"/>
      <c r="G15" s="9"/>
      <c r="H15" s="89">
        <f t="shared" si="1"/>
        <v>0</v>
      </c>
    </row>
    <row r="16" spans="2:8" x14ac:dyDescent="0.2">
      <c r="B16" s="128"/>
      <c r="C16" s="9"/>
      <c r="D16" s="9"/>
      <c r="E16" s="9"/>
      <c r="F16" s="9"/>
      <c r="G16" s="9"/>
      <c r="H16" s="89">
        <f t="shared" si="1"/>
        <v>0</v>
      </c>
    </row>
    <row r="17" spans="2:8" x14ac:dyDescent="0.2">
      <c r="B17" s="128"/>
      <c r="C17" s="9"/>
      <c r="D17" s="9"/>
      <c r="E17" s="9"/>
      <c r="F17" s="9"/>
      <c r="G17" s="9"/>
      <c r="H17" s="89">
        <f t="shared" si="1"/>
        <v>0</v>
      </c>
    </row>
    <row r="18" spans="2:8" x14ac:dyDescent="0.2">
      <c r="B18" s="130"/>
      <c r="C18" s="9"/>
      <c r="D18" s="9"/>
      <c r="E18" s="9"/>
      <c r="F18" s="9"/>
      <c r="G18" s="9"/>
      <c r="H18" s="9"/>
    </row>
    <row r="19" spans="2:8" x14ac:dyDescent="0.2">
      <c r="B19" s="131" t="s">
        <v>390</v>
      </c>
      <c r="C19" s="132">
        <f t="shared" ref="C19:H19" si="2">SUM(C20:C27)</f>
        <v>0</v>
      </c>
      <c r="D19" s="132">
        <f t="shared" si="2"/>
        <v>0</v>
      </c>
      <c r="E19" s="132">
        <f t="shared" si="2"/>
        <v>0</v>
      </c>
      <c r="F19" s="132">
        <f t="shared" si="2"/>
        <v>0</v>
      </c>
      <c r="G19" s="132">
        <f t="shared" si="2"/>
        <v>0</v>
      </c>
      <c r="H19" s="132">
        <f t="shared" si="2"/>
        <v>0</v>
      </c>
    </row>
    <row r="20" spans="2:8" x14ac:dyDescent="0.2">
      <c r="B20" s="128" t="s">
        <v>389</v>
      </c>
      <c r="C20" s="129">
        <v>0</v>
      </c>
      <c r="D20" s="129">
        <v>0</v>
      </c>
      <c r="E20" s="129">
        <f>C20+D20</f>
        <v>0</v>
      </c>
      <c r="F20" s="129">
        <v>0</v>
      </c>
      <c r="G20" s="129">
        <v>0</v>
      </c>
      <c r="H20" s="89">
        <f>E20-F20</f>
        <v>0</v>
      </c>
    </row>
    <row r="21" spans="2:8" x14ac:dyDescent="0.2">
      <c r="B21" s="128"/>
      <c r="C21" s="129"/>
      <c r="D21" s="129"/>
      <c r="E21" s="129"/>
      <c r="F21" s="129"/>
      <c r="G21" s="129"/>
      <c r="H21" s="89">
        <f t="shared" ref="H21:H28" si="3">E21-F21</f>
        <v>0</v>
      </c>
    </row>
    <row r="22" spans="2:8" x14ac:dyDescent="0.2">
      <c r="B22" s="128"/>
      <c r="C22" s="129"/>
      <c r="D22" s="129"/>
      <c r="E22" s="129"/>
      <c r="F22" s="129"/>
      <c r="G22" s="129"/>
      <c r="H22" s="89">
        <f t="shared" si="3"/>
        <v>0</v>
      </c>
    </row>
    <row r="23" spans="2:8" x14ac:dyDescent="0.2">
      <c r="B23" s="128"/>
      <c r="C23" s="129"/>
      <c r="D23" s="129"/>
      <c r="E23" s="129"/>
      <c r="F23" s="129"/>
      <c r="G23" s="129"/>
      <c r="H23" s="89">
        <f t="shared" si="3"/>
        <v>0</v>
      </c>
    </row>
    <row r="24" spans="2:8" x14ac:dyDescent="0.2">
      <c r="B24" s="128"/>
      <c r="C24" s="9"/>
      <c r="D24" s="9"/>
      <c r="E24" s="9"/>
      <c r="F24" s="9"/>
      <c r="G24" s="9"/>
      <c r="H24" s="89">
        <f t="shared" si="3"/>
        <v>0</v>
      </c>
    </row>
    <row r="25" spans="2:8" x14ac:dyDescent="0.2">
      <c r="B25" s="128"/>
      <c r="C25" s="9"/>
      <c r="D25" s="9"/>
      <c r="E25" s="9"/>
      <c r="F25" s="9"/>
      <c r="G25" s="9"/>
      <c r="H25" s="89">
        <f t="shared" si="3"/>
        <v>0</v>
      </c>
    </row>
    <row r="26" spans="2:8" x14ac:dyDescent="0.2">
      <c r="B26" s="128"/>
      <c r="C26" s="9"/>
      <c r="D26" s="9"/>
      <c r="E26" s="9"/>
      <c r="F26" s="9"/>
      <c r="G26" s="9"/>
      <c r="H26" s="89">
        <f t="shared" si="3"/>
        <v>0</v>
      </c>
    </row>
    <row r="27" spans="2:8" x14ac:dyDescent="0.2">
      <c r="B27" s="128"/>
      <c r="C27" s="9"/>
      <c r="D27" s="9"/>
      <c r="E27" s="9"/>
      <c r="F27" s="9"/>
      <c r="G27" s="9"/>
      <c r="H27" s="89">
        <f t="shared" si="3"/>
        <v>0</v>
      </c>
    </row>
    <row r="28" spans="2:8" x14ac:dyDescent="0.2">
      <c r="B28" s="130"/>
      <c r="C28" s="9"/>
      <c r="D28" s="9"/>
      <c r="E28" s="9"/>
      <c r="F28" s="9"/>
      <c r="G28" s="9"/>
      <c r="H28" s="89">
        <f t="shared" si="3"/>
        <v>0</v>
      </c>
    </row>
    <row r="29" spans="2:8" x14ac:dyDescent="0.2">
      <c r="B29" s="126" t="s">
        <v>386</v>
      </c>
      <c r="C29" s="7">
        <f t="shared" ref="C29:H29" si="4">C9+C19</f>
        <v>4144863</v>
      </c>
      <c r="D29" s="7">
        <f t="shared" si="4"/>
        <v>0</v>
      </c>
      <c r="E29" s="7">
        <f t="shared" si="4"/>
        <v>4144863</v>
      </c>
      <c r="F29" s="7">
        <f t="shared" si="4"/>
        <v>679659</v>
      </c>
      <c r="G29" s="7">
        <f t="shared" si="4"/>
        <v>678719</v>
      </c>
      <c r="H29" s="7">
        <f t="shared" si="4"/>
        <v>3465204</v>
      </c>
    </row>
    <row r="30" spans="2:8" ht="13.5" thickBot="1" x14ac:dyDescent="0.25">
      <c r="B30" s="133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fitToHeight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zoomScaleNormal="100" zoomScaleSheetLayoutView="96" workbookViewId="0">
      <pane ySplit="9" topLeftCell="A10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52.85546875" style="1" customWidth="1"/>
    <col min="2" max="2" width="13.425781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60" t="s">
        <v>120</v>
      </c>
      <c r="B2" s="161"/>
      <c r="C2" s="161"/>
      <c r="D2" s="161"/>
      <c r="E2" s="161"/>
      <c r="F2" s="161"/>
      <c r="G2" s="203"/>
    </row>
    <row r="3" spans="1:7" x14ac:dyDescent="0.2">
      <c r="A3" s="185" t="s">
        <v>305</v>
      </c>
      <c r="B3" s="186"/>
      <c r="C3" s="186"/>
      <c r="D3" s="186"/>
      <c r="E3" s="186"/>
      <c r="F3" s="186"/>
      <c r="G3" s="204"/>
    </row>
    <row r="4" spans="1:7" x14ac:dyDescent="0.2">
      <c r="A4" s="185" t="s">
        <v>391</v>
      </c>
      <c r="B4" s="186"/>
      <c r="C4" s="186"/>
      <c r="D4" s="186"/>
      <c r="E4" s="186"/>
      <c r="F4" s="186"/>
      <c r="G4" s="204"/>
    </row>
    <row r="5" spans="1:7" x14ac:dyDescent="0.2">
      <c r="A5" s="185" t="s">
        <v>444</v>
      </c>
      <c r="B5" s="186"/>
      <c r="C5" s="186"/>
      <c r="D5" s="186"/>
      <c r="E5" s="186"/>
      <c r="F5" s="186"/>
      <c r="G5" s="204"/>
    </row>
    <row r="6" spans="1:7" ht="13.5" thickBot="1" x14ac:dyDescent="0.25">
      <c r="A6" s="188" t="s">
        <v>1</v>
      </c>
      <c r="B6" s="189"/>
      <c r="C6" s="189"/>
      <c r="D6" s="189"/>
      <c r="E6" s="189"/>
      <c r="F6" s="189"/>
      <c r="G6" s="205"/>
    </row>
    <row r="7" spans="1:7" ht="15.75" customHeight="1" x14ac:dyDescent="0.2">
      <c r="A7" s="160" t="s">
        <v>2</v>
      </c>
      <c r="B7" s="209" t="s">
        <v>307</v>
      </c>
      <c r="C7" s="210"/>
      <c r="D7" s="210"/>
      <c r="E7" s="210"/>
      <c r="F7" s="211"/>
      <c r="G7" s="193" t="s">
        <v>308</v>
      </c>
    </row>
    <row r="8" spans="1:7" ht="15.75" customHeight="1" thickBot="1" x14ac:dyDescent="0.25">
      <c r="A8" s="185"/>
      <c r="B8" s="166"/>
      <c r="C8" s="167"/>
      <c r="D8" s="167"/>
      <c r="E8" s="167"/>
      <c r="F8" s="168"/>
      <c r="G8" s="212"/>
    </row>
    <row r="9" spans="1:7" ht="26.25" thickBot="1" x14ac:dyDescent="0.25">
      <c r="A9" s="188"/>
      <c r="B9" s="134" t="s">
        <v>198</v>
      </c>
      <c r="C9" s="22" t="s">
        <v>309</v>
      </c>
      <c r="D9" s="22" t="s">
        <v>310</v>
      </c>
      <c r="E9" s="22" t="s">
        <v>196</v>
      </c>
      <c r="F9" s="22" t="s">
        <v>215</v>
      </c>
      <c r="G9" s="194"/>
    </row>
    <row r="10" spans="1:7" x14ac:dyDescent="0.2">
      <c r="A10" s="135"/>
      <c r="B10" s="136"/>
      <c r="C10" s="136"/>
      <c r="D10" s="136"/>
      <c r="E10" s="136"/>
      <c r="F10" s="136"/>
      <c r="G10" s="136"/>
    </row>
    <row r="11" spans="1:7" x14ac:dyDescent="0.2">
      <c r="A11" s="137" t="s">
        <v>392</v>
      </c>
      <c r="B11" s="78">
        <f t="shared" ref="B11:G11" si="0">B12+B22+B31+B42</f>
        <v>4144863</v>
      </c>
      <c r="C11" s="78">
        <f t="shared" si="0"/>
        <v>0</v>
      </c>
      <c r="D11" s="78">
        <f t="shared" si="0"/>
        <v>4144863</v>
      </c>
      <c r="E11" s="78">
        <f t="shared" si="0"/>
        <v>679659</v>
      </c>
      <c r="F11" s="78">
        <f t="shared" si="0"/>
        <v>678719</v>
      </c>
      <c r="G11" s="78">
        <f t="shared" si="0"/>
        <v>3465204</v>
      </c>
    </row>
    <row r="12" spans="1:7" x14ac:dyDescent="0.2">
      <c r="A12" s="137" t="s">
        <v>393</v>
      </c>
      <c r="B12" s="78">
        <f>SUM(B13:B20)</f>
        <v>4144863</v>
      </c>
      <c r="C12" s="78">
        <f>SUM(C13:C20)</f>
        <v>0</v>
      </c>
      <c r="D12" s="78">
        <f>SUM(D13:D20)</f>
        <v>4144863</v>
      </c>
      <c r="E12" s="78">
        <f>SUM(E13:E20)</f>
        <v>679659</v>
      </c>
      <c r="F12" s="78">
        <f>SUM(F13:F20)</f>
        <v>678719</v>
      </c>
      <c r="G12" s="78">
        <f>D12-E12</f>
        <v>3465204</v>
      </c>
    </row>
    <row r="13" spans="1:7" x14ac:dyDescent="0.2">
      <c r="A13" s="138" t="s">
        <v>394</v>
      </c>
      <c r="B13" s="76"/>
      <c r="C13" s="76"/>
      <c r="D13" s="76">
        <f>B13+C13</f>
        <v>0</v>
      </c>
      <c r="E13" s="76"/>
      <c r="F13" s="76"/>
      <c r="G13" s="76">
        <f t="shared" ref="G13:G20" si="1">D13-E13</f>
        <v>0</v>
      </c>
    </row>
    <row r="14" spans="1:7" x14ac:dyDescent="0.2">
      <c r="A14" s="138" t="s">
        <v>395</v>
      </c>
      <c r="B14" s="76"/>
      <c r="C14" s="76"/>
      <c r="D14" s="76">
        <f t="shared" ref="D14:D20" si="2">B14+C14</f>
        <v>0</v>
      </c>
      <c r="E14" s="76"/>
      <c r="F14" s="76"/>
      <c r="G14" s="76">
        <f t="shared" si="1"/>
        <v>0</v>
      </c>
    </row>
    <row r="15" spans="1:7" x14ac:dyDescent="0.2">
      <c r="A15" s="138" t="s">
        <v>396</v>
      </c>
      <c r="B15" s="129">
        <v>4144863</v>
      </c>
      <c r="C15" s="129">
        <v>0</v>
      </c>
      <c r="D15" s="129">
        <f>B15+C15</f>
        <v>4144863</v>
      </c>
      <c r="E15" s="129">
        <v>679659</v>
      </c>
      <c r="F15" s="129">
        <v>678719</v>
      </c>
      <c r="G15" s="89">
        <f>D15-E15</f>
        <v>3465204</v>
      </c>
    </row>
    <row r="16" spans="1:7" x14ac:dyDescent="0.2">
      <c r="A16" s="138" t="s">
        <v>397</v>
      </c>
      <c r="B16" s="76"/>
      <c r="C16" s="76"/>
      <c r="D16" s="76">
        <f t="shared" si="2"/>
        <v>0</v>
      </c>
      <c r="E16" s="76"/>
      <c r="F16" s="76"/>
      <c r="G16" s="76">
        <f t="shared" si="1"/>
        <v>0</v>
      </c>
    </row>
    <row r="17" spans="1:7" x14ac:dyDescent="0.2">
      <c r="A17" s="138" t="s">
        <v>398</v>
      </c>
      <c r="B17" s="76"/>
      <c r="C17" s="76"/>
      <c r="D17" s="76">
        <f t="shared" si="2"/>
        <v>0</v>
      </c>
      <c r="E17" s="76"/>
      <c r="F17" s="76"/>
      <c r="G17" s="76">
        <f t="shared" si="1"/>
        <v>0</v>
      </c>
    </row>
    <row r="18" spans="1:7" x14ac:dyDescent="0.2">
      <c r="A18" s="138" t="s">
        <v>399</v>
      </c>
      <c r="B18" s="76"/>
      <c r="C18" s="76"/>
      <c r="D18" s="76">
        <f t="shared" si="2"/>
        <v>0</v>
      </c>
      <c r="E18" s="76"/>
      <c r="F18" s="76"/>
      <c r="G18" s="76">
        <f t="shared" si="1"/>
        <v>0</v>
      </c>
    </row>
    <row r="19" spans="1:7" x14ac:dyDescent="0.2">
      <c r="A19" s="138" t="s">
        <v>400</v>
      </c>
      <c r="B19" s="76"/>
      <c r="C19" s="76"/>
      <c r="D19" s="76">
        <f t="shared" si="2"/>
        <v>0</v>
      </c>
      <c r="E19" s="76"/>
      <c r="F19" s="76"/>
      <c r="G19" s="76">
        <f t="shared" si="1"/>
        <v>0</v>
      </c>
    </row>
    <row r="20" spans="1:7" x14ac:dyDescent="0.2">
      <c r="A20" s="138" t="s">
        <v>401</v>
      </c>
      <c r="B20" s="76"/>
      <c r="C20" s="76"/>
      <c r="D20" s="76">
        <f t="shared" si="2"/>
        <v>0</v>
      </c>
      <c r="E20" s="76"/>
      <c r="F20" s="76"/>
      <c r="G20" s="76">
        <f t="shared" si="1"/>
        <v>0</v>
      </c>
    </row>
    <row r="21" spans="1:7" x14ac:dyDescent="0.2">
      <c r="A21" s="139"/>
      <c r="B21" s="76"/>
      <c r="C21" s="76"/>
      <c r="D21" s="76"/>
      <c r="E21" s="76"/>
      <c r="F21" s="76"/>
      <c r="G21" s="76"/>
    </row>
    <row r="22" spans="1:7" x14ac:dyDescent="0.2">
      <c r="A22" s="137" t="s">
        <v>402</v>
      </c>
      <c r="B22" s="78">
        <f>SUM(B23:B29)</f>
        <v>0</v>
      </c>
      <c r="C22" s="78">
        <f>SUM(C23:C29)</f>
        <v>0</v>
      </c>
      <c r="D22" s="78">
        <f>SUM(D23:D29)</f>
        <v>0</v>
      </c>
      <c r="E22" s="78">
        <f>SUM(E23:E29)</f>
        <v>0</v>
      </c>
      <c r="F22" s="78">
        <f>SUM(F23:F29)</f>
        <v>0</v>
      </c>
      <c r="G22" s="78">
        <f t="shared" ref="G22:G29" si="3">D22-E22</f>
        <v>0</v>
      </c>
    </row>
    <row r="23" spans="1:7" x14ac:dyDescent="0.2">
      <c r="A23" s="138" t="s">
        <v>403</v>
      </c>
      <c r="B23" s="76"/>
      <c r="C23" s="76"/>
      <c r="D23" s="76">
        <f>B23+C23</f>
        <v>0</v>
      </c>
      <c r="E23" s="76"/>
      <c r="F23" s="76"/>
      <c r="G23" s="76">
        <f t="shared" si="3"/>
        <v>0</v>
      </c>
    </row>
    <row r="24" spans="1:7" x14ac:dyDescent="0.2">
      <c r="A24" s="138" t="s">
        <v>404</v>
      </c>
      <c r="B24" s="76"/>
      <c r="C24" s="76"/>
      <c r="D24" s="76">
        <f t="shared" ref="D24:D29" si="4">B24+C24</f>
        <v>0</v>
      </c>
      <c r="E24" s="76"/>
      <c r="F24" s="76"/>
      <c r="G24" s="76">
        <f t="shared" si="3"/>
        <v>0</v>
      </c>
    </row>
    <row r="25" spans="1:7" x14ac:dyDescent="0.2">
      <c r="A25" s="138" t="s">
        <v>405</v>
      </c>
      <c r="B25" s="76"/>
      <c r="C25" s="76"/>
      <c r="D25" s="76">
        <f t="shared" si="4"/>
        <v>0</v>
      </c>
      <c r="E25" s="76"/>
      <c r="F25" s="76"/>
      <c r="G25" s="76">
        <f t="shared" si="3"/>
        <v>0</v>
      </c>
    </row>
    <row r="26" spans="1:7" x14ac:dyDescent="0.2">
      <c r="A26" s="138" t="s">
        <v>406</v>
      </c>
      <c r="B26" s="76"/>
      <c r="C26" s="76"/>
      <c r="D26" s="76">
        <f t="shared" si="4"/>
        <v>0</v>
      </c>
      <c r="E26" s="76"/>
      <c r="F26" s="76"/>
      <c r="G26" s="76">
        <f t="shared" si="3"/>
        <v>0</v>
      </c>
    </row>
    <row r="27" spans="1:7" x14ac:dyDescent="0.2">
      <c r="A27" s="138" t="s">
        <v>407</v>
      </c>
      <c r="B27" s="76"/>
      <c r="C27" s="76"/>
      <c r="D27" s="76">
        <f t="shared" si="4"/>
        <v>0</v>
      </c>
      <c r="E27" s="76"/>
      <c r="F27" s="76"/>
      <c r="G27" s="76">
        <f t="shared" si="3"/>
        <v>0</v>
      </c>
    </row>
    <row r="28" spans="1:7" x14ac:dyDescent="0.2">
      <c r="A28" s="138" t="s">
        <v>408</v>
      </c>
      <c r="B28" s="76">
        <v>0</v>
      </c>
      <c r="C28" s="76">
        <v>0</v>
      </c>
      <c r="D28" s="76">
        <f t="shared" si="4"/>
        <v>0</v>
      </c>
      <c r="E28" s="76">
        <v>0</v>
      </c>
      <c r="F28" s="76">
        <v>0</v>
      </c>
      <c r="G28" s="76">
        <f t="shared" si="3"/>
        <v>0</v>
      </c>
    </row>
    <row r="29" spans="1:7" x14ac:dyDescent="0.2">
      <c r="A29" s="138" t="s">
        <v>409</v>
      </c>
      <c r="B29" s="76"/>
      <c r="C29" s="76"/>
      <c r="D29" s="76">
        <f t="shared" si="4"/>
        <v>0</v>
      </c>
      <c r="E29" s="76"/>
      <c r="F29" s="76"/>
      <c r="G29" s="76">
        <f t="shared" si="3"/>
        <v>0</v>
      </c>
    </row>
    <row r="30" spans="1:7" x14ac:dyDescent="0.2">
      <c r="A30" s="139"/>
      <c r="B30" s="76"/>
      <c r="C30" s="76"/>
      <c r="D30" s="76"/>
      <c r="E30" s="76"/>
      <c r="F30" s="76"/>
      <c r="G30" s="76"/>
    </row>
    <row r="31" spans="1:7" x14ac:dyDescent="0.2">
      <c r="A31" s="137" t="s">
        <v>410</v>
      </c>
      <c r="B31" s="78">
        <f>SUM(B32:B40)</f>
        <v>0</v>
      </c>
      <c r="C31" s="78">
        <f>SUM(C32:C40)</f>
        <v>0</v>
      </c>
      <c r="D31" s="78">
        <f>SUM(D32:D40)</f>
        <v>0</v>
      </c>
      <c r="E31" s="78">
        <f>SUM(E32:E40)</f>
        <v>0</v>
      </c>
      <c r="F31" s="78">
        <f>SUM(F32:F40)</f>
        <v>0</v>
      </c>
      <c r="G31" s="78">
        <f t="shared" ref="G31:G40" si="5">D31-E31</f>
        <v>0</v>
      </c>
    </row>
    <row r="32" spans="1:7" x14ac:dyDescent="0.2">
      <c r="A32" s="138" t="s">
        <v>411</v>
      </c>
      <c r="B32" s="76"/>
      <c r="C32" s="76"/>
      <c r="D32" s="76">
        <f>B32+C32</f>
        <v>0</v>
      </c>
      <c r="E32" s="76"/>
      <c r="F32" s="76"/>
      <c r="G32" s="76">
        <f t="shared" si="5"/>
        <v>0</v>
      </c>
    </row>
    <row r="33" spans="1:7" x14ac:dyDescent="0.2">
      <c r="A33" s="138" t="s">
        <v>412</v>
      </c>
      <c r="B33" s="76"/>
      <c r="C33" s="76"/>
      <c r="D33" s="76">
        <f t="shared" ref="D33:D40" si="6">B33+C33</f>
        <v>0</v>
      </c>
      <c r="E33" s="76"/>
      <c r="F33" s="76"/>
      <c r="G33" s="76">
        <f t="shared" si="5"/>
        <v>0</v>
      </c>
    </row>
    <row r="34" spans="1:7" x14ac:dyDescent="0.2">
      <c r="A34" s="138" t="s">
        <v>413</v>
      </c>
      <c r="B34" s="76"/>
      <c r="C34" s="76"/>
      <c r="D34" s="76">
        <f t="shared" si="6"/>
        <v>0</v>
      </c>
      <c r="E34" s="76"/>
      <c r="F34" s="76"/>
      <c r="G34" s="76">
        <f t="shared" si="5"/>
        <v>0</v>
      </c>
    </row>
    <row r="35" spans="1:7" x14ac:dyDescent="0.2">
      <c r="A35" s="138" t="s">
        <v>414</v>
      </c>
      <c r="B35" s="76"/>
      <c r="C35" s="76"/>
      <c r="D35" s="76">
        <f t="shared" si="6"/>
        <v>0</v>
      </c>
      <c r="E35" s="76"/>
      <c r="F35" s="76"/>
      <c r="G35" s="76">
        <f t="shared" si="5"/>
        <v>0</v>
      </c>
    </row>
    <row r="36" spans="1:7" x14ac:dyDescent="0.2">
      <c r="A36" s="138" t="s">
        <v>415</v>
      </c>
      <c r="B36" s="76"/>
      <c r="C36" s="76"/>
      <c r="D36" s="76">
        <f t="shared" si="6"/>
        <v>0</v>
      </c>
      <c r="E36" s="76"/>
      <c r="F36" s="76"/>
      <c r="G36" s="76">
        <f t="shared" si="5"/>
        <v>0</v>
      </c>
    </row>
    <row r="37" spans="1:7" x14ac:dyDescent="0.2">
      <c r="A37" s="138" t="s">
        <v>416</v>
      </c>
      <c r="B37" s="76"/>
      <c r="C37" s="76"/>
      <c r="D37" s="76">
        <f t="shared" si="6"/>
        <v>0</v>
      </c>
      <c r="E37" s="76"/>
      <c r="F37" s="76"/>
      <c r="G37" s="76">
        <f t="shared" si="5"/>
        <v>0</v>
      </c>
    </row>
    <row r="38" spans="1:7" x14ac:dyDescent="0.2">
      <c r="A38" s="138" t="s">
        <v>417</v>
      </c>
      <c r="B38" s="76"/>
      <c r="C38" s="76"/>
      <c r="D38" s="76">
        <f t="shared" si="6"/>
        <v>0</v>
      </c>
      <c r="E38" s="76"/>
      <c r="F38" s="76"/>
      <c r="G38" s="76">
        <f t="shared" si="5"/>
        <v>0</v>
      </c>
    </row>
    <row r="39" spans="1:7" x14ac:dyDescent="0.2">
      <c r="A39" s="138" t="s">
        <v>418</v>
      </c>
      <c r="B39" s="76"/>
      <c r="C39" s="76"/>
      <c r="D39" s="76">
        <f t="shared" si="6"/>
        <v>0</v>
      </c>
      <c r="E39" s="76"/>
      <c r="F39" s="76"/>
      <c r="G39" s="76">
        <f t="shared" si="5"/>
        <v>0</v>
      </c>
    </row>
    <row r="40" spans="1:7" x14ac:dyDescent="0.2">
      <c r="A40" s="138" t="s">
        <v>419</v>
      </c>
      <c r="B40" s="76"/>
      <c r="C40" s="76"/>
      <c r="D40" s="76">
        <f t="shared" si="6"/>
        <v>0</v>
      </c>
      <c r="E40" s="76"/>
      <c r="F40" s="76"/>
      <c r="G40" s="76">
        <f t="shared" si="5"/>
        <v>0</v>
      </c>
    </row>
    <row r="41" spans="1:7" x14ac:dyDescent="0.2">
      <c r="A41" s="139"/>
      <c r="B41" s="76"/>
      <c r="C41" s="76"/>
      <c r="D41" s="76"/>
      <c r="E41" s="76"/>
      <c r="F41" s="76"/>
      <c r="G41" s="76"/>
    </row>
    <row r="42" spans="1:7" x14ac:dyDescent="0.2">
      <c r="A42" s="137" t="s">
        <v>420</v>
      </c>
      <c r="B42" s="78">
        <f>SUM(B43:B46)</f>
        <v>0</v>
      </c>
      <c r="C42" s="78">
        <f>SUM(C43:C46)</f>
        <v>0</v>
      </c>
      <c r="D42" s="78">
        <f>SUM(D43:D46)</f>
        <v>0</v>
      </c>
      <c r="E42" s="78">
        <f>SUM(E43:E46)</f>
        <v>0</v>
      </c>
      <c r="F42" s="78">
        <f>SUM(F43:F46)</f>
        <v>0</v>
      </c>
      <c r="G42" s="78">
        <f>D42-E42</f>
        <v>0</v>
      </c>
    </row>
    <row r="43" spans="1:7" x14ac:dyDescent="0.2">
      <c r="A43" s="138" t="s">
        <v>421</v>
      </c>
      <c r="B43" s="76"/>
      <c r="C43" s="76"/>
      <c r="D43" s="76">
        <f>B43+C43</f>
        <v>0</v>
      </c>
      <c r="E43" s="76"/>
      <c r="F43" s="76"/>
      <c r="G43" s="76">
        <f>D43-E43</f>
        <v>0</v>
      </c>
    </row>
    <row r="44" spans="1:7" ht="25.5" x14ac:dyDescent="0.2">
      <c r="A44" s="10" t="s">
        <v>422</v>
      </c>
      <c r="B44" s="76"/>
      <c r="C44" s="76"/>
      <c r="D44" s="76">
        <f>B44+C44</f>
        <v>0</v>
      </c>
      <c r="E44" s="76"/>
      <c r="F44" s="76"/>
      <c r="G44" s="76">
        <f>D44-E44</f>
        <v>0</v>
      </c>
    </row>
    <row r="45" spans="1:7" x14ac:dyDescent="0.2">
      <c r="A45" s="138" t="s">
        <v>423</v>
      </c>
      <c r="B45" s="76"/>
      <c r="C45" s="76"/>
      <c r="D45" s="76">
        <f>B45+C45</f>
        <v>0</v>
      </c>
      <c r="E45" s="76"/>
      <c r="F45" s="76"/>
      <c r="G45" s="76">
        <f>D45-E45</f>
        <v>0</v>
      </c>
    </row>
    <row r="46" spans="1:7" x14ac:dyDescent="0.2">
      <c r="A46" s="138" t="s">
        <v>424</v>
      </c>
      <c r="B46" s="76"/>
      <c r="C46" s="76"/>
      <c r="D46" s="76">
        <f>B46+C46</f>
        <v>0</v>
      </c>
      <c r="E46" s="76"/>
      <c r="F46" s="76"/>
      <c r="G46" s="76">
        <f>D46-E46</f>
        <v>0</v>
      </c>
    </row>
    <row r="47" spans="1:7" x14ac:dyDescent="0.2">
      <c r="A47" s="139"/>
      <c r="B47" s="76"/>
      <c r="C47" s="76"/>
      <c r="D47" s="76"/>
      <c r="E47" s="76"/>
      <c r="F47" s="76"/>
      <c r="G47" s="76"/>
    </row>
    <row r="48" spans="1:7" x14ac:dyDescent="0.2">
      <c r="A48" s="137" t="s">
        <v>425</v>
      </c>
      <c r="B48" s="78">
        <f>B49+B59+B68+B79</f>
        <v>0</v>
      </c>
      <c r="C48" s="78">
        <f>C49+C59+C68+C79</f>
        <v>0</v>
      </c>
      <c r="D48" s="78">
        <f>D49+D59+D68+D79</f>
        <v>0</v>
      </c>
      <c r="E48" s="78">
        <f>E49+E59+E68+E79</f>
        <v>0</v>
      </c>
      <c r="F48" s="78">
        <f>F49+F59+F68+F79</f>
        <v>0</v>
      </c>
      <c r="G48" s="78">
        <f t="shared" ref="G48:G83" si="7">D48-E48</f>
        <v>0</v>
      </c>
    </row>
    <row r="49" spans="1:7" x14ac:dyDescent="0.2">
      <c r="A49" s="137" t="s">
        <v>393</v>
      </c>
      <c r="B49" s="78">
        <f>SUM(B50:B57)</f>
        <v>0</v>
      </c>
      <c r="C49" s="78">
        <f>SUM(C50:C57)</f>
        <v>0</v>
      </c>
      <c r="D49" s="78">
        <f>SUM(D50:D57)</f>
        <v>0</v>
      </c>
      <c r="E49" s="78">
        <f>SUM(E50:E57)</f>
        <v>0</v>
      </c>
      <c r="F49" s="78">
        <f>SUM(F50:F57)</f>
        <v>0</v>
      </c>
      <c r="G49" s="78">
        <f t="shared" si="7"/>
        <v>0</v>
      </c>
    </row>
    <row r="50" spans="1:7" x14ac:dyDescent="0.2">
      <c r="A50" s="138" t="s">
        <v>394</v>
      </c>
      <c r="B50" s="76"/>
      <c r="C50" s="76"/>
      <c r="D50" s="76">
        <f>B50+C50</f>
        <v>0</v>
      </c>
      <c r="E50" s="76"/>
      <c r="F50" s="76"/>
      <c r="G50" s="76">
        <f t="shared" si="7"/>
        <v>0</v>
      </c>
    </row>
    <row r="51" spans="1:7" x14ac:dyDescent="0.2">
      <c r="A51" s="138" t="s">
        <v>395</v>
      </c>
      <c r="B51" s="76"/>
      <c r="C51" s="76"/>
      <c r="D51" s="76">
        <f t="shared" ref="D51:D57" si="8">B51+C51</f>
        <v>0</v>
      </c>
      <c r="E51" s="76"/>
      <c r="F51" s="76"/>
      <c r="G51" s="76">
        <f t="shared" si="7"/>
        <v>0</v>
      </c>
    </row>
    <row r="52" spans="1:7" x14ac:dyDescent="0.2">
      <c r="A52" s="138" t="s">
        <v>396</v>
      </c>
      <c r="B52" s="76"/>
      <c r="C52" s="76"/>
      <c r="D52" s="76">
        <f t="shared" si="8"/>
        <v>0</v>
      </c>
      <c r="E52" s="76"/>
      <c r="F52" s="76"/>
      <c r="G52" s="76">
        <f t="shared" si="7"/>
        <v>0</v>
      </c>
    </row>
    <row r="53" spans="1:7" x14ac:dyDescent="0.2">
      <c r="A53" s="138" t="s">
        <v>397</v>
      </c>
      <c r="B53" s="76"/>
      <c r="C53" s="76"/>
      <c r="D53" s="76">
        <f t="shared" si="8"/>
        <v>0</v>
      </c>
      <c r="E53" s="76"/>
      <c r="F53" s="76"/>
      <c r="G53" s="76">
        <f t="shared" si="7"/>
        <v>0</v>
      </c>
    </row>
    <row r="54" spans="1:7" x14ac:dyDescent="0.2">
      <c r="A54" s="138" t="s">
        <v>398</v>
      </c>
      <c r="B54" s="76"/>
      <c r="C54" s="76"/>
      <c r="D54" s="76">
        <f t="shared" si="8"/>
        <v>0</v>
      </c>
      <c r="E54" s="76"/>
      <c r="F54" s="76"/>
      <c r="G54" s="76">
        <f t="shared" si="7"/>
        <v>0</v>
      </c>
    </row>
    <row r="55" spans="1:7" x14ac:dyDescent="0.2">
      <c r="A55" s="138" t="s">
        <v>399</v>
      </c>
      <c r="B55" s="76"/>
      <c r="C55" s="76"/>
      <c r="D55" s="76">
        <f t="shared" si="8"/>
        <v>0</v>
      </c>
      <c r="E55" s="76"/>
      <c r="F55" s="76"/>
      <c r="G55" s="76">
        <f t="shared" si="7"/>
        <v>0</v>
      </c>
    </row>
    <row r="56" spans="1:7" x14ac:dyDescent="0.2">
      <c r="A56" s="138" t="s">
        <v>400</v>
      </c>
      <c r="B56" s="76"/>
      <c r="C56" s="76"/>
      <c r="D56" s="76">
        <f t="shared" si="8"/>
        <v>0</v>
      </c>
      <c r="E56" s="76"/>
      <c r="F56" s="76"/>
      <c r="G56" s="76">
        <f t="shared" si="7"/>
        <v>0</v>
      </c>
    </row>
    <row r="57" spans="1:7" x14ac:dyDescent="0.2">
      <c r="A57" s="138" t="s">
        <v>401</v>
      </c>
      <c r="B57" s="76"/>
      <c r="C57" s="76"/>
      <c r="D57" s="76">
        <f t="shared" si="8"/>
        <v>0</v>
      </c>
      <c r="E57" s="76"/>
      <c r="F57" s="76"/>
      <c r="G57" s="76">
        <f t="shared" si="7"/>
        <v>0</v>
      </c>
    </row>
    <row r="58" spans="1:7" x14ac:dyDescent="0.2">
      <c r="A58" s="139"/>
      <c r="B58" s="76"/>
      <c r="C58" s="76"/>
      <c r="D58" s="76"/>
      <c r="E58" s="76"/>
      <c r="F58" s="76"/>
      <c r="G58" s="76"/>
    </row>
    <row r="59" spans="1:7" x14ac:dyDescent="0.2">
      <c r="A59" s="137" t="s">
        <v>402</v>
      </c>
      <c r="B59" s="78">
        <f>SUM(B60:B66)</f>
        <v>0</v>
      </c>
      <c r="C59" s="78">
        <f>SUM(C60:C66)</f>
        <v>0</v>
      </c>
      <c r="D59" s="78">
        <f>SUM(D60:D66)</f>
        <v>0</v>
      </c>
      <c r="E59" s="78">
        <f>SUM(E60:E66)</f>
        <v>0</v>
      </c>
      <c r="F59" s="78">
        <f>SUM(F60:F66)</f>
        <v>0</v>
      </c>
      <c r="G59" s="78">
        <f t="shared" si="7"/>
        <v>0</v>
      </c>
    </row>
    <row r="60" spans="1:7" x14ac:dyDescent="0.2">
      <c r="A60" s="138" t="s">
        <v>403</v>
      </c>
      <c r="B60" s="76"/>
      <c r="C60" s="76"/>
      <c r="D60" s="76">
        <f>B60+C60</f>
        <v>0</v>
      </c>
      <c r="E60" s="76"/>
      <c r="F60" s="76"/>
      <c r="G60" s="76">
        <f t="shared" si="7"/>
        <v>0</v>
      </c>
    </row>
    <row r="61" spans="1:7" x14ac:dyDescent="0.2">
      <c r="A61" s="138" t="s">
        <v>404</v>
      </c>
      <c r="B61" s="76"/>
      <c r="C61" s="76"/>
      <c r="D61" s="76">
        <f t="shared" ref="D61:D66" si="9">B61+C61</f>
        <v>0</v>
      </c>
      <c r="E61" s="76"/>
      <c r="F61" s="76"/>
      <c r="G61" s="76">
        <f t="shared" si="7"/>
        <v>0</v>
      </c>
    </row>
    <row r="62" spans="1:7" x14ac:dyDescent="0.2">
      <c r="A62" s="138" t="s">
        <v>405</v>
      </c>
      <c r="B62" s="76"/>
      <c r="C62" s="76"/>
      <c r="D62" s="76">
        <f t="shared" si="9"/>
        <v>0</v>
      </c>
      <c r="E62" s="76"/>
      <c r="F62" s="76"/>
      <c r="G62" s="76">
        <f t="shared" si="7"/>
        <v>0</v>
      </c>
    </row>
    <row r="63" spans="1:7" x14ac:dyDescent="0.2">
      <c r="A63" s="138" t="s">
        <v>406</v>
      </c>
      <c r="B63" s="76"/>
      <c r="C63" s="76"/>
      <c r="D63" s="76">
        <f t="shared" si="9"/>
        <v>0</v>
      </c>
      <c r="E63" s="76"/>
      <c r="F63" s="76"/>
      <c r="G63" s="76">
        <f t="shared" si="7"/>
        <v>0</v>
      </c>
    </row>
    <row r="64" spans="1:7" x14ac:dyDescent="0.2">
      <c r="A64" s="138" t="s">
        <v>407</v>
      </c>
      <c r="B64" s="76"/>
      <c r="C64" s="76"/>
      <c r="D64" s="76">
        <f t="shared" si="9"/>
        <v>0</v>
      </c>
      <c r="E64" s="76"/>
      <c r="F64" s="76"/>
      <c r="G64" s="76">
        <f t="shared" si="7"/>
        <v>0</v>
      </c>
    </row>
    <row r="65" spans="1:7" x14ac:dyDescent="0.2">
      <c r="A65" s="138" t="s">
        <v>408</v>
      </c>
      <c r="B65" s="76"/>
      <c r="C65" s="76"/>
      <c r="D65" s="76">
        <f t="shared" si="9"/>
        <v>0</v>
      </c>
      <c r="E65" s="76"/>
      <c r="F65" s="76"/>
      <c r="G65" s="76">
        <f t="shared" si="7"/>
        <v>0</v>
      </c>
    </row>
    <row r="66" spans="1:7" x14ac:dyDescent="0.2">
      <c r="A66" s="138" t="s">
        <v>409</v>
      </c>
      <c r="B66" s="76"/>
      <c r="C66" s="76"/>
      <c r="D66" s="76">
        <f t="shared" si="9"/>
        <v>0</v>
      </c>
      <c r="E66" s="76"/>
      <c r="F66" s="76"/>
      <c r="G66" s="76">
        <f t="shared" si="7"/>
        <v>0</v>
      </c>
    </row>
    <row r="67" spans="1:7" x14ac:dyDescent="0.2">
      <c r="A67" s="139"/>
      <c r="B67" s="76"/>
      <c r="C67" s="76"/>
      <c r="D67" s="76"/>
      <c r="E67" s="76"/>
      <c r="F67" s="76"/>
      <c r="G67" s="76"/>
    </row>
    <row r="68" spans="1:7" x14ac:dyDescent="0.2">
      <c r="A68" s="137" t="s">
        <v>410</v>
      </c>
      <c r="B68" s="78">
        <f>SUM(B69:B77)</f>
        <v>0</v>
      </c>
      <c r="C68" s="78">
        <f>SUM(C69:C77)</f>
        <v>0</v>
      </c>
      <c r="D68" s="78">
        <f>SUM(D69:D77)</f>
        <v>0</v>
      </c>
      <c r="E68" s="78">
        <f>SUM(E69:E77)</f>
        <v>0</v>
      </c>
      <c r="F68" s="78">
        <f>SUM(F69:F77)</f>
        <v>0</v>
      </c>
      <c r="G68" s="78">
        <f t="shared" si="7"/>
        <v>0</v>
      </c>
    </row>
    <row r="69" spans="1:7" x14ac:dyDescent="0.2">
      <c r="A69" s="138" t="s">
        <v>411</v>
      </c>
      <c r="B69" s="76"/>
      <c r="C69" s="76"/>
      <c r="D69" s="76">
        <f>B69+C69</f>
        <v>0</v>
      </c>
      <c r="E69" s="76"/>
      <c r="F69" s="76"/>
      <c r="G69" s="76">
        <f t="shared" si="7"/>
        <v>0</v>
      </c>
    </row>
    <row r="70" spans="1:7" x14ac:dyDescent="0.2">
      <c r="A70" s="138" t="s">
        <v>412</v>
      </c>
      <c r="B70" s="76"/>
      <c r="C70" s="76"/>
      <c r="D70" s="76">
        <f t="shared" ref="D70:D77" si="10">B70+C70</f>
        <v>0</v>
      </c>
      <c r="E70" s="76"/>
      <c r="F70" s="76"/>
      <c r="G70" s="76">
        <f t="shared" si="7"/>
        <v>0</v>
      </c>
    </row>
    <row r="71" spans="1:7" x14ac:dyDescent="0.2">
      <c r="A71" s="138" t="s">
        <v>413</v>
      </c>
      <c r="B71" s="76"/>
      <c r="C71" s="76"/>
      <c r="D71" s="76">
        <f t="shared" si="10"/>
        <v>0</v>
      </c>
      <c r="E71" s="76"/>
      <c r="F71" s="76"/>
      <c r="G71" s="76">
        <f t="shared" si="7"/>
        <v>0</v>
      </c>
    </row>
    <row r="72" spans="1:7" x14ac:dyDescent="0.2">
      <c r="A72" s="138" t="s">
        <v>414</v>
      </c>
      <c r="B72" s="76"/>
      <c r="C72" s="76"/>
      <c r="D72" s="76">
        <f t="shared" si="10"/>
        <v>0</v>
      </c>
      <c r="E72" s="76"/>
      <c r="F72" s="76"/>
      <c r="G72" s="76">
        <f t="shared" si="7"/>
        <v>0</v>
      </c>
    </row>
    <row r="73" spans="1:7" x14ac:dyDescent="0.2">
      <c r="A73" s="138" t="s">
        <v>415</v>
      </c>
      <c r="B73" s="76"/>
      <c r="C73" s="76"/>
      <c r="D73" s="76">
        <f t="shared" si="10"/>
        <v>0</v>
      </c>
      <c r="E73" s="76"/>
      <c r="F73" s="76"/>
      <c r="G73" s="76">
        <f t="shared" si="7"/>
        <v>0</v>
      </c>
    </row>
    <row r="74" spans="1:7" x14ac:dyDescent="0.2">
      <c r="A74" s="138" t="s">
        <v>416</v>
      </c>
      <c r="B74" s="76"/>
      <c r="C74" s="76"/>
      <c r="D74" s="76">
        <f t="shared" si="10"/>
        <v>0</v>
      </c>
      <c r="E74" s="76"/>
      <c r="F74" s="76"/>
      <c r="G74" s="76">
        <f t="shared" si="7"/>
        <v>0</v>
      </c>
    </row>
    <row r="75" spans="1:7" x14ac:dyDescent="0.2">
      <c r="A75" s="138" t="s">
        <v>417</v>
      </c>
      <c r="B75" s="76"/>
      <c r="C75" s="76"/>
      <c r="D75" s="76">
        <f t="shared" si="10"/>
        <v>0</v>
      </c>
      <c r="E75" s="76"/>
      <c r="F75" s="76"/>
      <c r="G75" s="76">
        <f t="shared" si="7"/>
        <v>0</v>
      </c>
    </row>
    <row r="76" spans="1:7" x14ac:dyDescent="0.2">
      <c r="A76" s="138" t="s">
        <v>418</v>
      </c>
      <c r="B76" s="76"/>
      <c r="C76" s="76"/>
      <c r="D76" s="76">
        <f t="shared" si="10"/>
        <v>0</v>
      </c>
      <c r="E76" s="76"/>
      <c r="F76" s="76"/>
      <c r="G76" s="76">
        <f t="shared" si="7"/>
        <v>0</v>
      </c>
    </row>
    <row r="77" spans="1:7" x14ac:dyDescent="0.2">
      <c r="A77" s="140" t="s">
        <v>419</v>
      </c>
      <c r="B77" s="141"/>
      <c r="C77" s="141"/>
      <c r="D77" s="141">
        <f t="shared" si="10"/>
        <v>0</v>
      </c>
      <c r="E77" s="141"/>
      <c r="F77" s="141"/>
      <c r="G77" s="141">
        <f t="shared" si="7"/>
        <v>0</v>
      </c>
    </row>
    <row r="78" spans="1:7" x14ac:dyDescent="0.2">
      <c r="A78" s="139"/>
      <c r="B78" s="76"/>
      <c r="C78" s="76"/>
      <c r="D78" s="76"/>
      <c r="E78" s="76"/>
      <c r="F78" s="76"/>
      <c r="G78" s="76"/>
    </row>
    <row r="79" spans="1:7" x14ac:dyDescent="0.2">
      <c r="A79" s="137" t="s">
        <v>420</v>
      </c>
      <c r="B79" s="78">
        <f>SUM(B80:B83)</f>
        <v>0</v>
      </c>
      <c r="C79" s="78">
        <f>SUM(C80:C83)</f>
        <v>0</v>
      </c>
      <c r="D79" s="78">
        <f>SUM(D80:D83)</f>
        <v>0</v>
      </c>
      <c r="E79" s="78">
        <f>SUM(E80:E83)</f>
        <v>0</v>
      </c>
      <c r="F79" s="78">
        <f>SUM(F80:F83)</f>
        <v>0</v>
      </c>
      <c r="G79" s="78">
        <f t="shared" si="7"/>
        <v>0</v>
      </c>
    </row>
    <row r="80" spans="1:7" x14ac:dyDescent="0.2">
      <c r="A80" s="138" t="s">
        <v>421</v>
      </c>
      <c r="B80" s="76"/>
      <c r="C80" s="76"/>
      <c r="D80" s="76">
        <f>B80+C80</f>
        <v>0</v>
      </c>
      <c r="E80" s="76"/>
      <c r="F80" s="76"/>
      <c r="G80" s="76">
        <f t="shared" si="7"/>
        <v>0</v>
      </c>
    </row>
    <row r="81" spans="1:7" ht="25.5" x14ac:dyDescent="0.2">
      <c r="A81" s="10" t="s">
        <v>422</v>
      </c>
      <c r="B81" s="76"/>
      <c r="C81" s="76"/>
      <c r="D81" s="76">
        <f>B81+C81</f>
        <v>0</v>
      </c>
      <c r="E81" s="76"/>
      <c r="F81" s="76"/>
      <c r="G81" s="76">
        <f t="shared" si="7"/>
        <v>0</v>
      </c>
    </row>
    <row r="82" spans="1:7" x14ac:dyDescent="0.2">
      <c r="A82" s="138" t="s">
        <v>423</v>
      </c>
      <c r="B82" s="76"/>
      <c r="C82" s="76"/>
      <c r="D82" s="76">
        <f>B82+C82</f>
        <v>0</v>
      </c>
      <c r="E82" s="76"/>
      <c r="F82" s="76"/>
      <c r="G82" s="76">
        <f t="shared" si="7"/>
        <v>0</v>
      </c>
    </row>
    <row r="83" spans="1:7" x14ac:dyDescent="0.2">
      <c r="A83" s="138" t="s">
        <v>424</v>
      </c>
      <c r="B83" s="76"/>
      <c r="C83" s="76"/>
      <c r="D83" s="76">
        <f>B83+C83</f>
        <v>0</v>
      </c>
      <c r="E83" s="76"/>
      <c r="F83" s="76"/>
      <c r="G83" s="76">
        <f t="shared" si="7"/>
        <v>0</v>
      </c>
    </row>
    <row r="84" spans="1:7" x14ac:dyDescent="0.2">
      <c r="A84" s="139"/>
      <c r="B84" s="76"/>
      <c r="C84" s="76"/>
      <c r="D84" s="76"/>
      <c r="E84" s="76"/>
      <c r="F84" s="76"/>
      <c r="G84" s="76"/>
    </row>
    <row r="85" spans="1:7" x14ac:dyDescent="0.2">
      <c r="A85" s="137" t="s">
        <v>386</v>
      </c>
      <c r="B85" s="78">
        <f t="shared" ref="B85:G85" si="11">B11+B48</f>
        <v>4144863</v>
      </c>
      <c r="C85" s="78">
        <f t="shared" si="11"/>
        <v>0</v>
      </c>
      <c r="D85" s="78">
        <f t="shared" si="11"/>
        <v>4144863</v>
      </c>
      <c r="E85" s="78">
        <f t="shared" si="11"/>
        <v>679659</v>
      </c>
      <c r="F85" s="78">
        <f t="shared" si="11"/>
        <v>678719</v>
      </c>
      <c r="G85" s="78">
        <f t="shared" si="11"/>
        <v>3465204</v>
      </c>
    </row>
    <row r="86" spans="1:7" ht="13.5" thickBot="1" x14ac:dyDescent="0.25">
      <c r="A86" s="142"/>
      <c r="B86" s="143"/>
      <c r="C86" s="143"/>
      <c r="D86" s="143"/>
      <c r="E86" s="143"/>
      <c r="F86" s="143"/>
      <c r="G86" s="143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horizontalDpi="300" verticalDpi="300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G11" sqref="G1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60" t="s">
        <v>120</v>
      </c>
      <c r="C2" s="161"/>
      <c r="D2" s="161"/>
      <c r="E2" s="161"/>
      <c r="F2" s="161"/>
      <c r="G2" s="161"/>
      <c r="H2" s="203"/>
    </row>
    <row r="3" spans="2:8" x14ac:dyDescent="0.2">
      <c r="B3" s="185" t="s">
        <v>305</v>
      </c>
      <c r="C3" s="186"/>
      <c r="D3" s="186"/>
      <c r="E3" s="186"/>
      <c r="F3" s="186"/>
      <c r="G3" s="186"/>
      <c r="H3" s="204"/>
    </row>
    <row r="4" spans="2:8" x14ac:dyDescent="0.2">
      <c r="B4" s="185" t="s">
        <v>426</v>
      </c>
      <c r="C4" s="186"/>
      <c r="D4" s="186"/>
      <c r="E4" s="186"/>
      <c r="F4" s="186"/>
      <c r="G4" s="186"/>
      <c r="H4" s="204"/>
    </row>
    <row r="5" spans="2:8" x14ac:dyDescent="0.2">
      <c r="B5" s="185" t="s">
        <v>444</v>
      </c>
      <c r="C5" s="186"/>
      <c r="D5" s="186"/>
      <c r="E5" s="186"/>
      <c r="F5" s="186"/>
      <c r="G5" s="186"/>
      <c r="H5" s="204"/>
    </row>
    <row r="6" spans="2:8" ht="13.5" thickBot="1" x14ac:dyDescent="0.25">
      <c r="B6" s="188" t="s">
        <v>1</v>
      </c>
      <c r="C6" s="189"/>
      <c r="D6" s="189"/>
      <c r="E6" s="189"/>
      <c r="F6" s="189"/>
      <c r="G6" s="189"/>
      <c r="H6" s="205"/>
    </row>
    <row r="7" spans="2:8" ht="13.5" thickBot="1" x14ac:dyDescent="0.25">
      <c r="B7" s="198" t="s">
        <v>2</v>
      </c>
      <c r="C7" s="206" t="s">
        <v>307</v>
      </c>
      <c r="D7" s="207"/>
      <c r="E7" s="207"/>
      <c r="F7" s="207"/>
      <c r="G7" s="208"/>
      <c r="H7" s="193" t="s">
        <v>308</v>
      </c>
    </row>
    <row r="8" spans="2:8" ht="26.25" thickBot="1" x14ac:dyDescent="0.25">
      <c r="B8" s="200"/>
      <c r="C8" s="22" t="s">
        <v>198</v>
      </c>
      <c r="D8" s="22" t="s">
        <v>309</v>
      </c>
      <c r="E8" s="22" t="s">
        <v>310</v>
      </c>
      <c r="F8" s="22" t="s">
        <v>427</v>
      </c>
      <c r="G8" s="22" t="s">
        <v>215</v>
      </c>
      <c r="H8" s="194"/>
    </row>
    <row r="9" spans="2:8" x14ac:dyDescent="0.2">
      <c r="B9" s="144" t="s">
        <v>428</v>
      </c>
      <c r="C9" s="132">
        <f>C10+C11+C12+C15+C16+C19</f>
        <v>2986068</v>
      </c>
      <c r="D9" s="132">
        <f>D10+D11+D12+D15+D16+D19</f>
        <v>0</v>
      </c>
      <c r="E9" s="132">
        <f>E10+E11+E12+E15+E16+E19</f>
        <v>2986068</v>
      </c>
      <c r="F9" s="132">
        <f>F10+F11+F12+F15+F16+F19</f>
        <v>491871</v>
      </c>
      <c r="G9" s="132">
        <f>G10+G11+G12+G15+G16+G19</f>
        <v>490931</v>
      </c>
      <c r="H9" s="7">
        <f>E9-F9</f>
        <v>2494197</v>
      </c>
    </row>
    <row r="10" spans="2:8" ht="20.25" customHeight="1" x14ac:dyDescent="0.2">
      <c r="B10" s="114" t="s">
        <v>429</v>
      </c>
      <c r="C10" s="132">
        <v>2986068</v>
      </c>
      <c r="D10" s="7">
        <v>0</v>
      </c>
      <c r="E10" s="9">
        <f>+C10+D10</f>
        <v>2986068</v>
      </c>
      <c r="F10" s="9">
        <v>491871</v>
      </c>
      <c r="G10" s="9">
        <v>490931</v>
      </c>
      <c r="H10" s="9">
        <f t="shared" ref="H10:H31" si="0">E10-F10</f>
        <v>2494197</v>
      </c>
    </row>
    <row r="11" spans="2:8" x14ac:dyDescent="0.2">
      <c r="B11" s="114" t="s">
        <v>430</v>
      </c>
      <c r="C11" s="132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4" t="s">
        <v>431</v>
      </c>
      <c r="C12" s="129">
        <f>SUM(C13:C14)</f>
        <v>0</v>
      </c>
      <c r="D12" s="129">
        <f>SUM(D13:D14)</f>
        <v>0</v>
      </c>
      <c r="E12" s="129">
        <f>SUM(E13:E14)</f>
        <v>0</v>
      </c>
      <c r="F12" s="129">
        <f>SUM(F13:F14)</f>
        <v>0</v>
      </c>
      <c r="G12" s="129">
        <f>SUM(G13:G14)</f>
        <v>0</v>
      </c>
      <c r="H12" s="9">
        <f t="shared" si="0"/>
        <v>0</v>
      </c>
    </row>
    <row r="13" spans="2:8" x14ac:dyDescent="0.2">
      <c r="B13" s="145" t="s">
        <v>432</v>
      </c>
      <c r="C13" s="132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45" t="s">
        <v>433</v>
      </c>
      <c r="C14" s="132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4" t="s">
        <v>434</v>
      </c>
      <c r="C15" s="132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4" t="s">
        <v>435</v>
      </c>
      <c r="C16" s="129">
        <f>C17+C18</f>
        <v>0</v>
      </c>
      <c r="D16" s="129">
        <f>D17+D18</f>
        <v>0</v>
      </c>
      <c r="E16" s="129">
        <f>E17+E18</f>
        <v>0</v>
      </c>
      <c r="F16" s="129">
        <f>F17+F18</f>
        <v>0</v>
      </c>
      <c r="G16" s="129">
        <f>G17+G18</f>
        <v>0</v>
      </c>
      <c r="H16" s="9">
        <f t="shared" si="0"/>
        <v>0</v>
      </c>
    </row>
    <row r="17" spans="2:8" x14ac:dyDescent="0.2">
      <c r="B17" s="145" t="s">
        <v>436</v>
      </c>
      <c r="C17" s="132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45" t="s">
        <v>437</v>
      </c>
      <c r="C18" s="132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4" t="s">
        <v>438</v>
      </c>
      <c r="C19" s="132"/>
      <c r="D19" s="7"/>
      <c r="E19" s="9">
        <f>C19+D19</f>
        <v>0</v>
      </c>
      <c r="F19" s="7"/>
      <c r="G19" s="7"/>
      <c r="H19" s="9">
        <f t="shared" si="0"/>
        <v>0</v>
      </c>
    </row>
    <row r="20" spans="2:8" s="146" customFormat="1" x14ac:dyDescent="0.2">
      <c r="B20" s="147"/>
      <c r="C20" s="148"/>
      <c r="D20" s="149"/>
      <c r="E20" s="149"/>
      <c r="F20" s="149"/>
      <c r="G20" s="149"/>
      <c r="H20" s="150"/>
    </row>
    <row r="21" spans="2:8" x14ac:dyDescent="0.2">
      <c r="B21" s="144" t="s">
        <v>439</v>
      </c>
      <c r="C21" s="132">
        <f>C22+C23+C24+C27+C28+C31</f>
        <v>0</v>
      </c>
      <c r="D21" s="132">
        <f>D22+D23+D24+D27+D28+D31</f>
        <v>0</v>
      </c>
      <c r="E21" s="132">
        <f>E22+E23+E24+E27+E28+E31</f>
        <v>0</v>
      </c>
      <c r="F21" s="132">
        <f>F22+F23+F24+F27+F28+F31</f>
        <v>0</v>
      </c>
      <c r="G21" s="132">
        <f>G22+G23+G24+G27+G28+G31</f>
        <v>0</v>
      </c>
      <c r="H21" s="7">
        <f t="shared" si="0"/>
        <v>0</v>
      </c>
    </row>
    <row r="22" spans="2:8" ht="18.75" customHeight="1" x14ac:dyDescent="0.2">
      <c r="B22" s="114" t="s">
        <v>429</v>
      </c>
      <c r="C22" s="132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">
      <c r="B23" s="114" t="s">
        <v>430</v>
      </c>
      <c r="C23" s="132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14" t="s">
        <v>431</v>
      </c>
      <c r="C24" s="129">
        <f>SUM(C25:C26)</f>
        <v>0</v>
      </c>
      <c r="D24" s="129">
        <f>SUM(D25:D26)</f>
        <v>0</v>
      </c>
      <c r="E24" s="129">
        <f>SUM(E25:E26)</f>
        <v>0</v>
      </c>
      <c r="F24" s="129">
        <f>SUM(F25:F26)</f>
        <v>0</v>
      </c>
      <c r="G24" s="129">
        <f>SUM(G25:G26)</f>
        <v>0</v>
      </c>
      <c r="H24" s="9">
        <f t="shared" si="0"/>
        <v>0</v>
      </c>
    </row>
    <row r="25" spans="2:8" x14ac:dyDescent="0.2">
      <c r="B25" s="145" t="s">
        <v>432</v>
      </c>
      <c r="C25" s="132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45" t="s">
        <v>433</v>
      </c>
      <c r="C26" s="132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14" t="s">
        <v>434</v>
      </c>
      <c r="C27" s="132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14" t="s">
        <v>435</v>
      </c>
      <c r="C28" s="129">
        <f>C29+C30</f>
        <v>0</v>
      </c>
      <c r="D28" s="129">
        <f>D29+D30</f>
        <v>0</v>
      </c>
      <c r="E28" s="129">
        <f>E29+E30</f>
        <v>0</v>
      </c>
      <c r="F28" s="129">
        <f>F29+F30</f>
        <v>0</v>
      </c>
      <c r="G28" s="129">
        <f>G29+G30</f>
        <v>0</v>
      </c>
      <c r="H28" s="9">
        <f t="shared" si="0"/>
        <v>0</v>
      </c>
    </row>
    <row r="29" spans="2:8" x14ac:dyDescent="0.2">
      <c r="B29" s="145" t="s">
        <v>436</v>
      </c>
      <c r="C29" s="132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45" t="s">
        <v>437</v>
      </c>
      <c r="C30" s="132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14" t="s">
        <v>438</v>
      </c>
      <c r="C31" s="132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44" t="s">
        <v>440</v>
      </c>
      <c r="C32" s="132">
        <f t="shared" ref="C32:H32" si="1">C9+C21</f>
        <v>2986068</v>
      </c>
      <c r="D32" s="132">
        <f t="shared" si="1"/>
        <v>0</v>
      </c>
      <c r="E32" s="132">
        <f t="shared" si="1"/>
        <v>2986068</v>
      </c>
      <c r="F32" s="132">
        <f t="shared" si="1"/>
        <v>491871</v>
      </c>
      <c r="G32" s="132">
        <f t="shared" si="1"/>
        <v>490931</v>
      </c>
      <c r="H32" s="132">
        <f t="shared" si="1"/>
        <v>2494197</v>
      </c>
    </row>
    <row r="33" spans="2:8" ht="13.5" thickBot="1" x14ac:dyDescent="0.25">
      <c r="B33" s="151"/>
      <c r="C33" s="152"/>
      <c r="D33" s="153"/>
      <c r="E33" s="153"/>
      <c r="F33" s="153"/>
      <c r="G33" s="153"/>
      <c r="H33" s="15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6A'!Área_de_impresión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Marlen</cp:lastModifiedBy>
  <cp:lastPrinted>2023-04-09T19:02:24Z</cp:lastPrinted>
  <dcterms:created xsi:type="dcterms:W3CDTF">2016-10-11T18:36:49Z</dcterms:created>
  <dcterms:modified xsi:type="dcterms:W3CDTF">2023-04-21T20:09:31Z</dcterms:modified>
  <cp:category/>
</cp:coreProperties>
</file>