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C:\Users\Marlen\Documents\1. CUENTA PÚBLICA\CD'S ARMONIZADOS 2-23\ITIFE\"/>
    </mc:Choice>
  </mc:AlternateContent>
  <xr:revisionPtr revIDLastSave="0" documentId="13_ncr:1_{398ECF96-39E9-4BEC-9FF2-93644A929F71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FORMATO 1" sheetId="1" r:id="rId1"/>
    <sheet name="FORMATO 2" sheetId="3" r:id="rId2"/>
    <sheet name="FORMATO 3" sheetId="4" r:id="rId3"/>
    <sheet name="FORMATO 4" sheetId="5" r:id="rId4"/>
    <sheet name="FORMATO 5" sheetId="6" r:id="rId5"/>
    <sheet name="FORMATO 6A" sheetId="7" r:id="rId6"/>
    <sheet name="FORMATO 6B" sheetId="8" r:id="rId7"/>
    <sheet name="FORMATO 6C" sheetId="9" r:id="rId8"/>
    <sheet name="FORMATO 6D" sheetId="10" r:id="rId9"/>
  </sheets>
  <definedNames>
    <definedName name="_xlnm.Print_Titles" localSheetId="0">'FORMATO 1'!$2:$5</definedName>
    <definedName name="_xlnm.Print_Titles" localSheetId="4">'FORMATO 5'!$2:$8</definedName>
    <definedName name="_xlnm.Print_Titles" localSheetId="5">'FORMATO 6A'!$2:$9</definedName>
    <definedName name="_xlnm.Print_Titles" localSheetId="7">'FORMATO 6C'!$2:$9</definedName>
  </definedNames>
  <calcPr calcId="181029"/>
</workbook>
</file>

<file path=xl/calcChain.xml><?xml version="1.0" encoding="utf-8"?>
<calcChain xmlns="http://schemas.openxmlformats.org/spreadsheetml/2006/main">
  <c r="D31" i="10" l="1"/>
  <c r="G31" i="10" s="1"/>
  <c r="D30" i="10"/>
  <c r="G30" i="10" s="1"/>
  <c r="D29" i="10"/>
  <c r="G29" i="10" s="1"/>
  <c r="F28" i="10"/>
  <c r="E28" i="10"/>
  <c r="C28" i="10"/>
  <c r="B28" i="10"/>
  <c r="D27" i="10"/>
  <c r="G27" i="10" s="1"/>
  <c r="D26" i="10"/>
  <c r="G26" i="10" s="1"/>
  <c r="D25" i="10"/>
  <c r="G25" i="10" s="1"/>
  <c r="F24" i="10"/>
  <c r="E24" i="10"/>
  <c r="E21" i="10" s="1"/>
  <c r="C24" i="10"/>
  <c r="C21" i="10" s="1"/>
  <c r="B24" i="10"/>
  <c r="D23" i="10"/>
  <c r="D22" i="10"/>
  <c r="G22" i="10" s="1"/>
  <c r="F21" i="10"/>
  <c r="B21" i="10"/>
  <c r="D19" i="10"/>
  <c r="G19" i="10" s="1"/>
  <c r="D18" i="10"/>
  <c r="D17" i="10"/>
  <c r="G17" i="10" s="1"/>
  <c r="F16" i="10"/>
  <c r="E16" i="10"/>
  <c r="C16" i="10"/>
  <c r="B16" i="10"/>
  <c r="D15" i="10"/>
  <c r="G15" i="10" s="1"/>
  <c r="D14" i="10"/>
  <c r="D13" i="10"/>
  <c r="G13" i="10" s="1"/>
  <c r="F12" i="10"/>
  <c r="F9" i="10" s="1"/>
  <c r="F32" i="10" s="1"/>
  <c r="E12" i="10"/>
  <c r="C12" i="10"/>
  <c r="B12" i="10"/>
  <c r="D11" i="10"/>
  <c r="G11" i="10" s="1"/>
  <c r="D10" i="10"/>
  <c r="G10" i="10" s="1"/>
  <c r="E9" i="10"/>
  <c r="E32" i="10" s="1"/>
  <c r="D12" i="10" l="1"/>
  <c r="G12" i="10" s="1"/>
  <c r="D28" i="10"/>
  <c r="G28" i="10" s="1"/>
  <c r="B9" i="10"/>
  <c r="B32" i="10" s="1"/>
  <c r="D16" i="10"/>
  <c r="G16" i="10" s="1"/>
  <c r="C9" i="10"/>
  <c r="C32" i="10" s="1"/>
  <c r="D24" i="10"/>
  <c r="G24" i="10" s="1"/>
  <c r="D21" i="10"/>
  <c r="G21" i="10" s="1"/>
  <c r="D9" i="10"/>
  <c r="G14" i="10"/>
  <c r="G18" i="10"/>
  <c r="G23" i="10"/>
  <c r="G9" i="10" l="1"/>
  <c r="G32" i="10" s="1"/>
  <c r="D32" i="10"/>
  <c r="B12" i="9" l="1"/>
  <c r="C12" i="9"/>
  <c r="E12" i="9"/>
  <c r="F12" i="9"/>
  <c r="D13" i="9"/>
  <c r="D14" i="9"/>
  <c r="G14" i="9"/>
  <c r="D15" i="9"/>
  <c r="G15" i="9" s="1"/>
  <c r="D16" i="9"/>
  <c r="G16" i="9" s="1"/>
  <c r="D17" i="9"/>
  <c r="G17" i="9" s="1"/>
  <c r="D18" i="9"/>
  <c r="G18" i="9" s="1"/>
  <c r="D19" i="9"/>
  <c r="G19" i="9" s="1"/>
  <c r="D20" i="9"/>
  <c r="G20" i="9"/>
  <c r="B22" i="9"/>
  <c r="C22" i="9"/>
  <c r="E22" i="9"/>
  <c r="F22" i="9"/>
  <c r="D23" i="9"/>
  <c r="G23" i="9" s="1"/>
  <c r="D24" i="9"/>
  <c r="G24" i="9" s="1"/>
  <c r="D25" i="9"/>
  <c r="G25" i="9" s="1"/>
  <c r="D26" i="9"/>
  <c r="G26" i="9" s="1"/>
  <c r="D27" i="9"/>
  <c r="G27" i="9"/>
  <c r="D28" i="9"/>
  <c r="G28" i="9" s="1"/>
  <c r="D29" i="9"/>
  <c r="G29" i="9"/>
  <c r="B31" i="9"/>
  <c r="C31" i="9"/>
  <c r="E31" i="9"/>
  <c r="F31" i="9"/>
  <c r="D32" i="9"/>
  <c r="D33" i="9"/>
  <c r="G33" i="9" s="1"/>
  <c r="D34" i="9"/>
  <c r="G34" i="9"/>
  <c r="D35" i="9"/>
  <c r="G35" i="9" s="1"/>
  <c r="D36" i="9"/>
  <c r="G36" i="9"/>
  <c r="D37" i="9"/>
  <c r="G37" i="9" s="1"/>
  <c r="D38" i="9"/>
  <c r="G38" i="9" s="1"/>
  <c r="D39" i="9"/>
  <c r="G39" i="9" s="1"/>
  <c r="D40" i="9"/>
  <c r="G40" i="9" s="1"/>
  <c r="B42" i="9"/>
  <c r="C42" i="9"/>
  <c r="E42" i="9"/>
  <c r="F42" i="9"/>
  <c r="D43" i="9"/>
  <c r="G43" i="9"/>
  <c r="D44" i="9"/>
  <c r="G44" i="9" s="1"/>
  <c r="D45" i="9"/>
  <c r="G45" i="9" s="1"/>
  <c r="D46" i="9"/>
  <c r="G46" i="9" s="1"/>
  <c r="B49" i="9"/>
  <c r="C49" i="9"/>
  <c r="E49" i="9"/>
  <c r="F49" i="9"/>
  <c r="D50" i="9"/>
  <c r="D51" i="9"/>
  <c r="G51" i="9" s="1"/>
  <c r="D52" i="9"/>
  <c r="G52" i="9"/>
  <c r="D53" i="9"/>
  <c r="G53" i="9" s="1"/>
  <c r="D54" i="9"/>
  <c r="G54" i="9" s="1"/>
  <c r="D55" i="9"/>
  <c r="G55" i="9" s="1"/>
  <c r="D56" i="9"/>
  <c r="G56" i="9"/>
  <c r="D57" i="9"/>
  <c r="G57" i="9" s="1"/>
  <c r="B59" i="9"/>
  <c r="B48" i="9" s="1"/>
  <c r="C59" i="9"/>
  <c r="E59" i="9"/>
  <c r="F59" i="9"/>
  <c r="D60" i="9"/>
  <c r="D61" i="9"/>
  <c r="G61" i="9"/>
  <c r="D62" i="9"/>
  <c r="G62" i="9" s="1"/>
  <c r="D63" i="9"/>
  <c r="G63" i="9" s="1"/>
  <c r="D64" i="9"/>
  <c r="G64" i="9" s="1"/>
  <c r="D65" i="9"/>
  <c r="G65" i="9"/>
  <c r="D66" i="9"/>
  <c r="G66" i="9" s="1"/>
  <c r="B68" i="9"/>
  <c r="C68" i="9"/>
  <c r="E68" i="9"/>
  <c r="F68" i="9"/>
  <c r="D69" i="9"/>
  <c r="D70" i="9"/>
  <c r="G70" i="9"/>
  <c r="D71" i="9"/>
  <c r="G71" i="9" s="1"/>
  <c r="D72" i="9"/>
  <c r="G72" i="9" s="1"/>
  <c r="D73" i="9"/>
  <c r="G73" i="9" s="1"/>
  <c r="D74" i="9"/>
  <c r="G74" i="9"/>
  <c r="D75" i="9"/>
  <c r="G75" i="9" s="1"/>
  <c r="D76" i="9"/>
  <c r="G76" i="9" s="1"/>
  <c r="D77" i="9"/>
  <c r="G77" i="9" s="1"/>
  <c r="B79" i="9"/>
  <c r="C79" i="9"/>
  <c r="E79" i="9"/>
  <c r="F79" i="9"/>
  <c r="D80" i="9"/>
  <c r="D81" i="9"/>
  <c r="G81" i="9" s="1"/>
  <c r="D82" i="9"/>
  <c r="G82" i="9" s="1"/>
  <c r="D83" i="9"/>
  <c r="G83" i="9"/>
  <c r="C9" i="8"/>
  <c r="D9" i="8"/>
  <c r="D29" i="8" s="1"/>
  <c r="F9" i="8"/>
  <c r="G9" i="8"/>
  <c r="E10" i="8"/>
  <c r="H10" i="8"/>
  <c r="E11" i="8"/>
  <c r="H11" i="8"/>
  <c r="E12" i="8"/>
  <c r="H12" i="8"/>
  <c r="H13" i="8"/>
  <c r="H14" i="8"/>
  <c r="H15" i="8"/>
  <c r="H16" i="8"/>
  <c r="H17" i="8"/>
  <c r="C19" i="8"/>
  <c r="C29" i="8" s="1"/>
  <c r="D19" i="8"/>
  <c r="F19" i="8"/>
  <c r="G19" i="8"/>
  <c r="E20" i="8"/>
  <c r="H20" i="8" s="1"/>
  <c r="E21" i="8"/>
  <c r="H21" i="8"/>
  <c r="E22" i="8"/>
  <c r="H22" i="8" s="1"/>
  <c r="H23" i="8"/>
  <c r="H24" i="8"/>
  <c r="H25" i="8"/>
  <c r="H26" i="8"/>
  <c r="H27" i="8"/>
  <c r="H28" i="8"/>
  <c r="G29" i="8"/>
  <c r="D11" i="7"/>
  <c r="E11" i="7"/>
  <c r="G11" i="7"/>
  <c r="H11" i="7"/>
  <c r="F12" i="7"/>
  <c r="F13" i="7"/>
  <c r="I13" i="7" s="1"/>
  <c r="F14" i="7"/>
  <c r="I14" i="7" s="1"/>
  <c r="F15" i="7"/>
  <c r="I15" i="7"/>
  <c r="F16" i="7"/>
  <c r="I16" i="7" s="1"/>
  <c r="F17" i="7"/>
  <c r="I17" i="7" s="1"/>
  <c r="F18" i="7"/>
  <c r="I18" i="7" s="1"/>
  <c r="D19" i="7"/>
  <c r="E19" i="7"/>
  <c r="G19" i="7"/>
  <c r="H19" i="7"/>
  <c r="F20" i="7"/>
  <c r="F21" i="7"/>
  <c r="I21" i="7" s="1"/>
  <c r="F22" i="7"/>
  <c r="I22" i="7" s="1"/>
  <c r="F23" i="7"/>
  <c r="I23" i="7"/>
  <c r="F24" i="7"/>
  <c r="I24" i="7" s="1"/>
  <c r="F25" i="7"/>
  <c r="I25" i="7" s="1"/>
  <c r="F26" i="7"/>
  <c r="I26" i="7" s="1"/>
  <c r="F27" i="7"/>
  <c r="I27" i="7"/>
  <c r="F28" i="7"/>
  <c r="I28" i="7" s="1"/>
  <c r="D29" i="7"/>
  <c r="E29" i="7"/>
  <c r="G29" i="7"/>
  <c r="H29" i="7"/>
  <c r="F30" i="7"/>
  <c r="F31" i="7"/>
  <c r="I31" i="7"/>
  <c r="F32" i="7"/>
  <c r="I32" i="7" s="1"/>
  <c r="F33" i="7"/>
  <c r="I33" i="7" s="1"/>
  <c r="F34" i="7"/>
  <c r="I34" i="7" s="1"/>
  <c r="F35" i="7"/>
  <c r="I35" i="7"/>
  <c r="F36" i="7"/>
  <c r="I36" i="7" s="1"/>
  <c r="F37" i="7"/>
  <c r="I37" i="7" s="1"/>
  <c r="F38" i="7"/>
  <c r="I38" i="7" s="1"/>
  <c r="D39" i="7"/>
  <c r="E39" i="7"/>
  <c r="G39" i="7"/>
  <c r="H39" i="7"/>
  <c r="F40" i="7"/>
  <c r="F41" i="7"/>
  <c r="I41" i="7" s="1"/>
  <c r="F42" i="7"/>
  <c r="I42" i="7" s="1"/>
  <c r="F43" i="7"/>
  <c r="I43" i="7"/>
  <c r="F44" i="7"/>
  <c r="I44" i="7" s="1"/>
  <c r="F45" i="7"/>
  <c r="I45" i="7" s="1"/>
  <c r="F46" i="7"/>
  <c r="I46" i="7" s="1"/>
  <c r="F47" i="7"/>
  <c r="I47" i="7"/>
  <c r="F48" i="7"/>
  <c r="I48" i="7" s="1"/>
  <c r="D49" i="7"/>
  <c r="E49" i="7"/>
  <c r="G49" i="7"/>
  <c r="H49" i="7"/>
  <c r="F50" i="7"/>
  <c r="F51" i="7"/>
  <c r="I51" i="7"/>
  <c r="F52" i="7"/>
  <c r="I52" i="7" s="1"/>
  <c r="F53" i="7"/>
  <c r="I53" i="7" s="1"/>
  <c r="F54" i="7"/>
  <c r="I54" i="7" s="1"/>
  <c r="F55" i="7"/>
  <c r="I55" i="7"/>
  <c r="F56" i="7"/>
  <c r="I56" i="7" s="1"/>
  <c r="F57" i="7"/>
  <c r="I57" i="7" s="1"/>
  <c r="F58" i="7"/>
  <c r="I58" i="7" s="1"/>
  <c r="D59" i="7"/>
  <c r="E59" i="7"/>
  <c r="G59" i="7"/>
  <c r="H59" i="7"/>
  <c r="F60" i="7"/>
  <c r="F61" i="7"/>
  <c r="I61" i="7" s="1"/>
  <c r="F62" i="7"/>
  <c r="I62" i="7" s="1"/>
  <c r="D63" i="7"/>
  <c r="E63" i="7"/>
  <c r="G63" i="7"/>
  <c r="H63" i="7"/>
  <c r="F64" i="7"/>
  <c r="F65" i="7"/>
  <c r="I65" i="7" s="1"/>
  <c r="F66" i="7"/>
  <c r="I66" i="7" s="1"/>
  <c r="F67" i="7"/>
  <c r="I67" i="7"/>
  <c r="F68" i="7"/>
  <c r="I68" i="7" s="1"/>
  <c r="F69" i="7"/>
  <c r="I69" i="7" s="1"/>
  <c r="F70" i="7"/>
  <c r="I70" i="7" s="1"/>
  <c r="F71" i="7"/>
  <c r="I71" i="7"/>
  <c r="D72" i="7"/>
  <c r="E72" i="7"/>
  <c r="G72" i="7"/>
  <c r="H72" i="7"/>
  <c r="F73" i="7"/>
  <c r="I73" i="7"/>
  <c r="F74" i="7"/>
  <c r="I74" i="7" s="1"/>
  <c r="F75" i="7"/>
  <c r="I75" i="7" s="1"/>
  <c r="D76" i="7"/>
  <c r="E76" i="7"/>
  <c r="G76" i="7"/>
  <c r="H76" i="7"/>
  <c r="F77" i="7"/>
  <c r="F78" i="7"/>
  <c r="I78" i="7" s="1"/>
  <c r="F79" i="7"/>
  <c r="I79" i="7"/>
  <c r="F80" i="7"/>
  <c r="I80" i="7" s="1"/>
  <c r="F81" i="7"/>
  <c r="I81" i="7" s="1"/>
  <c r="F82" i="7"/>
  <c r="I82" i="7" s="1"/>
  <c r="F83" i="7"/>
  <c r="I83" i="7"/>
  <c r="D86" i="7"/>
  <c r="E86" i="7"/>
  <c r="G86" i="7"/>
  <c r="H86" i="7"/>
  <c r="F87" i="7"/>
  <c r="F88" i="7"/>
  <c r="I88" i="7" s="1"/>
  <c r="F89" i="7"/>
  <c r="I89" i="7" s="1"/>
  <c r="F90" i="7"/>
  <c r="I90" i="7"/>
  <c r="F91" i="7"/>
  <c r="I91" i="7" s="1"/>
  <c r="F92" i="7"/>
  <c r="I92" i="7" s="1"/>
  <c r="F93" i="7"/>
  <c r="I93" i="7" s="1"/>
  <c r="D94" i="7"/>
  <c r="E94" i="7"/>
  <c r="G94" i="7"/>
  <c r="H94" i="7"/>
  <c r="F95" i="7"/>
  <c r="F96" i="7"/>
  <c r="I96" i="7" s="1"/>
  <c r="F97" i="7"/>
  <c r="I97" i="7" s="1"/>
  <c r="F98" i="7"/>
  <c r="I98" i="7"/>
  <c r="F99" i="7"/>
  <c r="I99" i="7" s="1"/>
  <c r="F100" i="7"/>
  <c r="I100" i="7" s="1"/>
  <c r="F101" i="7"/>
  <c r="I101" i="7" s="1"/>
  <c r="F102" i="7"/>
  <c r="I102" i="7"/>
  <c r="F103" i="7"/>
  <c r="I103" i="7" s="1"/>
  <c r="D104" i="7"/>
  <c r="E104" i="7"/>
  <c r="G104" i="7"/>
  <c r="H104" i="7"/>
  <c r="F105" i="7"/>
  <c r="F106" i="7"/>
  <c r="I106" i="7"/>
  <c r="F107" i="7"/>
  <c r="I107" i="7" s="1"/>
  <c r="F108" i="7"/>
  <c r="I108" i="7" s="1"/>
  <c r="F109" i="7"/>
  <c r="I109" i="7" s="1"/>
  <c r="F110" i="7"/>
  <c r="I110" i="7"/>
  <c r="F111" i="7"/>
  <c r="I111" i="7" s="1"/>
  <c r="F112" i="7"/>
  <c r="I112" i="7" s="1"/>
  <c r="F113" i="7"/>
  <c r="I113" i="7" s="1"/>
  <c r="D114" i="7"/>
  <c r="E114" i="7"/>
  <c r="G114" i="7"/>
  <c r="H114" i="7"/>
  <c r="F115" i="7"/>
  <c r="F116" i="7"/>
  <c r="I116" i="7" s="1"/>
  <c r="F117" i="7"/>
  <c r="I117" i="7" s="1"/>
  <c r="F118" i="7"/>
  <c r="I118" i="7"/>
  <c r="F119" i="7"/>
  <c r="I119" i="7" s="1"/>
  <c r="F120" i="7"/>
  <c r="I120" i="7" s="1"/>
  <c r="F121" i="7"/>
  <c r="I121" i="7" s="1"/>
  <c r="F122" i="7"/>
  <c r="I122" i="7"/>
  <c r="F123" i="7"/>
  <c r="I123" i="7" s="1"/>
  <c r="D124" i="7"/>
  <c r="E124" i="7"/>
  <c r="G124" i="7"/>
  <c r="H124" i="7"/>
  <c r="F125" i="7"/>
  <c r="F126" i="7"/>
  <c r="I126" i="7"/>
  <c r="F127" i="7"/>
  <c r="I127" i="7" s="1"/>
  <c r="F128" i="7"/>
  <c r="I128" i="7" s="1"/>
  <c r="F129" i="7"/>
  <c r="I129" i="7" s="1"/>
  <c r="F130" i="7"/>
  <c r="I130" i="7"/>
  <c r="F131" i="7"/>
  <c r="I131" i="7" s="1"/>
  <c r="F132" i="7"/>
  <c r="I132" i="7" s="1"/>
  <c r="F133" i="7"/>
  <c r="I133" i="7" s="1"/>
  <c r="D134" i="7"/>
  <c r="E134" i="7"/>
  <c r="G134" i="7"/>
  <c r="H134" i="7"/>
  <c r="F135" i="7"/>
  <c r="F136" i="7"/>
  <c r="I136" i="7" s="1"/>
  <c r="F137" i="7"/>
  <c r="I137" i="7" s="1"/>
  <c r="D138" i="7"/>
  <c r="E138" i="7"/>
  <c r="G138" i="7"/>
  <c r="H138" i="7"/>
  <c r="F139" i="7"/>
  <c r="F140" i="7"/>
  <c r="I140" i="7" s="1"/>
  <c r="F141" i="7"/>
  <c r="I141" i="7" s="1"/>
  <c r="F142" i="7"/>
  <c r="I142" i="7"/>
  <c r="F143" i="7"/>
  <c r="I143" i="7" s="1"/>
  <c r="F144" i="7"/>
  <c r="I144" i="7" s="1"/>
  <c r="F145" i="7"/>
  <c r="I145" i="7" s="1"/>
  <c r="F146" i="7"/>
  <c r="I146" i="7"/>
  <c r="D147" i="7"/>
  <c r="E147" i="7"/>
  <c r="G147" i="7"/>
  <c r="H147" i="7"/>
  <c r="F148" i="7"/>
  <c r="I148" i="7"/>
  <c r="F149" i="7"/>
  <c r="I149" i="7" s="1"/>
  <c r="F150" i="7"/>
  <c r="I150" i="7" s="1"/>
  <c r="D151" i="7"/>
  <c r="E151" i="7"/>
  <c r="G151" i="7"/>
  <c r="H151" i="7"/>
  <c r="F152" i="7"/>
  <c r="I152" i="7" s="1"/>
  <c r="F153" i="7"/>
  <c r="I153" i="7" s="1"/>
  <c r="F154" i="7"/>
  <c r="I154" i="7"/>
  <c r="F155" i="7"/>
  <c r="I155" i="7" s="1"/>
  <c r="F156" i="7"/>
  <c r="I156" i="7" s="1"/>
  <c r="F157" i="7"/>
  <c r="I157" i="7" s="1"/>
  <c r="F158" i="7"/>
  <c r="I158" i="7"/>
  <c r="E10" i="6"/>
  <c r="H10" i="6"/>
  <c r="E11" i="6"/>
  <c r="H11" i="6"/>
  <c r="E12" i="6"/>
  <c r="H12" i="6"/>
  <c r="E13" i="6"/>
  <c r="H13" i="6"/>
  <c r="E14" i="6"/>
  <c r="H14" i="6"/>
  <c r="E15" i="6"/>
  <c r="H15" i="6"/>
  <c r="E16" i="6"/>
  <c r="H16" i="6"/>
  <c r="C17" i="6"/>
  <c r="D17" i="6"/>
  <c r="F17" i="6"/>
  <c r="G17" i="6"/>
  <c r="G42" i="6" s="1"/>
  <c r="G72" i="6" s="1"/>
  <c r="E18" i="6"/>
  <c r="H18" i="6"/>
  <c r="E19" i="6"/>
  <c r="H19" i="6"/>
  <c r="E20" i="6"/>
  <c r="H20" i="6"/>
  <c r="E21" i="6"/>
  <c r="H21" i="6"/>
  <c r="E22" i="6"/>
  <c r="H22" i="6"/>
  <c r="E23" i="6"/>
  <c r="H23" i="6"/>
  <c r="E24" i="6"/>
  <c r="H24" i="6"/>
  <c r="E25" i="6"/>
  <c r="H25" i="6"/>
  <c r="E26" i="6"/>
  <c r="H26" i="6"/>
  <c r="E27" i="6"/>
  <c r="H27" i="6"/>
  <c r="E28" i="6"/>
  <c r="H28" i="6"/>
  <c r="C29" i="6"/>
  <c r="D29" i="6"/>
  <c r="F29" i="6"/>
  <c r="G29" i="6"/>
  <c r="E30" i="6"/>
  <c r="H30" i="6"/>
  <c r="E31" i="6"/>
  <c r="H31" i="6"/>
  <c r="H29" i="6" s="1"/>
  <c r="E32" i="6"/>
  <c r="H32" i="6"/>
  <c r="E33" i="6"/>
  <c r="H33" i="6"/>
  <c r="E34" i="6"/>
  <c r="H34" i="6"/>
  <c r="E35" i="6"/>
  <c r="H35" i="6"/>
  <c r="C36" i="6"/>
  <c r="D36" i="6"/>
  <c r="F36" i="6"/>
  <c r="G36" i="6"/>
  <c r="E37" i="6"/>
  <c r="E36" i="6" s="1"/>
  <c r="H37" i="6"/>
  <c r="H36" i="6" s="1"/>
  <c r="C38" i="6"/>
  <c r="D38" i="6"/>
  <c r="F38" i="6"/>
  <c r="G38" i="6"/>
  <c r="E39" i="6"/>
  <c r="E38" i="6" s="1"/>
  <c r="H39" i="6"/>
  <c r="H38" i="6" s="1"/>
  <c r="E40" i="6"/>
  <c r="H40" i="6"/>
  <c r="C42" i="6"/>
  <c r="D42" i="6"/>
  <c r="D72" i="6" s="1"/>
  <c r="C47" i="6"/>
  <c r="D47" i="6"/>
  <c r="F47" i="6"/>
  <c r="G47" i="6"/>
  <c r="E48" i="6"/>
  <c r="H48" i="6"/>
  <c r="E49" i="6"/>
  <c r="H49" i="6"/>
  <c r="E50" i="6"/>
  <c r="H50" i="6"/>
  <c r="E51" i="6"/>
  <c r="H51" i="6"/>
  <c r="E52" i="6"/>
  <c r="H52" i="6"/>
  <c r="E53" i="6"/>
  <c r="H53" i="6"/>
  <c r="E54" i="6"/>
  <c r="H54" i="6"/>
  <c r="E55" i="6"/>
  <c r="H55" i="6"/>
  <c r="C56" i="6"/>
  <c r="D56" i="6"/>
  <c r="F56" i="6"/>
  <c r="G56" i="6"/>
  <c r="E57" i="6"/>
  <c r="H57" i="6"/>
  <c r="E58" i="6"/>
  <c r="H58" i="6"/>
  <c r="E59" i="6"/>
  <c r="H59" i="6"/>
  <c r="E60" i="6"/>
  <c r="H60" i="6"/>
  <c r="C61" i="6"/>
  <c r="D61" i="6"/>
  <c r="F61" i="6"/>
  <c r="G61" i="6"/>
  <c r="E62" i="6"/>
  <c r="H62" i="6"/>
  <c r="H61" i="6" s="1"/>
  <c r="E63" i="6"/>
  <c r="H63" i="6"/>
  <c r="E64" i="6"/>
  <c r="H64" i="6"/>
  <c r="E65" i="6"/>
  <c r="H65" i="6"/>
  <c r="C67" i="6"/>
  <c r="C72" i="6" s="1"/>
  <c r="D67" i="6"/>
  <c r="G67" i="6"/>
  <c r="C69" i="6"/>
  <c r="D69" i="6"/>
  <c r="F69" i="6"/>
  <c r="G69" i="6"/>
  <c r="E70" i="6"/>
  <c r="E69" i="6" s="1"/>
  <c r="H70" i="6"/>
  <c r="H69" i="6" s="1"/>
  <c r="E75" i="6"/>
  <c r="H75" i="6"/>
  <c r="E76" i="6"/>
  <c r="H76" i="6"/>
  <c r="C77" i="6"/>
  <c r="D77" i="6"/>
  <c r="E77" i="6"/>
  <c r="F77" i="6"/>
  <c r="G77" i="6"/>
  <c r="E80" i="5"/>
  <c r="D80" i="5"/>
  <c r="E78" i="5"/>
  <c r="D78" i="5"/>
  <c r="C78" i="5"/>
  <c r="E76" i="5"/>
  <c r="D76" i="5"/>
  <c r="C76" i="5"/>
  <c r="E75" i="5"/>
  <c r="E74" i="5" s="1"/>
  <c r="D75" i="5"/>
  <c r="C75" i="5"/>
  <c r="C74" i="5" s="1"/>
  <c r="E72" i="5"/>
  <c r="D72" i="5"/>
  <c r="C72" i="5"/>
  <c r="E62" i="5"/>
  <c r="D62" i="5"/>
  <c r="E60" i="5"/>
  <c r="D60" i="5"/>
  <c r="C60" i="5"/>
  <c r="E58" i="5"/>
  <c r="D58" i="5"/>
  <c r="C58" i="5"/>
  <c r="E57" i="5"/>
  <c r="D57" i="5"/>
  <c r="C57" i="5"/>
  <c r="E56" i="5"/>
  <c r="D56" i="5"/>
  <c r="C56" i="5"/>
  <c r="E54" i="5"/>
  <c r="E64" i="5" s="1"/>
  <c r="E66" i="5" s="1"/>
  <c r="D54" i="5"/>
  <c r="D64" i="5" s="1"/>
  <c r="D66" i="5" s="1"/>
  <c r="C54" i="5"/>
  <c r="C64" i="5" s="1"/>
  <c r="C66" i="5" s="1"/>
  <c r="E44" i="5"/>
  <c r="D44" i="5"/>
  <c r="C44" i="5"/>
  <c r="E41" i="5"/>
  <c r="D41" i="5"/>
  <c r="D48" i="5" s="1"/>
  <c r="D12" i="5" s="1"/>
  <c r="D9" i="5" s="1"/>
  <c r="D22" i="5" s="1"/>
  <c r="D24" i="5" s="1"/>
  <c r="D26" i="5" s="1"/>
  <c r="D35" i="5" s="1"/>
  <c r="C41" i="5"/>
  <c r="E31" i="5"/>
  <c r="D31" i="5"/>
  <c r="C31" i="5"/>
  <c r="E18" i="5"/>
  <c r="D18" i="5"/>
  <c r="C18" i="5"/>
  <c r="E14" i="5"/>
  <c r="D14" i="5"/>
  <c r="C14" i="5"/>
  <c r="H21" i="4"/>
  <c r="D21" i="4"/>
  <c r="L20" i="4"/>
  <c r="L19" i="4"/>
  <c r="L18" i="4"/>
  <c r="L17" i="4"/>
  <c r="L16" i="4"/>
  <c r="K15" i="4"/>
  <c r="J15" i="4"/>
  <c r="I15" i="4"/>
  <c r="H15" i="4"/>
  <c r="G15" i="4"/>
  <c r="F15" i="4"/>
  <c r="E15" i="4"/>
  <c r="D15" i="4"/>
  <c r="C15" i="4"/>
  <c r="L14" i="4"/>
  <c r="L13" i="4"/>
  <c r="L12" i="4"/>
  <c r="L11" i="4"/>
  <c r="L10" i="4"/>
  <c r="K9" i="4"/>
  <c r="J9" i="4"/>
  <c r="J21" i="4" s="1"/>
  <c r="I9" i="4"/>
  <c r="I21" i="4" s="1"/>
  <c r="H9" i="4"/>
  <c r="G9" i="4"/>
  <c r="F9" i="4"/>
  <c r="F21" i="4" s="1"/>
  <c r="E9" i="4"/>
  <c r="E21" i="4" s="1"/>
  <c r="D9" i="4"/>
  <c r="C9" i="4"/>
  <c r="G36" i="3"/>
  <c r="F36" i="3"/>
  <c r="E36" i="3"/>
  <c r="D36" i="3"/>
  <c r="C36" i="3"/>
  <c r="G29" i="3"/>
  <c r="G28" i="3"/>
  <c r="G27" i="3"/>
  <c r="I26" i="3"/>
  <c r="H26" i="3"/>
  <c r="F26" i="3"/>
  <c r="E26" i="3"/>
  <c r="D26" i="3"/>
  <c r="C26" i="3"/>
  <c r="G24" i="3"/>
  <c r="G23" i="3"/>
  <c r="G22" i="3"/>
  <c r="I21" i="3"/>
  <c r="H21" i="3"/>
  <c r="F21" i="3"/>
  <c r="E21" i="3"/>
  <c r="D21" i="3"/>
  <c r="C21" i="3"/>
  <c r="G17" i="3"/>
  <c r="I13" i="3"/>
  <c r="H13" i="3"/>
  <c r="H8" i="3" s="1"/>
  <c r="H19" i="3" s="1"/>
  <c r="G13" i="3"/>
  <c r="F13" i="3"/>
  <c r="E13" i="3"/>
  <c r="D13" i="3"/>
  <c r="C13" i="3"/>
  <c r="I9" i="3"/>
  <c r="I8" i="3" s="1"/>
  <c r="I19" i="3" s="1"/>
  <c r="H9" i="3"/>
  <c r="G9" i="3"/>
  <c r="G8" i="3" s="1"/>
  <c r="G19" i="3" s="1"/>
  <c r="F9" i="3"/>
  <c r="E9" i="3"/>
  <c r="E8" i="3" s="1"/>
  <c r="E19" i="3" s="1"/>
  <c r="D9" i="3"/>
  <c r="C9" i="3"/>
  <c r="C8" i="3" s="1"/>
  <c r="C19" i="3" s="1"/>
  <c r="D8" i="3"/>
  <c r="D19" i="3" s="1"/>
  <c r="C82" i="5" l="1"/>
  <c r="C84" i="5" s="1"/>
  <c r="F124" i="7"/>
  <c r="I124" i="7" s="1"/>
  <c r="E85" i="7"/>
  <c r="F76" i="7"/>
  <c r="I76" i="7" s="1"/>
  <c r="F29" i="7"/>
  <c r="H10" i="7"/>
  <c r="H19" i="8"/>
  <c r="D59" i="9"/>
  <c r="G59" i="9" s="1"/>
  <c r="D49" i="9"/>
  <c r="D31" i="9"/>
  <c r="G31" i="9" s="1"/>
  <c r="F11" i="9"/>
  <c r="F67" i="6"/>
  <c r="F72" i="6" s="1"/>
  <c r="G21" i="3"/>
  <c r="E48" i="5"/>
  <c r="E12" i="5" s="1"/>
  <c r="E9" i="5" s="1"/>
  <c r="E22" i="5" s="1"/>
  <c r="E24" i="5" s="1"/>
  <c r="E26" i="5" s="1"/>
  <c r="E35" i="5" s="1"/>
  <c r="D74" i="5"/>
  <c r="D82" i="5" s="1"/>
  <c r="D84" i="5" s="1"/>
  <c r="H47" i="6"/>
  <c r="F42" i="6"/>
  <c r="E17" i="6"/>
  <c r="G85" i="7"/>
  <c r="G160" i="7" s="1"/>
  <c r="F114" i="7"/>
  <c r="I114" i="7" s="1"/>
  <c r="F86" i="7"/>
  <c r="F72" i="7"/>
  <c r="I72" i="7" s="1"/>
  <c r="F63" i="7"/>
  <c r="I63" i="7" s="1"/>
  <c r="F59" i="7"/>
  <c r="I59" i="7" s="1"/>
  <c r="F19" i="7"/>
  <c r="F29" i="8"/>
  <c r="D79" i="9"/>
  <c r="G79" i="9" s="1"/>
  <c r="F48" i="9"/>
  <c r="E11" i="9"/>
  <c r="G21" i="4"/>
  <c r="E61" i="6"/>
  <c r="E56" i="6"/>
  <c r="E47" i="6"/>
  <c r="E67" i="6" s="1"/>
  <c r="H17" i="6"/>
  <c r="F151" i="7"/>
  <c r="I151" i="7" s="1"/>
  <c r="F104" i="7"/>
  <c r="I104" i="7" s="1"/>
  <c r="D85" i="7"/>
  <c r="F49" i="7"/>
  <c r="E10" i="7"/>
  <c r="E160" i="7" s="1"/>
  <c r="H9" i="8"/>
  <c r="D68" i="9"/>
  <c r="G68" i="9" s="1"/>
  <c r="E48" i="9"/>
  <c r="D42" i="9"/>
  <c r="G42" i="9" s="1"/>
  <c r="C11" i="9"/>
  <c r="G26" i="3"/>
  <c r="C21" i="4"/>
  <c r="K21" i="4"/>
  <c r="E82" i="5"/>
  <c r="E84" i="5" s="1"/>
  <c r="H77" i="6"/>
  <c r="F8" i="3"/>
  <c r="F19" i="3" s="1"/>
  <c r="L9" i="4"/>
  <c r="L21" i="4" s="1"/>
  <c r="L15" i="4"/>
  <c r="C48" i="5"/>
  <c r="C12" i="5" s="1"/>
  <c r="C9" i="5" s="1"/>
  <c r="C22" i="5" s="1"/>
  <c r="C24" i="5" s="1"/>
  <c r="C26" i="5" s="1"/>
  <c r="C35" i="5" s="1"/>
  <c r="H56" i="6"/>
  <c r="E29" i="6"/>
  <c r="F147" i="7"/>
  <c r="I147" i="7" s="1"/>
  <c r="F138" i="7"/>
  <c r="I138" i="7" s="1"/>
  <c r="F134" i="7"/>
  <c r="I134" i="7" s="1"/>
  <c r="H85" i="7"/>
  <c r="F94" i="7"/>
  <c r="I94" i="7" s="1"/>
  <c r="I77" i="7"/>
  <c r="G10" i="7"/>
  <c r="F39" i="7"/>
  <c r="F10" i="7" s="1"/>
  <c r="F160" i="7" s="1"/>
  <c r="F11" i="7"/>
  <c r="D10" i="7"/>
  <c r="E9" i="8"/>
  <c r="C48" i="9"/>
  <c r="C85" i="9" s="1"/>
  <c r="G50" i="9"/>
  <c r="G32" i="9"/>
  <c r="D22" i="9"/>
  <c r="G22" i="9" s="1"/>
  <c r="D12" i="9"/>
  <c r="G12" i="9" s="1"/>
  <c r="G11" i="9" s="1"/>
  <c r="B11" i="9"/>
  <c r="E85" i="9"/>
  <c r="D48" i="9"/>
  <c r="G48" i="9" s="1"/>
  <c r="G49" i="9"/>
  <c r="B85" i="9"/>
  <c r="G80" i="9"/>
  <c r="G69" i="9"/>
  <c r="G60" i="9"/>
  <c r="G13" i="9"/>
  <c r="H29" i="8"/>
  <c r="E19" i="8"/>
  <c r="E29" i="8" s="1"/>
  <c r="I86" i="7"/>
  <c r="F85" i="7"/>
  <c r="D160" i="7"/>
  <c r="I139" i="7"/>
  <c r="I135" i="7"/>
  <c r="I125" i="7"/>
  <c r="I115" i="7"/>
  <c r="I105" i="7"/>
  <c r="I95" i="7"/>
  <c r="I87" i="7"/>
  <c r="I64" i="7"/>
  <c r="I60" i="7"/>
  <c r="I50" i="7"/>
  <c r="I49" i="7" s="1"/>
  <c r="I40" i="7"/>
  <c r="I39" i="7" s="1"/>
  <c r="I30" i="7"/>
  <c r="I29" i="7" s="1"/>
  <c r="I20" i="7"/>
  <c r="I19" i="7" s="1"/>
  <c r="I12" i="7"/>
  <c r="I11" i="7" s="1"/>
  <c r="E42" i="6"/>
  <c r="H42" i="6"/>
  <c r="H72" i="6" s="1"/>
  <c r="H67" i="6"/>
  <c r="G75" i="1"/>
  <c r="G68" i="1"/>
  <c r="G63" i="1"/>
  <c r="G57" i="1"/>
  <c r="G42" i="1"/>
  <c r="G38" i="1"/>
  <c r="G31" i="1"/>
  <c r="G27" i="1"/>
  <c r="G47" i="1" s="1"/>
  <c r="G59" i="1" s="1"/>
  <c r="G23" i="1"/>
  <c r="G19" i="1"/>
  <c r="G9" i="1"/>
  <c r="D60" i="1"/>
  <c r="D41" i="1"/>
  <c r="D38" i="1"/>
  <c r="D31" i="1"/>
  <c r="D25" i="1"/>
  <c r="D17" i="1"/>
  <c r="D9" i="1"/>
  <c r="C38" i="1"/>
  <c r="F75" i="1"/>
  <c r="F68" i="1"/>
  <c r="F63" i="1"/>
  <c r="F79" i="1" s="1"/>
  <c r="F57" i="1"/>
  <c r="F42" i="1"/>
  <c r="F38" i="1"/>
  <c r="F31" i="1"/>
  <c r="F27" i="1"/>
  <c r="F23" i="1"/>
  <c r="F47" i="1" s="1"/>
  <c r="F59" i="1" s="1"/>
  <c r="F81" i="1" s="1"/>
  <c r="F19" i="1"/>
  <c r="F9" i="1"/>
  <c r="C60" i="1"/>
  <c r="C41" i="1"/>
  <c r="C31" i="1"/>
  <c r="C25" i="1"/>
  <c r="C17" i="1"/>
  <c r="C9" i="1"/>
  <c r="I85" i="7" l="1"/>
  <c r="D11" i="9"/>
  <c r="F85" i="9"/>
  <c r="G79" i="1"/>
  <c r="I10" i="7"/>
  <c r="I160" i="7" s="1"/>
  <c r="H160" i="7"/>
  <c r="D47" i="1"/>
  <c r="D62" i="1" s="1"/>
  <c r="D85" i="9"/>
  <c r="G85" i="9"/>
  <c r="E72" i="6"/>
  <c r="C47" i="1"/>
  <c r="C62" i="1" s="1"/>
  <c r="G81" i="1"/>
</calcChain>
</file>

<file path=xl/sharedStrings.xml><?xml version="1.0" encoding="utf-8"?>
<sst xmlns="http://schemas.openxmlformats.org/spreadsheetml/2006/main" count="662" uniqueCount="451">
  <si>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</si>
  <si>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</si>
  <si>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</si>
  <si>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</si>
  <si>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</si>
  <si>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</si>
  <si>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</si>
  <si>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</si>
  <si>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</si>
  <si>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</si>
  <si>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</si>
  <si>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</si>
  <si>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</si>
  <si>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</si>
  <si>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</si>
  <si>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</si>
  <si>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</si>
  <si>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</si>
  <si>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</si>
  <si>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</si>
  <si>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</si>
  <si>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</si>
  <si>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</si>
  <si>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</si>
  <si>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</si>
  <si>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</si>
  <si>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</si>
  <si>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</si>
  <si>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</si>
  <si>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</si>
  <si>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</si>
  <si>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</si>
  <si>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</si>
  <si>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</si>
  <si>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</si>
  <si>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</si>
  <si>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</si>
  <si>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</si>
  <si>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</si>
  <si>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</si>
  <si>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</si>
  <si>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</si>
  <si>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</si>
  <si>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</si>
  <si>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</si>
  <si>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</si>
  <si>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</si>
  <si>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</si>
  <si>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</si>
  <si>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</si>
  <si>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</si>
  <si>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</si>
  <si>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</si>
  <si>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</si>
  <si>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</si>
  <si>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</si>
  <si>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</si>
  <si>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</si>
  <si>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</si>
  <si>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</si>
  <si>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</si>
  <si>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</si>
  <si>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</si>
  <si>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</si>
  <si>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</si>
  <si>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</si>
  <si>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</si>
  <si>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</si>
  <si>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</si>
  <si>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</si>
  <si>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</si>
  <si>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</si>
  <si>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</si>
  <si>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</si>
  <si>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</si>
  <si>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</si>
  <si>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</si>
  <si>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</si>
  <si>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</si>
  <si>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</si>
  <si>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</si>
  <si>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</si>
  <si>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</si>
  <si>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</si>
  <si>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</si>
  <si>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</si>
  <si>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</si>
  <si>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</si>
  <si>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</si>
  <si>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</si>
  <si>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</si>
  <si>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</si>
  <si>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</si>
  <si>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</si>
  <si>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</si>
  <si>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</si>
  <si>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</si>
  <si>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</si>
  <si>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</si>
  <si>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</si>
  <si>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</si>
  <si>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</si>
  <si>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</si>
  <si>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</si>
  <si>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</si>
  <si>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</si>
  <si>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</si>
  <si>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</si>
  <si>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</si>
  <si>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</si>
  <si>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</si>
  <si>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</si>
  <si>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</si>
  <si>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</si>
  <si>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</si>
  <si>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</si>
  <si>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</si>
  <si>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</si>
  <si>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</si>
  <si>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</si>
  <si>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Instituto Tlaxcalteca de la Infraestructura Fisica Educativa (a)</t>
  </si>
  <si>
    <t>Al 31 de diciembre de 2022 y al 30 de Junio de 2023 (b)</t>
  </si>
  <si>
    <t>2023 (d)</t>
  </si>
  <si>
    <t>31 de diciembre de 2022 (e)</t>
  </si>
  <si>
    <t>Informe Analítico de la Deuda Pública y Otros Pasivos - LDF</t>
  </si>
  <si>
    <t>Del 1 de Enero al 30 de Junio de 2023 (b)</t>
  </si>
  <si>
    <t>Denominación de la Deuda Pública y Otros Pasivos</t>
  </si>
  <si>
    <t>Saldo al 31 de diciembre de 2022 (d)</t>
  </si>
  <si>
    <t>Disposiciones del Periodo</t>
  </si>
  <si>
    <t>Amortizaciones del Periodo</t>
  </si>
  <si>
    <t>Revaluaciones, Reclasificaciones y Otros Ajustes</t>
  </si>
  <si>
    <t>Saldo Final del Periodo (h)</t>
  </si>
  <si>
    <t>Pago de Intereses del Periodo</t>
  </si>
  <si>
    <t>Pago de Comisiones y demás costos asociados durante el Periodo</t>
  </si>
  <si>
    <t>(c)</t>
  </si>
  <si>
    <t>(d)</t>
  </si>
  <si>
    <t>(e)</t>
  </si>
  <si>
    <t>(f)</t>
  </si>
  <si>
    <t>(g)</t>
  </si>
  <si>
    <t>h=d+e-f+g</t>
  </si>
  <si>
    <t>(i)</t>
  </si>
  <si>
    <t>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</si>
  <si>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</si>
  <si>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</si>
  <si>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</si>
  <si>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</si>
  <si>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</si>
  <si>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</si>
  <si>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</si>
  <si>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</si>
  <si>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</si>
  <si>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</si>
  <si>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</si>
  <si>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4. Deuda Contingente 1 (informativo)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</si>
  <si>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</si>
  <si>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</si>
  <si>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</si>
  <si>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</si>
  <si>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</si>
  <si>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</si>
  <si>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</si>
  <si>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1.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</si>
  <si>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2. Se refiere al valor del Bono Cupón Cero que respalda el pago de los créditos asociados al mismo (Activo).</t>
  </si>
  <si>
    <t>Obligaciones a Corto Plazo (k)</t>
  </si>
  <si>
    <t>Monto Contratado (l)</t>
  </si>
  <si>
    <t>Plazo Pactado                (m)</t>
  </si>
  <si>
    <t>Tasa de Interés</t>
  </si>
  <si>
    <t>Comisiones y Costos Relacionados (o)</t>
  </si>
  <si>
    <t>Tasa Efectiva</t>
  </si>
  <si>
    <t>(n)</t>
  </si>
  <si>
    <t>(p)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</si>
  <si>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</si>
  <si>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</si>
  <si>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</si>
  <si>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</si>
  <si>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</si>
  <si>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</t>
  </si>
  <si>
    <t>Fecha del Contrato</t>
  </si>
  <si>
    <t>Fecha de inicio de operación del proyecto</t>
  </si>
  <si>
    <t>Fecha de vencimiento</t>
  </si>
  <si>
    <t>Monto de la inversión pactado</t>
  </si>
  <si>
    <t>Plazo pactado</t>
  </si>
  <si>
    <t>Monto promedio mensual del pago de la contraprestación</t>
  </si>
  <si>
    <t>Monto promedio mensual del pago de la contraprestación correspondiente al pago de inversión</t>
  </si>
  <si>
    <t>Monto pagado de la inversión al XX de XXXX de 20XN</t>
  </si>
  <si>
    <t>Monto pagado de la inversión actualizado al XX de XXXX de 20XN</t>
  </si>
  <si>
    <t>Saldo pendiente por pagar de la inversión al XX de XXXX de 20XN</t>
  </si>
  <si>
    <t>(h)</t>
  </si>
  <si>
    <t>(k)</t>
  </si>
  <si>
    <t>(l)</t>
  </si>
  <si>
    <t>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</si>
  <si>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</si>
  <si>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</si>
  <si>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</si>
  <si>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</si>
  <si>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</si>
  <si>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</si>
  <si>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</si>
  <si>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</si>
  <si>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</si>
  <si>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</si>
  <si>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</si>
  <si>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</si>
  <si>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</si>
  <si>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Devengado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</si>
  <si>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</si>
  <si>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</si>
  <si>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</si>
  <si>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</si>
  <si>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</si>
  <si>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</si>
  <si>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</si>
  <si>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10"/>
        <color indexed="8"/>
        <rFont val="Arial Narrow"/>
        <family val="2"/>
      </rPr>
      <t>1</t>
    </r>
    <r>
      <rPr>
        <b/>
        <sz val="10"/>
        <color indexed="8"/>
        <rFont val="Arial Narrow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</si>
  <si>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</si>
  <si>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</si>
  <si>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</si>
  <si>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</si>
  <si>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</si>
  <si>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>I. Balance Presupuestario (I = A – B + C)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</si>
  <si>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</si>
  <si>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</si>
  <si>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</si>
  <si>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</si>
  <si>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</si>
  <si>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</si>
  <si>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</si>
  <si>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</si>
  <si>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</si>
  <si>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</si>
  <si>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</si>
  <si>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</si>
  <si>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</si>
  <si>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</si>
  <si>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</si>
  <si>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</si>
  <si>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</si>
  <si>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</si>
  <si>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</si>
  <si>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</si>
  <si>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</si>
  <si>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</si>
  <si>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</si>
  <si>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</si>
  <si>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</si>
  <si>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3. Ingresos Derivados de Financiamientos (3 = 1 + 2)</t>
  </si>
  <si>
    <t>2. Ingresos Derivados de Financiamientos con Fuente de Pago de Transferencias Federales Etiquetadas</t>
  </si>
  <si>
    <t>1. Ingresos Derivados de Financiamientos con Fuente de Pago de Ingresos de Libre Disposición</t>
  </si>
  <si>
    <t>Datos Informativos</t>
  </si>
  <si>
    <t>IV. Total de Ingresos (IV = I + II + III)</t>
  </si>
  <si>
    <t>A. Ingresos Derivados de Financiamientos</t>
  </si>
  <si>
    <t>III. Ingresos Derivados de Financiamientos (III = A)</t>
  </si>
  <si>
    <t>II. Total de Transferencias Federales Etiquetadas (II = A + B + C + D + E)</t>
  </si>
  <si>
    <t>E. Otras Transferencias Federales Etiquetadas</t>
  </si>
  <si>
    <t>D.  Transferencias, Asignaciones, Subsidios y Subvenciones,
y Pensiones y Jubilaciones</t>
  </si>
  <si>
    <t>c2) Fondo Minero</t>
  </si>
  <si>
    <t>c1) Fondo para Entidades Federativas y Municipios Productores de Hidrocarburos</t>
  </si>
  <si>
    <t>C. Fondos Distintos de Aportaciones (C=c1+c2)</t>
  </si>
  <si>
    <t>b4) Otros Convenios y Subsidios</t>
  </si>
  <si>
    <t>b3) Convenios de Reasignación</t>
  </si>
  <si>
    <t>b2) Convenios de Descentralización</t>
  </si>
  <si>
    <t>b1) Convenios de Protección Social en Salud</t>
  </si>
  <si>
    <t>B. Convenios (B=b1+b2+b3+b4)</t>
  </si>
  <si>
    <t>a8) Fondo de Aportaciones para el Fortalecimiento de las Entidades Federativas</t>
  </si>
  <si>
    <t>a7) Fondo de Aportaciones para la Seguridad Pública de los Estados y del Distrito Federal</t>
  </si>
  <si>
    <t>a6) Fondo de Aportaciones para la Educación Tecnológica y de Adultos</t>
  </si>
  <si>
    <t>a5) Fondo de Aportaciones Múltiples</t>
  </si>
  <si>
    <t>a4) Fondo de Aportaciones para el Fortalecimiento de los Municipios y de las Demarcaciones Territoriales del Distrito Federal</t>
  </si>
  <si>
    <t>a3) Fondo de Aportaciones para la Infraestructura Social</t>
  </si>
  <si>
    <t>a2) Fondo de Aportaciones para los Servicios de Salud</t>
  </si>
  <si>
    <t>a1) Fondo de Aportaciones para la Nómina Educativa y Gasto Operativo</t>
  </si>
  <si>
    <t>A. Aportaciones (A=a1+a2+a3+a4+a5+a6+a7+a8)</t>
  </si>
  <si>
    <t xml:space="preserve">Transferencias Federales Etiquetadas </t>
  </si>
  <si>
    <t>Ingresos Excedentes de Ingresos de Libre Disposición</t>
  </si>
  <si>
    <t>I. Total de Ingresos de Libre Disposición  (I=A+B+C+D+E+F+G+H+I+J+K+L)</t>
  </si>
  <si>
    <t>l2) Otros Ingresos de Libre Disposición</t>
  </si>
  <si>
    <t xml:space="preserve">l1) Participaciones en Ingresos Locales </t>
  </si>
  <si>
    <t>L. Otros Ingresos de Libre Disposición (L=l1+l2)</t>
  </si>
  <si>
    <t>k1) Otros Convenios y Subsidios</t>
  </si>
  <si>
    <t>K. Convenios</t>
  </si>
  <si>
    <t>J. Transferencias y Asignaciones</t>
  </si>
  <si>
    <t>i5) Otros Incentivos Económicos</t>
  </si>
  <si>
    <t>i4) Fondo de Compensación de Repecos-Intermedios</t>
  </si>
  <si>
    <t>i3) Impuesto Sobre Automóviles Nuevos</t>
  </si>
  <si>
    <t>i2) Fondo de Compensación ISAN</t>
  </si>
  <si>
    <t>i1) Tenencia o Uso de Vehículos</t>
  </si>
  <si>
    <t>I. Incentivos Derivados de la Colaboración Fiscal (I=i1+i2+i3+i4+i5)</t>
  </si>
  <si>
    <t>h11) Fondo de Estabilización de los Ingresos de las Entidades Federativas</t>
  </si>
  <si>
    <t>h10) Fondo del Impuesto Sobre la Renta</t>
  </si>
  <si>
    <t>h9) Gasolinas y Diésel</t>
  </si>
  <si>
    <t>h8) 3.17% Sobre Extracción de Petróleo</t>
  </si>
  <si>
    <t>h7) 0.136% de la Recaudación Federal Participable</t>
  </si>
  <si>
    <t>h6) Impuesto Especial Sobre Producción y Servicios</t>
  </si>
  <si>
    <t>h5) Fondo de Extracción de Hidrocarburos</t>
  </si>
  <si>
    <t>h4) Fondo de Compensación</t>
  </si>
  <si>
    <t>h3) Fondo de Fiscalización y Recaudación</t>
  </si>
  <si>
    <t>h2) Fondo de Fomento Municipal</t>
  </si>
  <si>
    <t xml:space="preserve">h1) Fondo General de Participaciones </t>
  </si>
  <si>
    <t>H. Participaciones   (H=h1+h2+h3+h4+h5+h6+h7+h8+h9+h10+h11)</t>
  </si>
  <si>
    <t>G. Ingresos por Ventas de Bienes y Prestación Servicios</t>
  </si>
  <si>
    <t>F. Aprovechamientos</t>
  </si>
  <si>
    <t>E. Productos</t>
  </si>
  <si>
    <t>D. Derechos</t>
  </si>
  <si>
    <t>C. Contribuciones de Mejoras</t>
  </si>
  <si>
    <t>B. Cuotas y Aportaciones de Seguridad Social</t>
  </si>
  <si>
    <t>A. Impuestos</t>
  </si>
  <si>
    <t>Ingresos de Libre Disposición</t>
  </si>
  <si>
    <t>Recaudado</t>
  </si>
  <si>
    <t>Modificado</t>
  </si>
  <si>
    <t>Ampliaciones/ (Reducciones)</t>
  </si>
  <si>
    <t>Estimado (d)</t>
  </si>
  <si>
    <t>Diferencia (e)</t>
  </si>
  <si>
    <t>Ingreso</t>
  </si>
  <si>
    <t>Estado Analítico de Ingresos Detallado - LDF</t>
  </si>
  <si>
    <t>III. Total de Egresos (III = I + II)</t>
  </si>
  <si>
    <t>i7) Adeudos de Ejercicios Fiscales Anteriores (ADEFAS)</t>
  </si>
  <si>
    <t>i6) Apoyos Financieros</t>
  </si>
  <si>
    <t>i5) Costo por Coberturas</t>
  </si>
  <si>
    <t>i4) Gastos de la Deuda Pública</t>
  </si>
  <si>
    <t>i3) Comisiones de la Deuda Pública</t>
  </si>
  <si>
    <t>i2) Intereses de la Deuda Pública</t>
  </si>
  <si>
    <t>i1) Amortización de la Deuda Pública</t>
  </si>
  <si>
    <t>I. Deuda Pública (I=i1+i2+i3+i4+i5+i6+i7)</t>
  </si>
  <si>
    <t>h3) Convenios</t>
  </si>
  <si>
    <t>h2) Aportaciones</t>
  </si>
  <si>
    <t>h1) Participaciones</t>
  </si>
  <si>
    <t>H. Participaciones y Aportaciones (H=h1+h2+h3)</t>
  </si>
  <si>
    <t>g7) Provisiones para Contingencias y Otras Erogaciones Especiales</t>
  </si>
  <si>
    <t>g6) Otras Inversiones Financieras</t>
  </si>
  <si>
    <t>Fideicomiso de Desastres Naturales (Informativo)</t>
  </si>
  <si>
    <t>g5) Inversiones en Fideicomisos, Mandatos y Otros Análogos</t>
  </si>
  <si>
    <t>g4) Concesión de Préstamos</t>
  </si>
  <si>
    <t>g3) Compra de Títulos y Valores</t>
  </si>
  <si>
    <t>g2) Acciones y Participaciones de Capital</t>
  </si>
  <si>
    <t>g1) Inversiones Para el Fomento de Actividades Productivas</t>
  </si>
  <si>
    <t>G. Inversiones Financieras y Otras Provisiones (G=g1+g2+g3+g4+g5+g6+g7)</t>
  </si>
  <si>
    <t>f3) Proyectos Productivos y Acciones de Fomento</t>
  </si>
  <si>
    <t>f2) Obra Pública en Bienes Propios</t>
  </si>
  <si>
    <t>f1) Obra Pública en Bienes de Dominio Público</t>
  </si>
  <si>
    <t>F. Inversión Pública (F=f1+f2+f3)</t>
  </si>
  <si>
    <t>e9) Activos Intangibles</t>
  </si>
  <si>
    <t>e8) Bienes Inmuebles</t>
  </si>
  <si>
    <t>e7) Activos Biológicos</t>
  </si>
  <si>
    <t>e6) Maquinaria, Otros Equipos y Herramientas</t>
  </si>
  <si>
    <t>e5) Equipo de Defensa y Seguridad</t>
  </si>
  <si>
    <t>e4) Vehículos y Equipo de Transporte</t>
  </si>
  <si>
    <t>e3) Equipo e Instrumental Médico y de Laboratorio</t>
  </si>
  <si>
    <t>e2) Mobiliario y Equipo Educacional y Recreativo</t>
  </si>
  <si>
    <t>e1) Mobiliario y Equipo de Administración</t>
  </si>
  <si>
    <t>E. Bienes Muebles, Inmuebles e Intangibles (E=e1+e2+e3+e4+e5+e6+e7+e8+e9)</t>
  </si>
  <si>
    <t>d9) Transferencias al Exterior</t>
  </si>
  <si>
    <t>d8) Donativos</t>
  </si>
  <si>
    <t>d7) Transferencias a la Seguridad Social</t>
  </si>
  <si>
    <t>d6) Transferencias a Fideicomisos, Mandatos y Otros Análogos</t>
  </si>
  <si>
    <t>d5) Pensiones y Jubilaciones</t>
  </si>
  <si>
    <t>d4) Ayudas Sociales</t>
  </si>
  <si>
    <t>d3) Subsidios y Subvenciones</t>
  </si>
  <si>
    <t>d2) Transferencias al Resto del Sector Público</t>
  </si>
  <si>
    <t>d1) Transferencias Internas y Asignaciones al Sector Público</t>
  </si>
  <si>
    <t>D. Transferencias, Asignaciones, Subsidios y Otras Ayudas (D=d1+d2+d3+d4+d5+d6+d7+d8+d9)</t>
  </si>
  <si>
    <t>c9) Otros Servicios Generales</t>
  </si>
  <si>
    <t>c8) Servicios Oficiales</t>
  </si>
  <si>
    <t>c7) Servicios de Traslado y Viáticos</t>
  </si>
  <si>
    <t>c6) Servicios de Comunicación Social y Publicidad</t>
  </si>
  <si>
    <t>c5) Servicios de Instalación, Reparación, Mantenimiento y Conservación</t>
  </si>
  <si>
    <t>c4) Servicios Financieros, Bancarios y Comerciales</t>
  </si>
  <si>
    <t>c3) Servicios Profesionales, Científicos, Técnicos y Otros Servicios</t>
  </si>
  <si>
    <t>c2) Servicios de Arrendamiento</t>
  </si>
  <si>
    <t>c1) Servicios Básicos</t>
  </si>
  <si>
    <t>C. Servicios Generales (C=c1+c2+c3+c4+c5+c6+c7+c8+c9)</t>
  </si>
  <si>
    <t>b9) Herramientas, Refacciones y Accesorios Menores</t>
  </si>
  <si>
    <t>b8) Materiales y Suministros Para Seguridad</t>
  </si>
  <si>
    <t>b7) Vestuario, Blancos, Prendas de Protección y Artículos Deportivos</t>
  </si>
  <si>
    <t>b6) Combustibles, Lubricantes y Aditivos</t>
  </si>
  <si>
    <t>b5) Productos Químicos, Farmacéuticos y de Laboratorio</t>
  </si>
  <si>
    <t>b4) Materiales y Artículos de Construcción y de Reparación</t>
  </si>
  <si>
    <t>b3) Materias Primas y Materiales de Producción y Comercialización</t>
  </si>
  <si>
    <t>b2) Alimentos y Utensilios</t>
  </si>
  <si>
    <t>b1) Materiales de Administración, Emisión de Documentos y Artículos Oficiales</t>
  </si>
  <si>
    <t>B. Materiales y Suministros (B=b1+b2+b3+b4+b5+b6+b7+b8+b9)</t>
  </si>
  <si>
    <t>a7) Pago de Estímulos a Servidores Públicos</t>
  </si>
  <si>
    <t>a6) Previsiones</t>
  </si>
  <si>
    <t>a5) Otras Prestaciones Sociales y Económicas</t>
  </si>
  <si>
    <t>a4) Seguridad Social</t>
  </si>
  <si>
    <t>a3) Remuneraciones Adicionales y Especiales</t>
  </si>
  <si>
    <t>a2) Remuneraciones al Personal de Carácter Transitorio</t>
  </si>
  <si>
    <t>a1) Remuneraciones al Personal de Carácter Permanente</t>
  </si>
  <si>
    <t>A. Servicios Personales (A=a1+a2+a3+a4+a5+a6+a7)</t>
  </si>
  <si>
    <t>II. Gasto Etiquetado (II=A+B+C+D+E+F+G+H+I)</t>
  </si>
  <si>
    <t>I. Gasto No Etiquetado (I=A+B+C+D+E+F+G+H+I)</t>
  </si>
  <si>
    <t xml:space="preserve">Modificado </t>
  </si>
  <si>
    <t xml:space="preserve">Ampliaciones/ (Reducciones) </t>
  </si>
  <si>
    <t>Subejercicio (e)</t>
  </si>
  <si>
    <t>Egresos</t>
  </si>
  <si>
    <t xml:space="preserve">Clasificación por Objeto del Gasto (Capítulo y Concepto) </t>
  </si>
  <si>
    <t>Estado Analítico del Ejercicio del Presupuesto de Egresos Detallado - LDF</t>
  </si>
  <si>
    <t>UNIDAD TÉCNICA</t>
  </si>
  <si>
    <t>UNIDAD ADMINISTRATIVA</t>
  </si>
  <si>
    <t>UNIDAD GENERAL</t>
  </si>
  <si>
    <t>II. Gasto Etiquetado     (II=A+B+C+D+E+F+G+H)</t>
  </si>
  <si>
    <t>I. Gasto No Etiquetado  (I=A+B+C+D+E+F+G+H)</t>
  </si>
  <si>
    <t>Clasificación Administrativa</t>
  </si>
  <si>
    <t>d4) Adeudos de Ejercicios Fiscales Anteriores</t>
  </si>
  <si>
    <t>d3) Saneamiento del Sistema Financiero</t>
  </si>
  <si>
    <t>d2) Transferencias, Participaciones y Aportaciones Entre Diferentes Niveles y Ordenes de Gobierno</t>
  </si>
  <si>
    <t>d1) Transacciones de la Deuda Publica / Costo Financiero de la Deuda</t>
  </si>
  <si>
    <t>D. Otras No Clasificadas en Funciones Anteriores (D=d1+d2+d3+d4)</t>
  </si>
  <si>
    <t>c9) Otras Industrias y Otros Asuntos Económicos</t>
  </si>
  <si>
    <t>c8) Ciencia, Tecnología e Innovación</t>
  </si>
  <si>
    <t>c7) Turismo</t>
  </si>
  <si>
    <t>c6) Comunicaciones</t>
  </si>
  <si>
    <t>c5) Transporte</t>
  </si>
  <si>
    <t>c4) Minería, Manufacturas y Construcción</t>
  </si>
  <si>
    <t>c3) Combustibles y Energía</t>
  </si>
  <si>
    <t>c2) Agropecuaria, Silvicultura, Pesca y Caza</t>
  </si>
  <si>
    <t>c1) Asuntos Económicos, Comerciales y Laborales en General</t>
  </si>
  <si>
    <t>C. Desarrollo Económico (C=c1+c2+c3+c4+c5+c6+c7+c8+c9)</t>
  </si>
  <si>
    <t>b7) Otros Asuntos Sociales</t>
  </si>
  <si>
    <t>b6) Protección Social</t>
  </si>
  <si>
    <t>b5) Educación</t>
  </si>
  <si>
    <t>b4) Recreación, Cultura y Otras Manifestaciones Sociales</t>
  </si>
  <si>
    <t>b3) Salud</t>
  </si>
  <si>
    <t>b2) Vivienda y Servicios a la Comunidad</t>
  </si>
  <si>
    <t>b1) Protección Ambiental</t>
  </si>
  <si>
    <t>B. Desarrollo Social (B=b1+b2+b3+b4+b5+b6+b7)</t>
  </si>
  <si>
    <t>a8) Otros Servicios Generales</t>
  </si>
  <si>
    <t>a7) Asuntos de Orden Público y de Seguridad Interior</t>
  </si>
  <si>
    <t>a6) Seguridad Nacional</t>
  </si>
  <si>
    <t>a5) Asuntos Financieros y Hacendarios</t>
  </si>
  <si>
    <t>a4) Relaciones Exteriores</t>
  </si>
  <si>
    <t>a3) Coordinación de la Política de Gobierno</t>
  </si>
  <si>
    <t>a2) Justicia</t>
  </si>
  <si>
    <t>a1) Legislación</t>
  </si>
  <si>
    <t>A. Gobierno (A=a1+a2+a3+a4+a5+a6+a7+a8)</t>
  </si>
  <si>
    <t>II. Gasto Etiquetado (II=A+B+C+D)</t>
  </si>
  <si>
    <t>I. Gasto No Etiquetado (I=A+B+C+D)</t>
  </si>
  <si>
    <t>Clasificación Funcional (Finalidad y Función)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</si>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</sst>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_ ;[Red]\-#,##0\ "/>
    <numFmt numFmtId="166" formatCode="#,##0_ ;\-#,##0\ "/>
  </numFmts>
  <fonts count="1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indexed="8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i/>
      <sz val="10"/>
      <color theme="1"/>
      <name val="Arial Narrow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  <font>
      <b/>
      <vertAlign val="superscript"/>
      <sz val="10"/>
      <color indexed="8"/>
      <name val="Arial Narrow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 indent="2"/>
    </xf>
    <xf numFmtId="164" fontId="4" fillId="0" borderId="4" xfId="0" applyNumberFormat="1" applyFont="1" applyBorder="1" applyAlignment="1">
      <alignment horizontal="right" vertical="center" wrapText="1"/>
    </xf>
    <xf numFmtId="164" fontId="4" fillId="0" borderId="4" xfId="0" applyNumberFormat="1" applyFont="1" applyBorder="1" applyAlignment="1">
      <alignment horizontal="left" vertical="center" wrapText="1" indent="2"/>
    </xf>
    <xf numFmtId="164" fontId="3" fillId="0" borderId="4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horizontal="left" vertical="center" wrapText="1" indent="2"/>
    </xf>
    <xf numFmtId="164" fontId="3" fillId="0" borderId="4" xfId="0" applyNumberFormat="1" applyFont="1" applyBorder="1" applyAlignment="1">
      <alignment horizontal="left" vertical="center" wrapText="1" indent="2"/>
    </xf>
    <xf numFmtId="0" fontId="3" fillId="0" borderId="3" xfId="0" applyFont="1" applyBorder="1" applyAlignment="1">
      <alignment horizontal="left" vertical="center" wrapText="1" indent="4"/>
    </xf>
    <xf numFmtId="164" fontId="3" fillId="0" borderId="3" xfId="0" applyNumberFormat="1" applyFont="1" applyBorder="1" applyAlignment="1">
      <alignment horizontal="left" vertical="center" wrapText="1" indent="4"/>
    </xf>
    <xf numFmtId="164" fontId="3" fillId="0" borderId="3" xfId="0" applyNumberFormat="1" applyFont="1" applyBorder="1" applyAlignment="1">
      <alignment horizontal="left" vertical="center" indent="4"/>
    </xf>
    <xf numFmtId="164" fontId="5" fillId="0" borderId="4" xfId="0" applyNumberFormat="1" applyFont="1" applyBorder="1" applyAlignment="1">
      <alignment horizontal="left" vertical="center" wrapText="1" indent="2"/>
    </xf>
    <xf numFmtId="0" fontId="3" fillId="0" borderId="1" xfId="0" applyFont="1" applyBorder="1" applyAlignment="1">
      <alignment horizontal="left" vertical="center" wrapText="1" indent="2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left" vertical="center" wrapText="1" indent="2"/>
    </xf>
    <xf numFmtId="164" fontId="3" fillId="0" borderId="2" xfId="0" applyNumberFormat="1" applyFont="1" applyBorder="1" applyAlignment="1">
      <alignment horizontal="right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6" fillId="0" borderId="0" xfId="0" applyFont="1"/>
    <xf numFmtId="0" fontId="7" fillId="2" borderId="14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164" fontId="7" fillId="0" borderId="3" xfId="0" applyNumberFormat="1" applyFont="1" applyBorder="1" applyAlignment="1">
      <alignment horizontal="justify" vertical="center" wrapText="1"/>
    </xf>
    <xf numFmtId="164" fontId="7" fillId="0" borderId="4" xfId="0" applyNumberFormat="1" applyFont="1" applyBorder="1" applyAlignment="1">
      <alignment horizontal="right" vertical="center" wrapText="1"/>
    </xf>
    <xf numFmtId="164" fontId="6" fillId="0" borderId="3" xfId="0" applyNumberFormat="1" applyFont="1" applyBorder="1" applyAlignment="1">
      <alignment horizontal="left" vertical="center" wrapText="1" indent="2"/>
    </xf>
    <xf numFmtId="164" fontId="6" fillId="0" borderId="4" xfId="0" applyNumberFormat="1" applyFont="1" applyBorder="1" applyAlignment="1">
      <alignment horizontal="right" vertical="center" wrapText="1"/>
    </xf>
    <xf numFmtId="164" fontId="6" fillId="2" borderId="4" xfId="0" applyNumberFormat="1" applyFont="1" applyFill="1" applyBorder="1" applyAlignment="1">
      <alignment horizontal="right" vertical="center" wrapText="1"/>
    </xf>
    <xf numFmtId="164" fontId="6" fillId="0" borderId="3" xfId="0" applyNumberFormat="1" applyFont="1" applyBorder="1" applyAlignment="1">
      <alignment horizontal="justify" vertical="center" wrapText="1"/>
    </xf>
    <xf numFmtId="164" fontId="7" fillId="0" borderId="3" xfId="0" applyNumberFormat="1" applyFont="1" applyBorder="1" applyAlignment="1">
      <alignment horizontal="justify" vertical="center"/>
    </xf>
    <xf numFmtId="164" fontId="8" fillId="0" borderId="3" xfId="0" applyNumberFormat="1" applyFont="1" applyBorder="1" applyAlignment="1">
      <alignment horizontal="justify" vertical="center" wrapText="1"/>
    </xf>
    <xf numFmtId="164" fontId="8" fillId="0" borderId="4" xfId="0" applyNumberFormat="1" applyFont="1" applyBorder="1" applyAlignment="1">
      <alignment horizontal="right" vertical="center" wrapText="1"/>
    </xf>
    <xf numFmtId="164" fontId="8" fillId="0" borderId="1" xfId="0" applyNumberFormat="1" applyFont="1" applyBorder="1" applyAlignment="1">
      <alignment horizontal="justify" vertical="center" wrapText="1"/>
    </xf>
    <xf numFmtId="164" fontId="8" fillId="0" borderId="2" xfId="0" applyNumberFormat="1" applyFont="1" applyBorder="1" applyAlignment="1">
      <alignment horizontal="right" vertical="center" wrapText="1"/>
    </xf>
    <xf numFmtId="164" fontId="9" fillId="0" borderId="0" xfId="0" applyNumberFormat="1" applyFont="1" applyAlignment="1">
      <alignment vertical="center"/>
    </xf>
    <xf numFmtId="164" fontId="6" fillId="0" borderId="0" xfId="0" applyNumberFormat="1" applyFont="1"/>
    <xf numFmtId="164" fontId="8" fillId="0" borderId="0" xfId="0" applyNumberFormat="1" applyFont="1" applyAlignment="1">
      <alignment horizontal="right" vertical="center" wrapText="1"/>
    </xf>
    <xf numFmtId="164" fontId="10" fillId="0" borderId="0" xfId="0" applyNumberFormat="1" applyFont="1" applyAlignment="1">
      <alignment vertical="center"/>
    </xf>
    <xf numFmtId="164" fontId="7" fillId="2" borderId="7" xfId="0" applyNumberFormat="1" applyFont="1" applyFill="1" applyBorder="1" applyAlignment="1">
      <alignment horizontal="center" vertical="center" wrapText="1"/>
    </xf>
    <xf numFmtId="164" fontId="7" fillId="2" borderId="2" xfId="0" applyNumberFormat="1" applyFont="1" applyFill="1" applyBorder="1" applyAlignment="1">
      <alignment horizontal="center" vertical="center" wrapText="1"/>
    </xf>
    <xf numFmtId="164" fontId="7" fillId="0" borderId="3" xfId="0" applyNumberFormat="1" applyFont="1" applyBorder="1" applyAlignment="1">
      <alignment horizontal="left" vertical="center" wrapText="1"/>
    </xf>
    <xf numFmtId="164" fontId="6" fillId="0" borderId="1" xfId="0" applyNumberFormat="1" applyFont="1" applyBorder="1" applyAlignment="1">
      <alignment horizontal="justify" vertical="center" wrapText="1"/>
    </xf>
    <xf numFmtId="164" fontId="6" fillId="0" borderId="2" xfId="0" applyNumberFormat="1" applyFont="1" applyBorder="1" applyAlignment="1">
      <alignment horizontal="right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justify" vertical="center" wrapText="1"/>
    </xf>
    <xf numFmtId="0" fontId="8" fillId="0" borderId="4" xfId="0" applyFont="1" applyBorder="1" applyAlignment="1">
      <alignment horizontal="justify" vertical="center" wrapText="1"/>
    </xf>
    <xf numFmtId="0" fontId="7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 indent="1"/>
    </xf>
    <xf numFmtId="0" fontId="6" fillId="0" borderId="3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justify" vertical="center" wrapText="1"/>
    </xf>
    <xf numFmtId="164" fontId="7" fillId="0" borderId="2" xfId="0" applyNumberFormat="1" applyFont="1" applyBorder="1" applyAlignment="1">
      <alignment horizontal="justify" vertical="center" wrapText="1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164" fontId="4" fillId="0" borderId="3" xfId="0" applyNumberFormat="1" applyFont="1" applyBorder="1" applyAlignment="1">
      <alignment vertical="center" wrapText="1"/>
    </xf>
    <xf numFmtId="164" fontId="4" fillId="0" borderId="4" xfId="0" applyNumberFormat="1" applyFont="1" applyBorder="1" applyAlignment="1">
      <alignment vertical="center" wrapText="1"/>
    </xf>
    <xf numFmtId="164" fontId="3" fillId="0" borderId="3" xfId="0" applyNumberFormat="1" applyFont="1" applyBorder="1" applyAlignment="1">
      <alignment horizontal="left" vertical="center" wrapText="1" indent="5"/>
    </xf>
    <xf numFmtId="164" fontId="3" fillId="0" borderId="4" xfId="0" applyNumberFormat="1" applyFont="1" applyBorder="1" applyAlignment="1">
      <alignment vertical="center" wrapText="1"/>
    </xf>
    <xf numFmtId="164" fontId="3" fillId="0" borderId="3" xfId="0" applyNumberFormat="1" applyFont="1" applyBorder="1" applyAlignment="1">
      <alignment vertical="center" wrapText="1"/>
    </xf>
    <xf numFmtId="164" fontId="3" fillId="2" borderId="4" xfId="0" applyNumberFormat="1" applyFont="1" applyFill="1" applyBorder="1" applyAlignment="1">
      <alignment vertical="center" wrapText="1"/>
    </xf>
    <xf numFmtId="164" fontId="3" fillId="0" borderId="1" xfId="0" applyNumberFormat="1" applyFont="1" applyBorder="1" applyAlignment="1">
      <alignment vertical="center" wrapText="1"/>
    </xf>
    <xf numFmtId="164" fontId="3" fillId="0" borderId="2" xfId="0" applyNumberFormat="1" applyFont="1" applyBorder="1" applyAlignment="1">
      <alignment vertical="center" wrapText="1"/>
    </xf>
    <xf numFmtId="164" fontId="4" fillId="2" borderId="11" xfId="0" applyNumberFormat="1" applyFont="1" applyFill="1" applyBorder="1" applyAlignment="1">
      <alignment vertical="center"/>
    </xf>
    <xf numFmtId="164" fontId="4" fillId="2" borderId="13" xfId="0" applyNumberFormat="1" applyFont="1" applyFill="1" applyBorder="1" applyAlignment="1">
      <alignment horizontal="center" vertical="center" wrapText="1"/>
    </xf>
    <xf numFmtId="164" fontId="3" fillId="0" borderId="14" xfId="0" applyNumberFormat="1" applyFont="1" applyBorder="1" applyAlignment="1">
      <alignment vertical="center" wrapText="1"/>
    </xf>
    <xf numFmtId="164" fontId="4" fillId="0" borderId="1" xfId="0" applyNumberFormat="1" applyFont="1" applyBorder="1" applyAlignment="1">
      <alignment vertical="center" wrapText="1"/>
    </xf>
    <xf numFmtId="164" fontId="4" fillId="0" borderId="2" xfId="0" applyNumberFormat="1" applyFont="1" applyBorder="1" applyAlignment="1">
      <alignment vertical="center" wrapText="1"/>
    </xf>
    <xf numFmtId="164" fontId="3" fillId="0" borderId="0" xfId="0" applyNumberFormat="1" applyFont="1"/>
    <xf numFmtId="164" fontId="4" fillId="2" borderId="7" xfId="0" applyNumberFormat="1" applyFont="1" applyFill="1" applyBorder="1" applyAlignment="1">
      <alignment horizontal="center" vertical="center"/>
    </xf>
    <xf numFmtId="164" fontId="4" fillId="2" borderId="2" xfId="0" applyNumberFormat="1" applyFont="1" applyFill="1" applyBorder="1" applyAlignment="1">
      <alignment horizontal="center" vertical="center"/>
    </xf>
    <xf numFmtId="164" fontId="3" fillId="0" borderId="14" xfId="0" applyNumberFormat="1" applyFont="1" applyBorder="1" applyAlignment="1">
      <alignment vertical="center"/>
    </xf>
    <xf numFmtId="164" fontId="3" fillId="0" borderId="4" xfId="0" applyNumberFormat="1" applyFont="1" applyBorder="1" applyAlignment="1">
      <alignment vertical="center"/>
    </xf>
    <xf numFmtId="164" fontId="4" fillId="0" borderId="3" xfId="0" applyNumberFormat="1" applyFont="1" applyBorder="1" applyAlignment="1">
      <alignment vertical="center"/>
    </xf>
    <xf numFmtId="164" fontId="4" fillId="0" borderId="4" xfId="0" applyNumberFormat="1" applyFont="1" applyBorder="1" applyAlignment="1">
      <alignment vertical="center"/>
    </xf>
    <xf numFmtId="164" fontId="3" fillId="0" borderId="3" xfId="0" applyNumberFormat="1" applyFont="1" applyBorder="1" applyAlignment="1">
      <alignment horizontal="left" vertical="center" indent="5"/>
    </xf>
    <xf numFmtId="164" fontId="3" fillId="0" borderId="3" xfId="0" applyNumberFormat="1" applyFont="1" applyBorder="1" applyAlignment="1">
      <alignment vertical="center"/>
    </xf>
    <xf numFmtId="164" fontId="4" fillId="0" borderId="1" xfId="0" applyNumberFormat="1" applyFont="1" applyBorder="1" applyAlignment="1">
      <alignment vertical="center"/>
    </xf>
    <xf numFmtId="164" fontId="4" fillId="0" borderId="2" xfId="0" applyNumberFormat="1" applyFont="1" applyBorder="1" applyAlignment="1">
      <alignment vertical="center"/>
    </xf>
    <xf numFmtId="164" fontId="3" fillId="0" borderId="3" xfId="0" applyNumberFormat="1" applyFont="1" applyBorder="1" applyAlignment="1">
      <alignment horizontal="justify" vertical="center"/>
    </xf>
    <xf numFmtId="164" fontId="3" fillId="0" borderId="3" xfId="0" applyNumberFormat="1" applyFont="1" applyBorder="1" applyAlignment="1">
      <alignment horizontal="left" vertical="center" indent="1"/>
    </xf>
    <xf numFmtId="164" fontId="3" fillId="3" borderId="4" xfId="0" applyNumberFormat="1" applyFont="1" applyFill="1" applyBorder="1" applyAlignment="1">
      <alignment vertical="center"/>
    </xf>
    <xf numFmtId="164" fontId="4" fillId="0" borderId="3" xfId="0" applyNumberFormat="1" applyFont="1" applyBorder="1" applyAlignment="1">
      <alignment horizontal="left" vertical="center" indent="1"/>
    </xf>
    <xf numFmtId="164" fontId="4" fillId="0" borderId="3" xfId="0" applyNumberFormat="1" applyFont="1" applyBorder="1" applyAlignment="1">
      <alignment horizontal="left" vertical="center" wrapText="1" indent="1"/>
    </xf>
    <xf numFmtId="164" fontId="3" fillId="0" borderId="3" xfId="0" applyNumberFormat="1" applyFont="1" applyBorder="1" applyAlignment="1">
      <alignment horizontal="left" vertical="center" wrapText="1" indent="1"/>
    </xf>
    <xf numFmtId="0" fontId="3" fillId="0" borderId="0" xfId="0" applyFont="1" applyAlignment="1">
      <alignment horizontal="right"/>
    </xf>
    <xf numFmtId="164" fontId="3" fillId="0" borderId="2" xfId="0" applyNumberFormat="1" applyFont="1" applyBorder="1" applyAlignment="1">
      <alignment horizontal="right" vertical="center"/>
    </xf>
    <xf numFmtId="164" fontId="3" fillId="0" borderId="2" xfId="0" applyNumberFormat="1" applyFont="1" applyBorder="1" applyAlignment="1">
      <alignment horizontal="justify" vertical="center"/>
    </xf>
    <xf numFmtId="164" fontId="3" fillId="0" borderId="1" xfId="0" applyNumberFormat="1" applyFont="1" applyBorder="1" applyAlignment="1">
      <alignment horizontal="left" vertical="center" wrapText="1"/>
    </xf>
    <xf numFmtId="164" fontId="4" fillId="0" borderId="4" xfId="0" applyNumberFormat="1" applyFont="1" applyBorder="1" applyAlignment="1">
      <alignment horizontal="right" vertical="center"/>
    </xf>
    <xf numFmtId="164" fontId="3" fillId="0" borderId="4" xfId="0" applyNumberFormat="1" applyFont="1" applyBorder="1" applyAlignment="1">
      <alignment horizontal="right" vertical="center"/>
    </xf>
    <xf numFmtId="164" fontId="3" fillId="0" borderId="4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left" vertical="center" wrapText="1"/>
    </xf>
    <xf numFmtId="164" fontId="3" fillId="0" borderId="4" xfId="0" applyNumberFormat="1" applyFont="1" applyBorder="1" applyAlignment="1">
      <alignment horizontal="justify" vertical="center"/>
    </xf>
    <xf numFmtId="164" fontId="3" fillId="0" borderId="3" xfId="0" applyNumberFormat="1" applyFont="1" applyBorder="1" applyAlignment="1">
      <alignment horizontal="left" vertical="center"/>
    </xf>
    <xf numFmtId="164" fontId="3" fillId="0" borderId="15" xfId="0" applyNumberFormat="1" applyFont="1" applyBorder="1" applyAlignment="1">
      <alignment horizontal="right" vertical="center"/>
    </xf>
    <xf numFmtId="164" fontId="3" fillId="0" borderId="15" xfId="0" applyNumberFormat="1" applyFont="1" applyBorder="1" applyAlignment="1">
      <alignment horizontal="center" vertical="center"/>
    </xf>
    <xf numFmtId="164" fontId="3" fillId="0" borderId="16" xfId="0" applyNumberFormat="1" applyFont="1" applyBorder="1" applyAlignment="1">
      <alignment horizontal="left" vertical="center" indent="1"/>
    </xf>
    <xf numFmtId="164" fontId="3" fillId="0" borderId="3" xfId="0" applyNumberFormat="1" applyFont="1" applyBorder="1" applyAlignment="1">
      <alignment horizontal="left" vertical="center" wrapText="1" indent="3"/>
    </xf>
    <xf numFmtId="164" fontId="3" fillId="2" borderId="4" xfId="0" applyNumberFormat="1" applyFont="1" applyFill="1" applyBorder="1" applyAlignment="1">
      <alignment horizontal="center" vertical="center"/>
    </xf>
    <xf numFmtId="164" fontId="3" fillId="2" borderId="4" xfId="0" applyNumberFormat="1" applyFont="1" applyFill="1" applyBorder="1" applyAlignment="1">
      <alignment horizontal="right" vertical="center"/>
    </xf>
    <xf numFmtId="164" fontId="3" fillId="0" borderId="3" xfId="0" applyNumberFormat="1" applyFont="1" applyBorder="1" applyAlignment="1">
      <alignment horizontal="right" vertical="center"/>
    </xf>
    <xf numFmtId="164" fontId="4" fillId="0" borderId="17" xfId="0" applyNumberFormat="1" applyFont="1" applyBorder="1" applyAlignment="1">
      <alignment horizontal="right" vertical="center"/>
    </xf>
    <xf numFmtId="164" fontId="3" fillId="0" borderId="3" xfId="0" applyNumberFormat="1" applyFont="1" applyBorder="1" applyAlignment="1">
      <alignment horizontal="left" vertical="center" indent="3"/>
    </xf>
    <xf numFmtId="164" fontId="3" fillId="0" borderId="17" xfId="0" applyNumberFormat="1" applyFont="1" applyBorder="1" applyAlignment="1">
      <alignment horizontal="right" vertical="center"/>
    </xf>
    <xf numFmtId="164" fontId="3" fillId="0" borderId="1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164" fontId="4" fillId="0" borderId="3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4" xfId="0" applyFont="1" applyBorder="1"/>
    <xf numFmtId="0" fontId="3" fillId="0" borderId="8" xfId="0" applyFont="1" applyBorder="1" applyAlignment="1">
      <alignment horizontal="left" vertical="center" indent="3"/>
    </xf>
    <xf numFmtId="0" fontId="3" fillId="0" borderId="8" xfId="0" applyFont="1" applyBorder="1" applyAlignment="1">
      <alignment horizontal="left" vertical="center" wrapText="1"/>
    </xf>
    <xf numFmtId="164" fontId="4" fillId="0" borderId="18" xfId="0" applyNumberFormat="1" applyFont="1" applyBorder="1" applyAlignment="1">
      <alignment horizontal="right" vertical="center"/>
    </xf>
    <xf numFmtId="0" fontId="3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164" fontId="3" fillId="0" borderId="16" xfId="0" applyNumberFormat="1" applyFont="1" applyBorder="1" applyAlignment="1">
      <alignment horizontal="right" vertical="center"/>
    </xf>
    <xf numFmtId="0" fontId="3" fillId="0" borderId="15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3" fillId="0" borderId="1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 indent="1"/>
    </xf>
    <xf numFmtId="164" fontId="3" fillId="0" borderId="3" xfId="0" applyNumberFormat="1" applyFont="1" applyBorder="1" applyAlignment="1">
      <alignment horizontal="right" vertical="center" wrapText="1"/>
    </xf>
    <xf numFmtId="164" fontId="4" fillId="0" borderId="3" xfId="0" applyNumberFormat="1" applyFont="1" applyBorder="1" applyAlignment="1">
      <alignment horizontal="right" vertical="center" wrapText="1"/>
    </xf>
    <xf numFmtId="0" fontId="4" fillId="0" borderId="3" xfId="0" applyFont="1" applyBorder="1" applyAlignment="1">
      <alignment horizontal="left" vertical="center" wrapText="1"/>
    </xf>
    <xf numFmtId="164" fontId="4" fillId="0" borderId="14" xfId="0" applyNumberFormat="1" applyFont="1" applyBorder="1" applyAlignment="1">
      <alignment horizontal="right" vertical="center" wrapText="1"/>
    </xf>
    <xf numFmtId="164" fontId="3" fillId="0" borderId="2" xfId="0" applyNumberFormat="1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indent="2"/>
    </xf>
    <xf numFmtId="164" fontId="3" fillId="0" borderId="15" xfId="0" applyNumberFormat="1" applyFont="1" applyBorder="1" applyAlignment="1">
      <alignment vertical="center"/>
    </xf>
    <xf numFmtId="0" fontId="3" fillId="0" borderId="16" xfId="0" applyFont="1" applyBorder="1" applyAlignment="1">
      <alignment horizontal="left" vertical="center" indent="2"/>
    </xf>
    <xf numFmtId="0" fontId="3" fillId="0" borderId="4" xfId="0" applyFont="1" applyBorder="1" applyAlignment="1">
      <alignment horizontal="right" vertical="center" wrapText="1"/>
    </xf>
    <xf numFmtId="0" fontId="4" fillId="0" borderId="14" xfId="0" applyFont="1" applyBorder="1" applyAlignment="1">
      <alignment horizontal="justify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164" fontId="12" fillId="0" borderId="3" xfId="1" applyNumberFormat="1" applyFont="1" applyFill="1" applyBorder="1" applyAlignment="1">
      <alignment horizontal="right"/>
    </xf>
    <xf numFmtId="0" fontId="3" fillId="0" borderId="8" xfId="0" applyFont="1" applyBorder="1" applyAlignment="1">
      <alignment horizontal="left" vertical="center" wrapText="1" indent="2"/>
    </xf>
    <xf numFmtId="0" fontId="4" fillId="0" borderId="9" xfId="0" applyFont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right" vertical="center" wrapText="1"/>
    </xf>
    <xf numFmtId="164" fontId="4" fillId="0" borderId="2" xfId="0" applyNumberFormat="1" applyFont="1" applyBorder="1" applyAlignment="1">
      <alignment horizontal="right" vertical="center" wrapText="1"/>
    </xf>
    <xf numFmtId="166" fontId="3" fillId="0" borderId="4" xfId="0" applyNumberFormat="1" applyFont="1" applyBorder="1" applyAlignment="1">
      <alignment horizontal="right" vertical="center" wrapText="1"/>
    </xf>
    <xf numFmtId="166" fontId="3" fillId="0" borderId="4" xfId="0" applyNumberFormat="1" applyFont="1" applyBorder="1" applyAlignment="1">
      <alignment horizontal="right" vertical="center"/>
    </xf>
    <xf numFmtId="166" fontId="4" fillId="0" borderId="17" xfId="0" applyNumberFormat="1" applyFont="1" applyBorder="1" applyAlignment="1">
      <alignment horizontal="right" vertical="center"/>
    </xf>
    <xf numFmtId="166" fontId="4" fillId="0" borderId="4" xfId="0" applyNumberFormat="1" applyFont="1" applyBorder="1" applyAlignment="1">
      <alignment horizontal="right" vertical="center"/>
    </xf>
    <xf numFmtId="166" fontId="3" fillId="0" borderId="3" xfId="0" applyNumberFormat="1" applyFont="1" applyBorder="1" applyAlignment="1">
      <alignment horizontal="right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64" fontId="7" fillId="2" borderId="14" xfId="0" applyNumberFormat="1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164" fontId="9" fillId="0" borderId="6" xfId="0" applyNumberFormat="1" applyFont="1" applyBorder="1" applyAlignment="1">
      <alignment horizontal="left" vertical="top" wrapText="1"/>
    </xf>
    <xf numFmtId="164" fontId="4" fillId="2" borderId="5" xfId="0" applyNumberFormat="1" applyFont="1" applyFill="1" applyBorder="1" applyAlignment="1">
      <alignment vertical="center"/>
    </xf>
    <xf numFmtId="164" fontId="4" fillId="2" borderId="9" xfId="0" applyNumberFormat="1" applyFont="1" applyFill="1" applyBorder="1" applyAlignment="1">
      <alignment vertical="center"/>
    </xf>
    <xf numFmtId="164" fontId="4" fillId="2" borderId="14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164" fontId="4" fillId="2" borderId="14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164" fontId="3" fillId="0" borderId="12" xfId="0" applyNumberFormat="1" applyFont="1" applyBorder="1" applyAlignment="1">
      <alignment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4" fillId="2" borderId="1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4" fillId="2" borderId="24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2">
    <cellStyle name="Millares 2" xfId="1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2189440</xdr:colOff>
      <xdr:row>90</xdr:row>
      <xdr:rowOff>68025</xdr:rowOff>
    </xdr:from>
    <xdr:to>
      <xdr:col>4</xdr:col>
      <xdr:colOff>3535334</xdr:colOff>
      <xdr:row>95</xdr:row>
      <xdr:rowOff>32837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1C23E5A7-70A3-ABA4-E66F-2E6B09526208}"/>
            </a:ext>
          </a:extLst>
        </xdr:cNvPr>
        <xdr:cNvGrpSpPr/>
      </xdr:nvGrpSpPr>
      <xdr:grpSpPr>
        <a:xfrm>
          <a:off x="2271083" y="16614311"/>
          <a:ext cx="7101715" cy="781240"/>
          <a:chOff x="2298290" y="16325850"/>
          <a:chExt cx="7088846" cy="774320"/>
        </a:xfrm>
      </xdr:grpSpPr>
      <xdr:sp macro="" textlink="">
        <xdr:nvSpPr>
          <xdr:cNvPr id="2" name="CuadroTexto 1">
            <a:extLst>
              <a:ext uri="{FF2B5EF4-FFF2-40B4-BE49-F238E27FC236}">
                <a16:creationId xmlns:a16="http://schemas.microsoft.com/office/drawing/2014/main" id="{71596882-0DA6-A385-9DB4-1BEF148D78BD}"/>
              </a:ext>
            </a:extLst>
          </xdr:cNvPr>
          <xdr:cNvSpPr txBox="1"/>
        </xdr:nvSpPr>
        <xdr:spPr>
          <a:xfrm>
            <a:off x="2298290" y="16325850"/>
            <a:ext cx="3045946" cy="77432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pPr algn="ctr"/>
            <a:r>
              <a:rPr lang="es-MX" sz="1100"/>
              <a:t>__________________________</a:t>
            </a:r>
          </a:p>
          <a:p>
            <a:pPr algn="ctr"/>
            <a:r>
              <a:rPr lang="es-MX" sz="1100"/>
              <a:t>C.P.</a:t>
            </a:r>
            <a:r>
              <a:rPr lang="es-MX" sz="1100" baseline="0"/>
              <a:t> Jaime Fernández Hernández</a:t>
            </a:r>
          </a:p>
          <a:p>
            <a:pPr algn="ctr"/>
            <a:r>
              <a:rPr lang="es-MX" sz="1100" baseline="0"/>
              <a:t>Jefe del Departamento de Administración de ITIFE</a:t>
            </a:r>
          </a:p>
          <a:p>
            <a:pPr algn="ctr"/>
            <a:endParaRPr lang="es-MX" sz="1100"/>
          </a:p>
        </xdr:txBody>
      </xdr:sp>
      <xdr:sp macro="" textlink="">
        <xdr:nvSpPr>
          <xdr:cNvPr id="3" name="CuadroTexto 2">
            <a:extLst>
              <a:ext uri="{FF2B5EF4-FFF2-40B4-BE49-F238E27FC236}">
                <a16:creationId xmlns:a16="http://schemas.microsoft.com/office/drawing/2014/main" id="{ADC945E2-8B3B-46E3-AEDB-72A9007725AE}"/>
              </a:ext>
            </a:extLst>
          </xdr:cNvPr>
          <xdr:cNvSpPr txBox="1"/>
        </xdr:nvSpPr>
        <xdr:spPr>
          <a:xfrm>
            <a:off x="7378949" y="16325850"/>
            <a:ext cx="2008187" cy="77432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pPr algn="ctr"/>
            <a:r>
              <a:rPr lang="es-MX" sz="1100"/>
              <a:t>__________________________</a:t>
            </a:r>
          </a:p>
          <a:p>
            <a:pPr algn="ctr"/>
            <a:r>
              <a:rPr lang="es-MX" sz="1100" baseline="0"/>
              <a:t>Lic. Miguel Piedras Díaz</a:t>
            </a:r>
          </a:p>
          <a:p>
            <a:pPr algn="ctr"/>
            <a:r>
              <a:rPr lang="es-MX" sz="1100" baseline="0"/>
              <a:t>Director General de ITIFE</a:t>
            </a:r>
          </a:p>
          <a:p>
            <a:pPr algn="ctr"/>
            <a:endParaRPr lang="es-MX" sz="1100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1221970</xdr:colOff>
      <xdr:row>46</xdr:row>
      <xdr:rowOff>104766</xdr:rowOff>
    </xdr:from>
    <xdr:to>
      <xdr:col>7</xdr:col>
      <xdr:colOff>713210</xdr:colOff>
      <xdr:row>51</xdr:row>
      <xdr:rowOff>76381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53290FD2-B77E-48D2-A34C-18D13E451902}"/>
            </a:ext>
          </a:extLst>
        </xdr:cNvPr>
        <xdr:cNvGrpSpPr/>
      </xdr:nvGrpSpPr>
      <xdr:grpSpPr>
        <a:xfrm>
          <a:off x="1555345" y="9048741"/>
          <a:ext cx="7101715" cy="781240"/>
          <a:chOff x="2298290" y="16325850"/>
          <a:chExt cx="7088846" cy="774320"/>
        </a:xfrm>
      </xdr:grpSpPr>
      <xdr:sp macro="" textlink="">
        <xdr:nvSpPr>
          <xdr:cNvPr id="3" name="CuadroTexto 2">
            <a:extLst>
              <a:ext uri="{FF2B5EF4-FFF2-40B4-BE49-F238E27FC236}">
                <a16:creationId xmlns:a16="http://schemas.microsoft.com/office/drawing/2014/main" id="{33EE55CB-2176-F5E0-278F-E2C5AABC6615}"/>
              </a:ext>
            </a:extLst>
          </xdr:cNvPr>
          <xdr:cNvSpPr txBox="1"/>
        </xdr:nvSpPr>
        <xdr:spPr>
          <a:xfrm>
            <a:off x="2298290" y="16325850"/>
            <a:ext cx="3045946" cy="77432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pPr algn="ctr"/>
            <a:r>
              <a:rPr lang="es-MX" sz="1100"/>
              <a:t>__________________________</a:t>
            </a:r>
          </a:p>
          <a:p>
            <a:pPr algn="ctr"/>
            <a:r>
              <a:rPr lang="es-MX" sz="1100"/>
              <a:t>C.P.</a:t>
            </a:r>
            <a:r>
              <a:rPr lang="es-MX" sz="1100" baseline="0"/>
              <a:t> Jaime Fernández Hernández</a:t>
            </a:r>
          </a:p>
          <a:p>
            <a:pPr algn="ctr"/>
            <a:r>
              <a:rPr lang="es-MX" sz="1100" baseline="0"/>
              <a:t>Jefe del Departamento de Administración de ITIFE</a:t>
            </a:r>
          </a:p>
          <a:p>
            <a:pPr algn="ctr"/>
            <a:endParaRPr lang="es-MX" sz="1100"/>
          </a:p>
        </xdr:txBody>
      </xdr:sp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B8A32FF2-8260-8354-5901-73F48A8B3ECC}"/>
              </a:ext>
            </a:extLst>
          </xdr:cNvPr>
          <xdr:cNvSpPr txBox="1"/>
        </xdr:nvSpPr>
        <xdr:spPr>
          <a:xfrm>
            <a:off x="7378949" y="16325850"/>
            <a:ext cx="2008187" cy="77432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pPr algn="ctr"/>
            <a:r>
              <a:rPr lang="es-MX" sz="1100"/>
              <a:t>__________________________</a:t>
            </a:r>
          </a:p>
          <a:p>
            <a:pPr algn="ctr"/>
            <a:r>
              <a:rPr lang="es-MX" sz="1100" baseline="0"/>
              <a:t>Lic. Miguel Piedras Díaz</a:t>
            </a:r>
          </a:p>
          <a:p>
            <a:pPr algn="ctr"/>
            <a:r>
              <a:rPr lang="es-MX" sz="1100" baseline="0"/>
              <a:t>Director General de ITIFE</a:t>
            </a:r>
          </a:p>
          <a:p>
            <a:pPr algn="ctr"/>
            <a:endParaRPr lang="es-MX" sz="1100"/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309905</xdr:colOff>
      <xdr:row>29</xdr:row>
      <xdr:rowOff>54419</xdr:rowOff>
    </xdr:from>
    <xdr:to>
      <xdr:col>9</xdr:col>
      <xdr:colOff>332096</xdr:colOff>
      <xdr:row>33</xdr:row>
      <xdr:rowOff>73659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FF05FA1D-D81B-41C9-AC5B-3897C267C43F}"/>
            </a:ext>
          </a:extLst>
        </xdr:cNvPr>
        <xdr:cNvGrpSpPr/>
      </xdr:nvGrpSpPr>
      <xdr:grpSpPr>
        <a:xfrm>
          <a:off x="2663941" y="7211776"/>
          <a:ext cx="7084298" cy="781240"/>
          <a:chOff x="2292464" y="16325850"/>
          <a:chExt cx="7098512" cy="774320"/>
        </a:xfrm>
      </xdr:grpSpPr>
      <xdr:sp macro="" textlink="">
        <xdr:nvSpPr>
          <xdr:cNvPr id="3" name="CuadroTexto 2">
            <a:extLst>
              <a:ext uri="{FF2B5EF4-FFF2-40B4-BE49-F238E27FC236}">
                <a16:creationId xmlns:a16="http://schemas.microsoft.com/office/drawing/2014/main" id="{362694F0-5087-FF01-FB9E-DA4A240BCB58}"/>
              </a:ext>
            </a:extLst>
          </xdr:cNvPr>
          <xdr:cNvSpPr txBox="1"/>
        </xdr:nvSpPr>
        <xdr:spPr>
          <a:xfrm>
            <a:off x="2292464" y="16325850"/>
            <a:ext cx="3057598" cy="77432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pPr algn="ctr"/>
            <a:r>
              <a:rPr lang="es-MX" sz="1100"/>
              <a:t>__________________________</a:t>
            </a:r>
          </a:p>
          <a:p>
            <a:pPr algn="ctr"/>
            <a:r>
              <a:rPr lang="es-MX" sz="1100"/>
              <a:t>C.P.</a:t>
            </a:r>
            <a:r>
              <a:rPr lang="es-MX" sz="1100" baseline="0"/>
              <a:t> Jaime Fernández Hernández</a:t>
            </a:r>
          </a:p>
          <a:p>
            <a:pPr algn="ctr"/>
            <a:r>
              <a:rPr lang="es-MX" sz="1100" baseline="0"/>
              <a:t>Jefe del Departamento de Administración de ITIFE</a:t>
            </a:r>
          </a:p>
          <a:p>
            <a:pPr algn="ctr"/>
            <a:endParaRPr lang="es-MX" sz="1100"/>
          </a:p>
        </xdr:txBody>
      </xdr:sp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5AF0BF32-5A12-709C-36BA-11AD1C0A724C}"/>
              </a:ext>
            </a:extLst>
          </xdr:cNvPr>
          <xdr:cNvSpPr txBox="1"/>
        </xdr:nvSpPr>
        <xdr:spPr>
          <a:xfrm>
            <a:off x="7375107" y="16325850"/>
            <a:ext cx="2015869" cy="77432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pPr algn="ctr"/>
            <a:r>
              <a:rPr lang="es-MX" sz="1100"/>
              <a:t>__________________________</a:t>
            </a:r>
          </a:p>
          <a:p>
            <a:pPr algn="ctr"/>
            <a:r>
              <a:rPr lang="es-MX" sz="1100" baseline="0"/>
              <a:t>Lic. Miguel Piedras Díaz</a:t>
            </a:r>
          </a:p>
          <a:p>
            <a:pPr algn="ctr"/>
            <a:r>
              <a:rPr lang="es-MX" sz="1100" baseline="0"/>
              <a:t>Director General de ITIFE</a:t>
            </a:r>
          </a:p>
          <a:p>
            <a:pPr algn="ctr"/>
            <a:endParaRPr lang="es-MX" sz="1100"/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644695</xdr:colOff>
      <xdr:row>91</xdr:row>
      <xdr:rowOff>119069</xdr:rowOff>
    </xdr:from>
    <xdr:to>
      <xdr:col>4</xdr:col>
      <xdr:colOff>718675</xdr:colOff>
      <xdr:row>96</xdr:row>
      <xdr:rowOff>66871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6313FECB-AC7A-4442-AECA-A39E1D53A9B1}"/>
            </a:ext>
          </a:extLst>
        </xdr:cNvPr>
        <xdr:cNvGrpSpPr/>
      </xdr:nvGrpSpPr>
      <xdr:grpSpPr>
        <a:xfrm>
          <a:off x="966164" y="17025944"/>
          <a:ext cx="7098667" cy="781240"/>
          <a:chOff x="2297273" y="16325850"/>
          <a:chExt cx="7090533" cy="756723"/>
        </a:xfrm>
      </xdr:grpSpPr>
      <xdr:sp macro="" textlink="">
        <xdr:nvSpPr>
          <xdr:cNvPr id="3" name="CuadroTexto 2">
            <a:extLst>
              <a:ext uri="{FF2B5EF4-FFF2-40B4-BE49-F238E27FC236}">
                <a16:creationId xmlns:a16="http://schemas.microsoft.com/office/drawing/2014/main" id="{3D577A9D-3AB8-31F5-2ABD-CC643937CDE5}"/>
              </a:ext>
            </a:extLst>
          </xdr:cNvPr>
          <xdr:cNvSpPr txBox="1"/>
        </xdr:nvSpPr>
        <xdr:spPr>
          <a:xfrm>
            <a:off x="2297273" y="16325850"/>
            <a:ext cx="3047979" cy="75672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pPr algn="ctr"/>
            <a:r>
              <a:rPr lang="es-MX" sz="1100"/>
              <a:t>__________________________</a:t>
            </a:r>
          </a:p>
          <a:p>
            <a:pPr algn="ctr"/>
            <a:r>
              <a:rPr lang="es-MX" sz="1100"/>
              <a:t>C.P.</a:t>
            </a:r>
            <a:r>
              <a:rPr lang="es-MX" sz="1100" baseline="0"/>
              <a:t> Jaime Fernández Hernández</a:t>
            </a:r>
          </a:p>
          <a:p>
            <a:pPr algn="ctr"/>
            <a:r>
              <a:rPr lang="es-MX" sz="1100" baseline="0"/>
              <a:t>Jefe del Departamento de Administración de ITIFE</a:t>
            </a:r>
          </a:p>
          <a:p>
            <a:pPr algn="ctr"/>
            <a:endParaRPr lang="es-MX" sz="1100"/>
          </a:p>
        </xdr:txBody>
      </xdr:sp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8D08D0E6-D1CA-DC10-9278-0304DB3F5079}"/>
              </a:ext>
            </a:extLst>
          </xdr:cNvPr>
          <xdr:cNvSpPr txBox="1"/>
        </xdr:nvSpPr>
        <xdr:spPr>
          <a:xfrm>
            <a:off x="7378278" y="16325850"/>
            <a:ext cx="2009528" cy="75672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pPr algn="ctr"/>
            <a:r>
              <a:rPr lang="es-MX" sz="1100"/>
              <a:t>__________________________</a:t>
            </a:r>
          </a:p>
          <a:p>
            <a:pPr algn="ctr"/>
            <a:r>
              <a:rPr lang="es-MX" sz="1100" baseline="0"/>
              <a:t>Lic. Miguel Piedras Díaz</a:t>
            </a:r>
          </a:p>
          <a:p>
            <a:pPr algn="ctr"/>
            <a:r>
              <a:rPr lang="es-MX" sz="1100" baseline="0"/>
              <a:t>Director General de ITIFE</a:t>
            </a:r>
          </a:p>
          <a:p>
            <a:pPr algn="ctr"/>
            <a:endParaRPr lang="es-MX" sz="1100"/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860020</xdr:colOff>
      <xdr:row>85</xdr:row>
      <xdr:rowOff>133341</xdr:rowOff>
    </xdr:from>
    <xdr:to>
      <xdr:col>7</xdr:col>
      <xdr:colOff>75035</xdr:colOff>
      <xdr:row>90</xdr:row>
      <xdr:rowOff>104956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1C7D4B25-1D27-4941-921B-784FAF49B97E}"/>
            </a:ext>
          </a:extLst>
        </xdr:cNvPr>
        <xdr:cNvGrpSpPr/>
      </xdr:nvGrpSpPr>
      <xdr:grpSpPr>
        <a:xfrm>
          <a:off x="1002895" y="17830791"/>
          <a:ext cx="7101715" cy="781240"/>
          <a:chOff x="2298290" y="16325850"/>
          <a:chExt cx="7088846" cy="774320"/>
        </a:xfrm>
      </xdr:grpSpPr>
      <xdr:sp macro="" textlink="">
        <xdr:nvSpPr>
          <xdr:cNvPr id="3" name="CuadroTexto 2">
            <a:extLst>
              <a:ext uri="{FF2B5EF4-FFF2-40B4-BE49-F238E27FC236}">
                <a16:creationId xmlns:a16="http://schemas.microsoft.com/office/drawing/2014/main" id="{3B1FBB69-6093-1E0D-5E1B-99D00E60811A}"/>
              </a:ext>
            </a:extLst>
          </xdr:cNvPr>
          <xdr:cNvSpPr txBox="1"/>
        </xdr:nvSpPr>
        <xdr:spPr>
          <a:xfrm>
            <a:off x="2298290" y="16325850"/>
            <a:ext cx="3045946" cy="77432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pPr algn="ctr"/>
            <a:r>
              <a:rPr lang="es-MX" sz="1100"/>
              <a:t>__________________________</a:t>
            </a:r>
          </a:p>
          <a:p>
            <a:pPr algn="ctr"/>
            <a:r>
              <a:rPr lang="es-MX" sz="1100"/>
              <a:t>C.P.</a:t>
            </a:r>
            <a:r>
              <a:rPr lang="es-MX" sz="1100" baseline="0"/>
              <a:t> Jaime Fernández Hernández</a:t>
            </a:r>
          </a:p>
          <a:p>
            <a:pPr algn="ctr"/>
            <a:r>
              <a:rPr lang="es-MX" sz="1100" baseline="0"/>
              <a:t>Jefe del Departamento de Administración de ITIFE</a:t>
            </a:r>
          </a:p>
          <a:p>
            <a:pPr algn="ctr"/>
            <a:endParaRPr lang="es-MX" sz="1100"/>
          </a:p>
        </xdr:txBody>
      </xdr:sp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7A7811E5-DAC7-8DB9-C126-50D5D11BBF43}"/>
              </a:ext>
            </a:extLst>
          </xdr:cNvPr>
          <xdr:cNvSpPr txBox="1"/>
        </xdr:nvSpPr>
        <xdr:spPr>
          <a:xfrm>
            <a:off x="7378949" y="16325850"/>
            <a:ext cx="2008187" cy="77432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pPr algn="ctr"/>
            <a:r>
              <a:rPr lang="es-MX" sz="1100"/>
              <a:t>__________________________</a:t>
            </a:r>
          </a:p>
          <a:p>
            <a:pPr algn="ctr"/>
            <a:r>
              <a:rPr lang="es-MX" sz="1100" baseline="0"/>
              <a:t>Lic. Miguel Piedras Díaz</a:t>
            </a:r>
          </a:p>
          <a:p>
            <a:pPr algn="ctr"/>
            <a:r>
              <a:rPr lang="es-MX" sz="1100" baseline="0"/>
              <a:t>Director General de ITIFE</a:t>
            </a:r>
          </a:p>
          <a:p>
            <a:pPr algn="ctr"/>
            <a:endParaRPr lang="es-MX" sz="1100"/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698095</xdr:colOff>
      <xdr:row>166</xdr:row>
      <xdr:rowOff>28566</xdr:rowOff>
    </xdr:from>
    <xdr:to>
      <xdr:col>7</xdr:col>
      <xdr:colOff>608435</xdr:colOff>
      <xdr:row>171</xdr:row>
      <xdr:rowOff>181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8D2900DD-99BE-47D4-AB59-ED5ADBDA8537}"/>
            </a:ext>
          </a:extLst>
        </xdr:cNvPr>
        <xdr:cNvGrpSpPr/>
      </xdr:nvGrpSpPr>
      <xdr:grpSpPr>
        <a:xfrm>
          <a:off x="1698220" y="27498666"/>
          <a:ext cx="7101715" cy="781240"/>
          <a:chOff x="2298290" y="16325850"/>
          <a:chExt cx="7088846" cy="774320"/>
        </a:xfrm>
      </xdr:grpSpPr>
      <xdr:sp macro="" textlink="">
        <xdr:nvSpPr>
          <xdr:cNvPr id="3" name="CuadroTexto 2">
            <a:extLst>
              <a:ext uri="{FF2B5EF4-FFF2-40B4-BE49-F238E27FC236}">
                <a16:creationId xmlns:a16="http://schemas.microsoft.com/office/drawing/2014/main" id="{F79B2CC3-6A84-0224-6366-D2D948C20396}"/>
              </a:ext>
            </a:extLst>
          </xdr:cNvPr>
          <xdr:cNvSpPr txBox="1"/>
        </xdr:nvSpPr>
        <xdr:spPr>
          <a:xfrm>
            <a:off x="2298290" y="16325850"/>
            <a:ext cx="3045946" cy="77432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pPr algn="ctr"/>
            <a:r>
              <a:rPr lang="es-MX" sz="1100"/>
              <a:t>__________________________</a:t>
            </a:r>
          </a:p>
          <a:p>
            <a:pPr algn="ctr"/>
            <a:r>
              <a:rPr lang="es-MX" sz="1100"/>
              <a:t>C.P.</a:t>
            </a:r>
            <a:r>
              <a:rPr lang="es-MX" sz="1100" baseline="0"/>
              <a:t> Jaime Fernández Hernández</a:t>
            </a:r>
          </a:p>
          <a:p>
            <a:pPr algn="ctr"/>
            <a:r>
              <a:rPr lang="es-MX" sz="1100" baseline="0"/>
              <a:t>Jefe del Departamento de Administración de ITIFE</a:t>
            </a:r>
          </a:p>
          <a:p>
            <a:pPr algn="ctr"/>
            <a:endParaRPr lang="es-MX" sz="1100"/>
          </a:p>
        </xdr:txBody>
      </xdr:sp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CCD1B6F4-69C2-0F8B-59B0-E2980B69B0B6}"/>
              </a:ext>
            </a:extLst>
          </xdr:cNvPr>
          <xdr:cNvSpPr txBox="1"/>
        </xdr:nvSpPr>
        <xdr:spPr>
          <a:xfrm>
            <a:off x="7378949" y="16325850"/>
            <a:ext cx="2008187" cy="77432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pPr algn="ctr"/>
            <a:r>
              <a:rPr lang="es-MX" sz="1100"/>
              <a:t>__________________________</a:t>
            </a:r>
          </a:p>
          <a:p>
            <a:pPr algn="ctr"/>
            <a:r>
              <a:rPr lang="es-MX" sz="1100" baseline="0"/>
              <a:t>Lic. Miguel Piedras Díaz</a:t>
            </a:r>
          </a:p>
          <a:p>
            <a:pPr algn="ctr"/>
            <a:r>
              <a:rPr lang="es-MX" sz="1100" baseline="0"/>
              <a:t>Director General de ITIFE</a:t>
            </a:r>
          </a:p>
          <a:p>
            <a:pPr algn="ctr"/>
            <a:endParaRPr lang="es-MX" sz="1100"/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459970</xdr:colOff>
      <xdr:row>37</xdr:row>
      <xdr:rowOff>47616</xdr:rowOff>
    </xdr:from>
    <xdr:to>
      <xdr:col>7</xdr:col>
      <xdr:colOff>465560</xdr:colOff>
      <xdr:row>42</xdr:row>
      <xdr:rowOff>19231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55346320-BE62-48E4-822D-02E9FC17EAD0}"/>
            </a:ext>
          </a:extLst>
        </xdr:cNvPr>
        <xdr:cNvGrpSpPr/>
      </xdr:nvGrpSpPr>
      <xdr:grpSpPr>
        <a:xfrm>
          <a:off x="755245" y="6248391"/>
          <a:ext cx="7101715" cy="781240"/>
          <a:chOff x="2298290" y="16325850"/>
          <a:chExt cx="7088846" cy="774320"/>
        </a:xfrm>
      </xdr:grpSpPr>
      <xdr:sp macro="" textlink="">
        <xdr:nvSpPr>
          <xdr:cNvPr id="3" name="CuadroTexto 2">
            <a:extLst>
              <a:ext uri="{FF2B5EF4-FFF2-40B4-BE49-F238E27FC236}">
                <a16:creationId xmlns:a16="http://schemas.microsoft.com/office/drawing/2014/main" id="{DD316DFE-D34B-B0B7-D608-96946E4FAC29}"/>
              </a:ext>
            </a:extLst>
          </xdr:cNvPr>
          <xdr:cNvSpPr txBox="1"/>
        </xdr:nvSpPr>
        <xdr:spPr>
          <a:xfrm>
            <a:off x="2298290" y="16325850"/>
            <a:ext cx="3045946" cy="77432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pPr algn="ctr"/>
            <a:r>
              <a:rPr lang="es-MX" sz="1100"/>
              <a:t>__________________________</a:t>
            </a:r>
          </a:p>
          <a:p>
            <a:pPr algn="ctr"/>
            <a:r>
              <a:rPr lang="es-MX" sz="1100"/>
              <a:t>C.P.</a:t>
            </a:r>
            <a:r>
              <a:rPr lang="es-MX" sz="1100" baseline="0"/>
              <a:t> Jaime Fernández Hernández</a:t>
            </a:r>
          </a:p>
          <a:p>
            <a:pPr algn="ctr"/>
            <a:r>
              <a:rPr lang="es-MX" sz="1100" baseline="0"/>
              <a:t>Jefe del Departamento de Administración de ITIFE</a:t>
            </a:r>
          </a:p>
          <a:p>
            <a:pPr algn="ctr"/>
            <a:endParaRPr lang="es-MX" sz="1100"/>
          </a:p>
        </xdr:txBody>
      </xdr:sp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68B5ED50-796D-C745-C4D4-12F946CBD47D}"/>
              </a:ext>
            </a:extLst>
          </xdr:cNvPr>
          <xdr:cNvSpPr txBox="1"/>
        </xdr:nvSpPr>
        <xdr:spPr>
          <a:xfrm>
            <a:off x="7378949" y="16325850"/>
            <a:ext cx="2008187" cy="77432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pPr algn="ctr"/>
            <a:r>
              <a:rPr lang="es-MX" sz="1100"/>
              <a:t>__________________________</a:t>
            </a:r>
          </a:p>
          <a:p>
            <a:pPr algn="ctr"/>
            <a:r>
              <a:rPr lang="es-MX" sz="1100" baseline="0"/>
              <a:t>Lic. Miguel Piedras Díaz</a:t>
            </a:r>
          </a:p>
          <a:p>
            <a:pPr algn="ctr"/>
            <a:r>
              <a:rPr lang="es-MX" sz="1100" baseline="0"/>
              <a:t>Director General de ITIFE</a:t>
            </a:r>
          </a:p>
          <a:p>
            <a:pPr algn="ctr"/>
            <a:endParaRPr lang="es-MX" sz="1100"/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936220</xdr:colOff>
      <xdr:row>94</xdr:row>
      <xdr:rowOff>38091</xdr:rowOff>
    </xdr:from>
    <xdr:to>
      <xdr:col>6</xdr:col>
      <xdr:colOff>55985</xdr:colOff>
      <xdr:row>99</xdr:row>
      <xdr:rowOff>9706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8A5032C5-7D52-4542-B401-BB0B8366CF6A}"/>
            </a:ext>
          </a:extLst>
        </xdr:cNvPr>
        <xdr:cNvGrpSpPr/>
      </xdr:nvGrpSpPr>
      <xdr:grpSpPr>
        <a:xfrm>
          <a:off x="936220" y="15859116"/>
          <a:ext cx="7101715" cy="781240"/>
          <a:chOff x="2298290" y="16325850"/>
          <a:chExt cx="7088846" cy="774320"/>
        </a:xfrm>
      </xdr:grpSpPr>
      <xdr:sp macro="" textlink="">
        <xdr:nvSpPr>
          <xdr:cNvPr id="3" name="CuadroTexto 2">
            <a:extLst>
              <a:ext uri="{FF2B5EF4-FFF2-40B4-BE49-F238E27FC236}">
                <a16:creationId xmlns:a16="http://schemas.microsoft.com/office/drawing/2014/main" id="{BC25E14E-0C21-98D4-1754-7025EAE6CBB4}"/>
              </a:ext>
            </a:extLst>
          </xdr:cNvPr>
          <xdr:cNvSpPr txBox="1"/>
        </xdr:nvSpPr>
        <xdr:spPr>
          <a:xfrm>
            <a:off x="2298290" y="16325850"/>
            <a:ext cx="3045946" cy="77432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pPr algn="ctr"/>
            <a:r>
              <a:rPr lang="es-MX" sz="1100"/>
              <a:t>__________________________</a:t>
            </a:r>
          </a:p>
          <a:p>
            <a:pPr algn="ctr"/>
            <a:r>
              <a:rPr lang="es-MX" sz="1100"/>
              <a:t>C.P.</a:t>
            </a:r>
            <a:r>
              <a:rPr lang="es-MX" sz="1100" baseline="0"/>
              <a:t> Jaime Fernández Hernández</a:t>
            </a:r>
          </a:p>
          <a:p>
            <a:pPr algn="ctr"/>
            <a:r>
              <a:rPr lang="es-MX" sz="1100" baseline="0"/>
              <a:t>Jefe del Departamento de Administración de ITIFE</a:t>
            </a:r>
          </a:p>
          <a:p>
            <a:pPr algn="ctr"/>
            <a:endParaRPr lang="es-MX" sz="1100"/>
          </a:p>
        </xdr:txBody>
      </xdr:sp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A868932F-6469-6EC9-4178-16BADE4BF846}"/>
              </a:ext>
            </a:extLst>
          </xdr:cNvPr>
          <xdr:cNvSpPr txBox="1"/>
        </xdr:nvSpPr>
        <xdr:spPr>
          <a:xfrm>
            <a:off x="7378949" y="16325850"/>
            <a:ext cx="2008187" cy="77432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pPr algn="ctr"/>
            <a:r>
              <a:rPr lang="es-MX" sz="1100"/>
              <a:t>__________________________</a:t>
            </a:r>
          </a:p>
          <a:p>
            <a:pPr algn="ctr"/>
            <a:r>
              <a:rPr lang="es-MX" sz="1100" baseline="0"/>
              <a:t>Lic. Miguel Piedras Díaz</a:t>
            </a:r>
          </a:p>
          <a:p>
            <a:pPr algn="ctr"/>
            <a:r>
              <a:rPr lang="es-MX" sz="1100" baseline="0"/>
              <a:t>Director General de ITIFE</a:t>
            </a:r>
          </a:p>
          <a:p>
            <a:pPr algn="ctr"/>
            <a:endParaRPr lang="es-MX" sz="1100"/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974320</xdr:colOff>
      <xdr:row>39</xdr:row>
      <xdr:rowOff>104766</xdr:rowOff>
    </xdr:from>
    <xdr:to>
      <xdr:col>6</xdr:col>
      <xdr:colOff>75035</xdr:colOff>
      <xdr:row>43</xdr:row>
      <xdr:rowOff>124006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B671193E-5D3A-4171-9738-020ADAB7FA37}"/>
            </a:ext>
          </a:extLst>
        </xdr:cNvPr>
        <xdr:cNvGrpSpPr/>
      </xdr:nvGrpSpPr>
      <xdr:grpSpPr>
        <a:xfrm>
          <a:off x="974320" y="7981941"/>
          <a:ext cx="7101715" cy="781240"/>
          <a:chOff x="2298290" y="16325850"/>
          <a:chExt cx="7088846" cy="774320"/>
        </a:xfrm>
      </xdr:grpSpPr>
      <xdr:sp macro="" textlink="">
        <xdr:nvSpPr>
          <xdr:cNvPr id="3" name="CuadroTexto 2">
            <a:extLst>
              <a:ext uri="{FF2B5EF4-FFF2-40B4-BE49-F238E27FC236}">
                <a16:creationId xmlns:a16="http://schemas.microsoft.com/office/drawing/2014/main" id="{C083D999-8A40-40FF-6EA7-A3A57F54A078}"/>
              </a:ext>
            </a:extLst>
          </xdr:cNvPr>
          <xdr:cNvSpPr txBox="1"/>
        </xdr:nvSpPr>
        <xdr:spPr>
          <a:xfrm>
            <a:off x="2298290" y="16325850"/>
            <a:ext cx="3045946" cy="77432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pPr algn="ctr"/>
            <a:r>
              <a:rPr lang="es-MX" sz="1100"/>
              <a:t>__________________________</a:t>
            </a:r>
          </a:p>
          <a:p>
            <a:pPr algn="ctr"/>
            <a:r>
              <a:rPr lang="es-MX" sz="1100"/>
              <a:t>C.P.</a:t>
            </a:r>
            <a:r>
              <a:rPr lang="es-MX" sz="1100" baseline="0"/>
              <a:t> Jaime Fernández Hernández</a:t>
            </a:r>
          </a:p>
          <a:p>
            <a:pPr algn="ctr"/>
            <a:r>
              <a:rPr lang="es-MX" sz="1100" baseline="0"/>
              <a:t>Jefe del Departamento de Administración de ITIFE</a:t>
            </a:r>
          </a:p>
          <a:p>
            <a:pPr algn="ctr"/>
            <a:endParaRPr lang="es-MX" sz="1100"/>
          </a:p>
        </xdr:txBody>
      </xdr:sp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BCF51EC3-79AA-8938-4972-944C41E0FEE7}"/>
              </a:ext>
            </a:extLst>
          </xdr:cNvPr>
          <xdr:cNvSpPr txBox="1"/>
        </xdr:nvSpPr>
        <xdr:spPr>
          <a:xfrm>
            <a:off x="7378949" y="16325850"/>
            <a:ext cx="2008187" cy="77432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pPr algn="ctr"/>
            <a:r>
              <a:rPr lang="es-MX" sz="1100"/>
              <a:t>__________________________</a:t>
            </a:r>
          </a:p>
          <a:p>
            <a:pPr algn="ctr"/>
            <a:r>
              <a:rPr lang="es-MX" sz="1100" baseline="0"/>
              <a:t>Lic. Miguel Piedras Díaz</a:t>
            </a:r>
          </a:p>
          <a:p>
            <a:pPr algn="ctr"/>
            <a:r>
              <a:rPr lang="es-MX" sz="1100" baseline="0"/>
              <a:t>Director General de ITIFE</a:t>
            </a:r>
          </a:p>
          <a:p>
            <a:pPr algn="ctr"/>
            <a:endParaRPr lang="es-MX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82"/>
  <sheetViews>
    <sheetView zoomScale="70" zoomScaleNormal="70" workbookViewId="0">
      <pane ySplit="6" topLeftCell="A7" activePane="bottomLeft" state="frozen"/>
      <selection pane="bottomLeft" activeCell="I23" sqref="I23"/>
    </sheetView>
  </sheetViews>
  <sheetFormatPr baseColWidth="10" defaultRowHeight="12.75" x14ac:dyDescent="0.2"/>
  <cols>
    <col min="1" max="1" width="1.28515625" style="1" customWidth="1"/>
    <col min="2" max="2" width="56.42578125" style="1" customWidth="1"/>
    <col min="3" max="3" width="14.7109375" style="2" customWidth="1"/>
    <col min="4" max="4" width="15" style="2" customWidth="1"/>
    <col min="5" max="5" width="59.42578125" style="1" customWidth="1"/>
    <col min="6" max="6" width="12.28515625" style="2" customWidth="1"/>
    <col min="7" max="7" width="15.140625" style="2" customWidth="1"/>
    <col min="8" max="16384" width="11.42578125" style="1"/>
  </cols>
  <sheetData>
    <row r="1" spans="2:7" ht="13.5" thickBot="1" x14ac:dyDescent="0.25"/>
    <row r="2" spans="2:7" x14ac:dyDescent="0.2">
      <c r="B2" s="157" t="s">
        <v>120</v>
      </c>
      <c r="C2" s="158"/>
      <c r="D2" s="158"/>
      <c r="E2" s="158"/>
      <c r="F2" s="158"/>
      <c r="G2" s="159"/>
    </row>
    <row r="3" spans="2:7" x14ac:dyDescent="0.2">
      <c r="B3" s="160" t="s">
        <v>0</v>
      </c>
      <c r="C3" s="161"/>
      <c r="D3" s="161"/>
      <c r="E3" s="161"/>
      <c r="F3" s="161"/>
      <c r="G3" s="162"/>
    </row>
    <row r="4" spans="2:7" x14ac:dyDescent="0.2">
      <c r="B4" s="160" t="s">
        <v>121</v>
      </c>
      <c r="C4" s="161"/>
      <c r="D4" s="161"/>
      <c r="E4" s="161"/>
      <c r="F4" s="161"/>
      <c r="G4" s="162"/>
    </row>
    <row r="5" spans="2:7" ht="13.5" thickBot="1" x14ac:dyDescent="0.25">
      <c r="B5" s="163" t="s">
        <v>1</v>
      </c>
      <c r="C5" s="164"/>
      <c r="D5" s="164"/>
      <c r="E5" s="164"/>
      <c r="F5" s="164"/>
      <c r="G5" s="165"/>
    </row>
    <row r="6" spans="2:7" ht="26.25" thickBot="1" x14ac:dyDescent="0.25">
      <c r="B6" s="3" t="s">
        <v>2</v>
      </c>
      <c r="C6" s="4" t="s">
        <v>122</v>
      </c>
      <c r="D6" s="4" t="s">
        <v>123</v>
      </c>
      <c r="E6" s="5" t="s">
        <v>2</v>
      </c>
      <c r="F6" s="4" t="s">
        <v>122</v>
      </c>
      <c r="G6" s="4" t="s">
        <v>123</v>
      </c>
    </row>
    <row r="7" spans="2:7" x14ac:dyDescent="0.2">
      <c r="B7" s="6" t="s">
        <v>3</v>
      </c>
      <c r="C7" s="7"/>
      <c r="D7" s="7"/>
      <c r="E7" s="8" t="s">
        <v>4</v>
      </c>
      <c r="F7" s="7"/>
      <c r="G7" s="7"/>
    </row>
    <row r="8" spans="2:7" x14ac:dyDescent="0.2">
      <c r="B8" s="6" t="s">
        <v>5</v>
      </c>
      <c r="C8" s="9"/>
      <c r="D8" s="9"/>
      <c r="E8" s="8" t="s">
        <v>6</v>
      </c>
      <c r="F8" s="9"/>
      <c r="G8" s="9"/>
    </row>
    <row r="9" spans="2:7" x14ac:dyDescent="0.2">
      <c r="B9" s="10" t="s">
        <v>7</v>
      </c>
      <c r="C9" s="9">
        <f>SUM(C10:C16)</f>
        <v>207178904.48000002</v>
      </c>
      <c r="D9" s="9">
        <f>SUM(D10:D16)</f>
        <v>139555484.49000001</v>
      </c>
      <c r="E9" s="11" t="s">
        <v>8</v>
      </c>
      <c r="F9" s="9">
        <f>SUM(F10:F18)</f>
        <v>65910538.960000001</v>
      </c>
      <c r="G9" s="9">
        <f>SUM(G10:G18)</f>
        <v>189807091.04000002</v>
      </c>
    </row>
    <row r="10" spans="2:7" x14ac:dyDescent="0.2">
      <c r="B10" s="12" t="s">
        <v>9</v>
      </c>
      <c r="C10" s="9">
        <v>0</v>
      </c>
      <c r="D10" s="9">
        <v>0</v>
      </c>
      <c r="E10" s="13" t="s">
        <v>10</v>
      </c>
      <c r="F10" s="152">
        <v>-248.27</v>
      </c>
      <c r="G10" s="9">
        <v>158135.41</v>
      </c>
    </row>
    <row r="11" spans="2:7" x14ac:dyDescent="0.2">
      <c r="B11" s="12" t="s">
        <v>11</v>
      </c>
      <c r="C11" s="9">
        <v>204243358.19</v>
      </c>
      <c r="D11" s="9">
        <v>137260588.80000001</v>
      </c>
      <c r="E11" s="13" t="s">
        <v>12</v>
      </c>
      <c r="F11" s="9">
        <v>0.2</v>
      </c>
      <c r="G11" s="9">
        <v>0.2</v>
      </c>
    </row>
    <row r="12" spans="2:7" x14ac:dyDescent="0.2">
      <c r="B12" s="12" t="s">
        <v>13</v>
      </c>
      <c r="C12" s="9">
        <v>0</v>
      </c>
      <c r="D12" s="9">
        <v>0</v>
      </c>
      <c r="E12" s="13" t="s">
        <v>14</v>
      </c>
      <c r="F12" s="9">
        <v>65544329</v>
      </c>
      <c r="G12" s="9">
        <v>188652401.43000001</v>
      </c>
    </row>
    <row r="13" spans="2:7" x14ac:dyDescent="0.2">
      <c r="B13" s="12" t="s">
        <v>15</v>
      </c>
      <c r="C13" s="9">
        <v>0</v>
      </c>
      <c r="D13" s="9">
        <v>0</v>
      </c>
      <c r="E13" s="13" t="s">
        <v>16</v>
      </c>
      <c r="F13" s="9">
        <v>0</v>
      </c>
      <c r="G13" s="9">
        <v>0</v>
      </c>
    </row>
    <row r="14" spans="2:7" x14ac:dyDescent="0.2">
      <c r="B14" s="12" t="s">
        <v>17</v>
      </c>
      <c r="C14" s="152">
        <v>-0.56999999999999995</v>
      </c>
      <c r="D14" s="152">
        <v>-0.56999999999999995</v>
      </c>
      <c r="E14" s="13" t="s">
        <v>18</v>
      </c>
      <c r="F14" s="9">
        <v>0</v>
      </c>
      <c r="G14" s="9">
        <v>0</v>
      </c>
    </row>
    <row r="15" spans="2:7" ht="25.5" x14ac:dyDescent="0.2">
      <c r="B15" s="12" t="s">
        <v>19</v>
      </c>
      <c r="C15" s="9">
        <v>2935546.86</v>
      </c>
      <c r="D15" s="9">
        <v>2294896.2599999998</v>
      </c>
      <c r="E15" s="13" t="s">
        <v>20</v>
      </c>
      <c r="F15" s="9">
        <v>0</v>
      </c>
      <c r="G15" s="9">
        <v>0</v>
      </c>
    </row>
    <row r="16" spans="2:7" x14ac:dyDescent="0.2">
      <c r="B16" s="12" t="s">
        <v>21</v>
      </c>
      <c r="C16" s="9">
        <v>0</v>
      </c>
      <c r="D16" s="9">
        <v>0</v>
      </c>
      <c r="E16" s="13" t="s">
        <v>22</v>
      </c>
      <c r="F16" s="9">
        <v>366458.03</v>
      </c>
      <c r="G16" s="9">
        <v>996554</v>
      </c>
    </row>
    <row r="17" spans="2:7" x14ac:dyDescent="0.2">
      <c r="B17" s="10" t="s">
        <v>23</v>
      </c>
      <c r="C17" s="9">
        <f>SUM(C18:C24)</f>
        <v>24326571.670000002</v>
      </c>
      <c r="D17" s="9">
        <f>SUM(D18:D24)</f>
        <v>24326440.680000003</v>
      </c>
      <c r="E17" s="13" t="s">
        <v>24</v>
      </c>
      <c r="F17" s="9">
        <v>0</v>
      </c>
      <c r="G17" s="9">
        <v>0</v>
      </c>
    </row>
    <row r="18" spans="2:7" x14ac:dyDescent="0.2">
      <c r="B18" s="12" t="s">
        <v>25</v>
      </c>
      <c r="C18" s="9">
        <v>0</v>
      </c>
      <c r="D18" s="9">
        <v>0</v>
      </c>
      <c r="E18" s="13" t="s">
        <v>26</v>
      </c>
      <c r="F18" s="9">
        <v>0</v>
      </c>
      <c r="G18" s="9">
        <v>0</v>
      </c>
    </row>
    <row r="19" spans="2:7" x14ac:dyDescent="0.2">
      <c r="B19" s="12" t="s">
        <v>27</v>
      </c>
      <c r="C19" s="9">
        <v>0</v>
      </c>
      <c r="D19" s="9">
        <v>0</v>
      </c>
      <c r="E19" s="11" t="s">
        <v>28</v>
      </c>
      <c r="F19" s="9">
        <f>SUM(F20:F22)</f>
        <v>0</v>
      </c>
      <c r="G19" s="9">
        <f>SUM(G20:G22)</f>
        <v>0</v>
      </c>
    </row>
    <row r="20" spans="2:7" x14ac:dyDescent="0.2">
      <c r="B20" s="12" t="s">
        <v>29</v>
      </c>
      <c r="C20" s="9">
        <v>131</v>
      </c>
      <c r="D20" s="9">
        <v>0.01</v>
      </c>
      <c r="E20" s="13" t="s">
        <v>30</v>
      </c>
      <c r="F20" s="9">
        <v>0</v>
      </c>
      <c r="G20" s="9">
        <v>0</v>
      </c>
    </row>
    <row r="21" spans="2:7" x14ac:dyDescent="0.2">
      <c r="B21" s="12" t="s">
        <v>31</v>
      </c>
      <c r="C21" s="9">
        <v>0</v>
      </c>
      <c r="D21" s="9">
        <v>0</v>
      </c>
      <c r="E21" s="14" t="s">
        <v>32</v>
      </c>
      <c r="F21" s="9">
        <v>0</v>
      </c>
      <c r="G21" s="9">
        <v>0</v>
      </c>
    </row>
    <row r="22" spans="2:7" x14ac:dyDescent="0.2">
      <c r="B22" s="12" t="s">
        <v>33</v>
      </c>
      <c r="C22" s="9">
        <v>0</v>
      </c>
      <c r="D22" s="9">
        <v>0</v>
      </c>
      <c r="E22" s="13" t="s">
        <v>34</v>
      </c>
      <c r="F22" s="9">
        <v>0</v>
      </c>
      <c r="G22" s="9">
        <v>0</v>
      </c>
    </row>
    <row r="23" spans="2:7" x14ac:dyDescent="0.2">
      <c r="B23" s="12" t="s">
        <v>35</v>
      </c>
      <c r="C23" s="9">
        <v>0</v>
      </c>
      <c r="D23" s="9">
        <v>0</v>
      </c>
      <c r="E23" s="11" t="s">
        <v>36</v>
      </c>
      <c r="F23" s="9">
        <f>SUM(F24:F25)</f>
        <v>0</v>
      </c>
      <c r="G23" s="9">
        <f>SUM(G24:G25)</f>
        <v>0</v>
      </c>
    </row>
    <row r="24" spans="2:7" x14ac:dyDescent="0.2">
      <c r="B24" s="12" t="s">
        <v>37</v>
      </c>
      <c r="C24" s="9">
        <v>24326440.670000002</v>
      </c>
      <c r="D24" s="9">
        <v>24326440.670000002</v>
      </c>
      <c r="E24" s="13" t="s">
        <v>38</v>
      </c>
      <c r="F24" s="9">
        <v>0</v>
      </c>
      <c r="G24" s="9">
        <v>0</v>
      </c>
    </row>
    <row r="25" spans="2:7" x14ac:dyDescent="0.2">
      <c r="B25" s="10" t="s">
        <v>39</v>
      </c>
      <c r="C25" s="9">
        <f>SUM(C26:C30)</f>
        <v>19948964.98</v>
      </c>
      <c r="D25" s="9">
        <f>SUM(D26:D30)</f>
        <v>27269316.98</v>
      </c>
      <c r="E25" s="13" t="s">
        <v>40</v>
      </c>
      <c r="F25" s="9">
        <v>0</v>
      </c>
      <c r="G25" s="9">
        <v>0</v>
      </c>
    </row>
    <row r="26" spans="2:7" ht="25.5" x14ac:dyDescent="0.2">
      <c r="B26" s="12" t="s">
        <v>41</v>
      </c>
      <c r="C26" s="152">
        <v>-0.01</v>
      </c>
      <c r="D26" s="152">
        <v>-0.01</v>
      </c>
      <c r="E26" s="11" t="s">
        <v>42</v>
      </c>
      <c r="F26" s="9">
        <v>0</v>
      </c>
      <c r="G26" s="9">
        <v>0</v>
      </c>
    </row>
    <row r="27" spans="2:7" ht="25.5" x14ac:dyDescent="0.2">
      <c r="B27" s="12" t="s">
        <v>43</v>
      </c>
      <c r="C27" s="152">
        <v>-0.01</v>
      </c>
      <c r="D27" s="152">
        <v>-0.01</v>
      </c>
      <c r="E27" s="11" t="s">
        <v>44</v>
      </c>
      <c r="F27" s="9">
        <f>SUM(F28:F30)</f>
        <v>0</v>
      </c>
      <c r="G27" s="9">
        <f>SUM(G28:G30)</f>
        <v>0</v>
      </c>
    </row>
    <row r="28" spans="2:7" ht="25.5" x14ac:dyDescent="0.2">
      <c r="B28" s="12" t="s">
        <v>45</v>
      </c>
      <c r="C28" s="9">
        <v>0</v>
      </c>
      <c r="D28" s="9">
        <v>0</v>
      </c>
      <c r="E28" s="13" t="s">
        <v>46</v>
      </c>
      <c r="F28" s="9">
        <v>0</v>
      </c>
      <c r="G28" s="9">
        <v>0</v>
      </c>
    </row>
    <row r="29" spans="2:7" x14ac:dyDescent="0.2">
      <c r="B29" s="12" t="s">
        <v>47</v>
      </c>
      <c r="C29" s="9">
        <v>19948965</v>
      </c>
      <c r="D29" s="9">
        <v>27269317</v>
      </c>
      <c r="E29" s="13" t="s">
        <v>48</v>
      </c>
      <c r="F29" s="9">
        <v>0</v>
      </c>
      <c r="G29" s="9">
        <v>0</v>
      </c>
    </row>
    <row r="30" spans="2:7" x14ac:dyDescent="0.2">
      <c r="B30" s="12" t="s">
        <v>49</v>
      </c>
      <c r="C30" s="9">
        <v>0</v>
      </c>
      <c r="D30" s="9">
        <v>0</v>
      </c>
      <c r="E30" s="13" t="s">
        <v>50</v>
      </c>
      <c r="F30" s="9">
        <v>0</v>
      </c>
      <c r="G30" s="9">
        <v>0</v>
      </c>
    </row>
    <row r="31" spans="2:7" ht="25.5" x14ac:dyDescent="0.2">
      <c r="B31" s="10" t="s">
        <v>51</v>
      </c>
      <c r="C31" s="9">
        <f>SUM(C32:C36)</f>
        <v>0</v>
      </c>
      <c r="D31" s="9">
        <f>SUM(D32:D36)</f>
        <v>0</v>
      </c>
      <c r="E31" s="11" t="s">
        <v>52</v>
      </c>
      <c r="F31" s="9">
        <f>SUM(F32:F37)</f>
        <v>5650538.3399999999</v>
      </c>
      <c r="G31" s="9">
        <f>SUM(G32:G37)</f>
        <v>8257612.3399999999</v>
      </c>
    </row>
    <row r="32" spans="2:7" x14ac:dyDescent="0.2">
      <c r="B32" s="12" t="s">
        <v>53</v>
      </c>
      <c r="C32" s="9">
        <v>0</v>
      </c>
      <c r="D32" s="9">
        <v>0</v>
      </c>
      <c r="E32" s="13" t="s">
        <v>54</v>
      </c>
      <c r="F32" s="9">
        <v>0</v>
      </c>
      <c r="G32" s="9">
        <v>0</v>
      </c>
    </row>
    <row r="33" spans="2:7" x14ac:dyDescent="0.2">
      <c r="B33" s="12" t="s">
        <v>55</v>
      </c>
      <c r="C33" s="9">
        <v>0</v>
      </c>
      <c r="D33" s="9">
        <v>0</v>
      </c>
      <c r="E33" s="13" t="s">
        <v>56</v>
      </c>
      <c r="F33" s="9">
        <v>5650538.3399999999</v>
      </c>
      <c r="G33" s="9">
        <v>8257612.3399999999</v>
      </c>
    </row>
    <row r="34" spans="2:7" x14ac:dyDescent="0.2">
      <c r="B34" s="12" t="s">
        <v>57</v>
      </c>
      <c r="C34" s="9">
        <v>0</v>
      </c>
      <c r="D34" s="9">
        <v>0</v>
      </c>
      <c r="E34" s="13" t="s">
        <v>58</v>
      </c>
      <c r="F34" s="9">
        <v>0</v>
      </c>
      <c r="G34" s="9">
        <v>0</v>
      </c>
    </row>
    <row r="35" spans="2:7" ht="25.5" x14ac:dyDescent="0.2">
      <c r="B35" s="12" t="s">
        <v>59</v>
      </c>
      <c r="C35" s="9">
        <v>0</v>
      </c>
      <c r="D35" s="9">
        <v>0</v>
      </c>
      <c r="E35" s="13" t="s">
        <v>60</v>
      </c>
      <c r="F35" s="9">
        <v>0</v>
      </c>
      <c r="G35" s="9">
        <v>0</v>
      </c>
    </row>
    <row r="36" spans="2:7" x14ac:dyDescent="0.2">
      <c r="B36" s="12" t="s">
        <v>61</v>
      </c>
      <c r="C36" s="9">
        <v>0</v>
      </c>
      <c r="D36" s="9">
        <v>0</v>
      </c>
      <c r="E36" s="13" t="s">
        <v>62</v>
      </c>
      <c r="F36" s="9">
        <v>0</v>
      </c>
      <c r="G36" s="9">
        <v>0</v>
      </c>
    </row>
    <row r="37" spans="2:7" x14ac:dyDescent="0.2">
      <c r="B37" s="10" t="s">
        <v>63</v>
      </c>
      <c r="C37" s="152">
        <v>-0.02</v>
      </c>
      <c r="D37" s="152">
        <v>-0.02</v>
      </c>
      <c r="E37" s="13" t="s">
        <v>64</v>
      </c>
      <c r="F37" s="9">
        <v>0</v>
      </c>
      <c r="G37" s="9">
        <v>0</v>
      </c>
    </row>
    <row r="38" spans="2:7" x14ac:dyDescent="0.2">
      <c r="B38" s="10" t="s">
        <v>65</v>
      </c>
      <c r="C38" s="9">
        <f>SUM(C39:C40)</f>
        <v>0</v>
      </c>
      <c r="D38" s="9">
        <f>SUM(D39:D40)</f>
        <v>0</v>
      </c>
      <c r="E38" s="11" t="s">
        <v>66</v>
      </c>
      <c r="F38" s="9">
        <f>SUM(F39:F41)</f>
        <v>0</v>
      </c>
      <c r="G38" s="9">
        <f>SUM(G39:G41)</f>
        <v>0</v>
      </c>
    </row>
    <row r="39" spans="2:7" ht="25.5" x14ac:dyDescent="0.2">
      <c r="B39" s="12" t="s">
        <v>67</v>
      </c>
      <c r="C39" s="9">
        <v>0</v>
      </c>
      <c r="D39" s="9">
        <v>0</v>
      </c>
      <c r="E39" s="13" t="s">
        <v>68</v>
      </c>
      <c r="F39" s="9">
        <v>0</v>
      </c>
      <c r="G39" s="9">
        <v>0</v>
      </c>
    </row>
    <row r="40" spans="2:7" x14ac:dyDescent="0.2">
      <c r="B40" s="12" t="s">
        <v>69</v>
      </c>
      <c r="C40" s="9">
        <v>0</v>
      </c>
      <c r="D40" s="9">
        <v>0</v>
      </c>
      <c r="E40" s="13" t="s">
        <v>70</v>
      </c>
      <c r="F40" s="9">
        <v>0</v>
      </c>
      <c r="G40" s="9">
        <v>0</v>
      </c>
    </row>
    <row r="41" spans="2:7" x14ac:dyDescent="0.2">
      <c r="B41" s="10" t="s">
        <v>71</v>
      </c>
      <c r="C41" s="9">
        <f>SUM(C42:C45)</f>
        <v>2394593</v>
      </c>
      <c r="D41" s="9">
        <f>SUM(D42:D45)</f>
        <v>5507992</v>
      </c>
      <c r="E41" s="13" t="s">
        <v>72</v>
      </c>
      <c r="F41" s="9">
        <v>0</v>
      </c>
      <c r="G41" s="9">
        <v>0</v>
      </c>
    </row>
    <row r="42" spans="2:7" x14ac:dyDescent="0.2">
      <c r="B42" s="12" t="s">
        <v>73</v>
      </c>
      <c r="C42" s="9">
        <v>0</v>
      </c>
      <c r="D42" s="9">
        <v>0</v>
      </c>
      <c r="E42" s="11" t="s">
        <v>74</v>
      </c>
      <c r="F42" s="9">
        <f>SUM(F43:F45)</f>
        <v>0</v>
      </c>
      <c r="G42" s="9">
        <f>SUM(G43:G45)</f>
        <v>0</v>
      </c>
    </row>
    <row r="43" spans="2:7" x14ac:dyDescent="0.2">
      <c r="B43" s="12" t="s">
        <v>75</v>
      </c>
      <c r="C43" s="9">
        <v>0</v>
      </c>
      <c r="D43" s="9">
        <v>0</v>
      </c>
      <c r="E43" s="13" t="s">
        <v>76</v>
      </c>
      <c r="F43" s="9">
        <v>0</v>
      </c>
      <c r="G43" s="9">
        <v>0</v>
      </c>
    </row>
    <row r="44" spans="2:7" ht="25.5" x14ac:dyDescent="0.2">
      <c r="B44" s="12" t="s">
        <v>77</v>
      </c>
      <c r="C44" s="9">
        <v>0</v>
      </c>
      <c r="D44" s="9">
        <v>0</v>
      </c>
      <c r="E44" s="13" t="s">
        <v>78</v>
      </c>
      <c r="F44" s="9">
        <v>0</v>
      </c>
      <c r="G44" s="9">
        <v>0</v>
      </c>
    </row>
    <row r="45" spans="2:7" x14ac:dyDescent="0.2">
      <c r="B45" s="12" t="s">
        <v>79</v>
      </c>
      <c r="C45" s="9">
        <v>2394593</v>
      </c>
      <c r="D45" s="9">
        <v>5507992</v>
      </c>
      <c r="E45" s="13" t="s">
        <v>80</v>
      </c>
      <c r="F45" s="9">
        <v>0</v>
      </c>
      <c r="G45" s="9">
        <v>0</v>
      </c>
    </row>
    <row r="46" spans="2:7" x14ac:dyDescent="0.2">
      <c r="B46" s="10"/>
      <c r="C46" s="9"/>
      <c r="D46" s="9"/>
      <c r="E46" s="11"/>
      <c r="F46" s="9"/>
      <c r="G46" s="9"/>
    </row>
    <row r="47" spans="2:7" x14ac:dyDescent="0.2">
      <c r="B47" s="6" t="s">
        <v>81</v>
      </c>
      <c r="C47" s="9">
        <f>C9+C17+C25+C31+C37+C38+C41</f>
        <v>253849034.11000001</v>
      </c>
      <c r="D47" s="9">
        <f>D9+D17+D25+D31+D37+D38+D41</f>
        <v>196659234.13</v>
      </c>
      <c r="E47" s="8" t="s">
        <v>82</v>
      </c>
      <c r="F47" s="9">
        <f>F9+F19+F23+F26+F27+F31+F38+F42</f>
        <v>71561077.299999997</v>
      </c>
      <c r="G47" s="9">
        <f>G9+G19+G23+G26+G27+G31+G38+G42</f>
        <v>198064703.38000003</v>
      </c>
    </row>
    <row r="48" spans="2:7" x14ac:dyDescent="0.2">
      <c r="B48" s="6"/>
      <c r="C48" s="9"/>
      <c r="D48" s="9"/>
      <c r="E48" s="8"/>
      <c r="F48" s="9"/>
      <c r="G48" s="9"/>
    </row>
    <row r="49" spans="2:7" x14ac:dyDescent="0.2">
      <c r="B49" s="6" t="s">
        <v>83</v>
      </c>
      <c r="C49" s="9"/>
      <c r="D49" s="9"/>
      <c r="E49" s="8" t="s">
        <v>84</v>
      </c>
      <c r="F49" s="9"/>
      <c r="G49" s="9"/>
    </row>
    <row r="50" spans="2:7" x14ac:dyDescent="0.2">
      <c r="B50" s="10" t="s">
        <v>85</v>
      </c>
      <c r="C50" s="9">
        <v>0</v>
      </c>
      <c r="D50" s="9">
        <v>0</v>
      </c>
      <c r="E50" s="11" t="s">
        <v>86</v>
      </c>
      <c r="F50" s="9">
        <v>0</v>
      </c>
      <c r="G50" s="9">
        <v>0</v>
      </c>
    </row>
    <row r="51" spans="2:7" x14ac:dyDescent="0.2">
      <c r="B51" s="10" t="s">
        <v>87</v>
      </c>
      <c r="C51" s="9">
        <v>0</v>
      </c>
      <c r="D51" s="9">
        <v>0</v>
      </c>
      <c r="E51" s="11" t="s">
        <v>88</v>
      </c>
      <c r="F51" s="9">
        <v>0</v>
      </c>
      <c r="G51" s="9">
        <v>0</v>
      </c>
    </row>
    <row r="52" spans="2:7" x14ac:dyDescent="0.2">
      <c r="B52" s="10" t="s">
        <v>89</v>
      </c>
      <c r="C52" s="9">
        <v>65778615</v>
      </c>
      <c r="D52" s="9">
        <v>232072321</v>
      </c>
      <c r="E52" s="11" t="s">
        <v>90</v>
      </c>
      <c r="F52" s="9">
        <v>0</v>
      </c>
      <c r="G52" s="9">
        <v>0</v>
      </c>
    </row>
    <row r="53" spans="2:7" x14ac:dyDescent="0.2">
      <c r="B53" s="10" t="s">
        <v>91</v>
      </c>
      <c r="C53" s="9">
        <v>5601547.5700000003</v>
      </c>
      <c r="D53" s="9">
        <v>5601547.5700000003</v>
      </c>
      <c r="E53" s="11" t="s">
        <v>92</v>
      </c>
      <c r="F53" s="9">
        <v>0</v>
      </c>
      <c r="G53" s="9">
        <v>0</v>
      </c>
    </row>
    <row r="54" spans="2:7" x14ac:dyDescent="0.2">
      <c r="B54" s="10" t="s">
        <v>93</v>
      </c>
      <c r="C54" s="9">
        <v>174944.24</v>
      </c>
      <c r="D54" s="9">
        <v>174944.24</v>
      </c>
      <c r="E54" s="11" t="s">
        <v>94</v>
      </c>
      <c r="F54" s="9">
        <v>0</v>
      </c>
      <c r="G54" s="9">
        <v>0</v>
      </c>
    </row>
    <row r="55" spans="2:7" x14ac:dyDescent="0.2">
      <c r="B55" s="10" t="s">
        <v>95</v>
      </c>
      <c r="C55" s="9">
        <v>0</v>
      </c>
      <c r="D55" s="9">
        <v>0</v>
      </c>
      <c r="E55" s="11" t="s">
        <v>96</v>
      </c>
      <c r="F55" s="9">
        <v>0</v>
      </c>
      <c r="G55" s="9">
        <v>0</v>
      </c>
    </row>
    <row r="56" spans="2:7" x14ac:dyDescent="0.2">
      <c r="B56" s="10" t="s">
        <v>97</v>
      </c>
      <c r="C56" s="9">
        <v>0</v>
      </c>
      <c r="D56" s="9">
        <v>0</v>
      </c>
      <c r="E56" s="8"/>
      <c r="F56" s="9"/>
      <c r="G56" s="9"/>
    </row>
    <row r="57" spans="2:7" x14ac:dyDescent="0.2">
      <c r="B57" s="10" t="s">
        <v>98</v>
      </c>
      <c r="C57" s="9">
        <v>0</v>
      </c>
      <c r="D57" s="9">
        <v>0</v>
      </c>
      <c r="E57" s="8" t="s">
        <v>99</v>
      </c>
      <c r="F57" s="9">
        <f>SUM(F50:F55)</f>
        <v>0</v>
      </c>
      <c r="G57" s="9">
        <f>SUM(G50:G55)</f>
        <v>0</v>
      </c>
    </row>
    <row r="58" spans="2:7" x14ac:dyDescent="0.2">
      <c r="B58" s="10" t="s">
        <v>100</v>
      </c>
      <c r="C58" s="9">
        <v>0</v>
      </c>
      <c r="D58" s="9">
        <v>0</v>
      </c>
      <c r="E58" s="15"/>
      <c r="F58" s="9"/>
      <c r="G58" s="9"/>
    </row>
    <row r="59" spans="2:7" x14ac:dyDescent="0.2">
      <c r="B59" s="10"/>
      <c r="C59" s="9"/>
      <c r="D59" s="9"/>
      <c r="E59" s="8" t="s">
        <v>101</v>
      </c>
      <c r="F59" s="9">
        <f>F47+F57</f>
        <v>71561077.299999997</v>
      </c>
      <c r="G59" s="9">
        <f>G47+G57</f>
        <v>198064703.38000003</v>
      </c>
    </row>
    <row r="60" spans="2:7" ht="25.5" x14ac:dyDescent="0.2">
      <c r="B60" s="6" t="s">
        <v>102</v>
      </c>
      <c r="C60" s="9">
        <f>SUM(C50:C58)</f>
        <v>71555106.809999987</v>
      </c>
      <c r="D60" s="9">
        <f>SUM(D50:D58)</f>
        <v>237848812.81</v>
      </c>
      <c r="E60" s="11"/>
      <c r="F60" s="9"/>
      <c r="G60" s="9"/>
    </row>
    <row r="61" spans="2:7" x14ac:dyDescent="0.2">
      <c r="B61" s="10"/>
      <c r="C61" s="9"/>
      <c r="D61" s="9"/>
      <c r="E61" s="8" t="s">
        <v>103</v>
      </c>
      <c r="F61" s="9"/>
      <c r="G61" s="9"/>
    </row>
    <row r="62" spans="2:7" x14ac:dyDescent="0.2">
      <c r="B62" s="6" t="s">
        <v>104</v>
      </c>
      <c r="C62" s="9">
        <f>C47+C60</f>
        <v>325404140.92000002</v>
      </c>
      <c r="D62" s="9">
        <f>D47+D60</f>
        <v>434508046.94</v>
      </c>
      <c r="E62" s="8"/>
      <c r="F62" s="9"/>
      <c r="G62" s="9"/>
    </row>
    <row r="63" spans="2:7" x14ac:dyDescent="0.2">
      <c r="B63" s="10"/>
      <c r="C63" s="9"/>
      <c r="D63" s="9"/>
      <c r="E63" s="8" t="s">
        <v>105</v>
      </c>
      <c r="F63" s="9">
        <f>SUM(F64:F66)</f>
        <v>0</v>
      </c>
      <c r="G63" s="9">
        <f>SUM(G64:G66)</f>
        <v>0</v>
      </c>
    </row>
    <row r="64" spans="2:7" x14ac:dyDescent="0.2">
      <c r="B64" s="10"/>
      <c r="C64" s="9"/>
      <c r="D64" s="9"/>
      <c r="E64" s="11" t="s">
        <v>106</v>
      </c>
      <c r="F64" s="9">
        <v>0</v>
      </c>
      <c r="G64" s="9">
        <v>0</v>
      </c>
    </row>
    <row r="65" spans="2:7" x14ac:dyDescent="0.2">
      <c r="B65" s="10"/>
      <c r="C65" s="9"/>
      <c r="D65" s="9"/>
      <c r="E65" s="11" t="s">
        <v>107</v>
      </c>
      <c r="F65" s="9">
        <v>0</v>
      </c>
      <c r="G65" s="9">
        <v>0</v>
      </c>
    </row>
    <row r="66" spans="2:7" x14ac:dyDescent="0.2">
      <c r="B66" s="10"/>
      <c r="C66" s="9"/>
      <c r="D66" s="9"/>
      <c r="E66" s="11" t="s">
        <v>108</v>
      </c>
      <c r="F66" s="9">
        <v>0</v>
      </c>
      <c r="G66" s="9">
        <v>0</v>
      </c>
    </row>
    <row r="67" spans="2:7" x14ac:dyDescent="0.2">
      <c r="B67" s="10"/>
      <c r="C67" s="9"/>
      <c r="D67" s="9"/>
      <c r="E67" s="11"/>
      <c r="F67" s="9"/>
      <c r="G67" s="9"/>
    </row>
    <row r="68" spans="2:7" x14ac:dyDescent="0.2">
      <c r="B68" s="10"/>
      <c r="C68" s="9"/>
      <c r="D68" s="9"/>
      <c r="E68" s="8" t="s">
        <v>109</v>
      </c>
      <c r="F68" s="9">
        <f>SUM(F69:F73)</f>
        <v>253843064.18000001</v>
      </c>
      <c r="G68" s="9">
        <f>SUM(G69:G73)</f>
        <v>236443344.04000002</v>
      </c>
    </row>
    <row r="69" spans="2:7" x14ac:dyDescent="0.2">
      <c r="B69" s="10"/>
      <c r="C69" s="9"/>
      <c r="D69" s="9"/>
      <c r="E69" s="11" t="s">
        <v>110</v>
      </c>
      <c r="F69" s="9">
        <v>146792484</v>
      </c>
      <c r="G69" s="9">
        <v>163705063</v>
      </c>
    </row>
    <row r="70" spans="2:7" x14ac:dyDescent="0.2">
      <c r="B70" s="10"/>
      <c r="C70" s="9"/>
      <c r="D70" s="9"/>
      <c r="E70" s="11" t="s">
        <v>111</v>
      </c>
      <c r="F70" s="9">
        <v>102015697.75</v>
      </c>
      <c r="G70" s="9">
        <v>67703398.609999999</v>
      </c>
    </row>
    <row r="71" spans="2:7" x14ac:dyDescent="0.2">
      <c r="B71" s="10"/>
      <c r="C71" s="9"/>
      <c r="D71" s="9"/>
      <c r="E71" s="11" t="s">
        <v>112</v>
      </c>
      <c r="F71" s="9">
        <v>241591.43</v>
      </c>
      <c r="G71" s="9">
        <v>241591.43</v>
      </c>
    </row>
    <row r="72" spans="2:7" x14ac:dyDescent="0.2">
      <c r="B72" s="10"/>
      <c r="C72" s="9"/>
      <c r="D72" s="9"/>
      <c r="E72" s="11" t="s">
        <v>113</v>
      </c>
      <c r="F72" s="9">
        <v>0</v>
      </c>
      <c r="G72" s="9">
        <v>0</v>
      </c>
    </row>
    <row r="73" spans="2:7" x14ac:dyDescent="0.2">
      <c r="B73" s="10"/>
      <c r="C73" s="9"/>
      <c r="D73" s="9"/>
      <c r="E73" s="11" t="s">
        <v>114</v>
      </c>
      <c r="F73" s="9">
        <v>4793291</v>
      </c>
      <c r="G73" s="9">
        <v>4793291</v>
      </c>
    </row>
    <row r="74" spans="2:7" x14ac:dyDescent="0.2">
      <c r="B74" s="10"/>
      <c r="C74" s="9"/>
      <c r="D74" s="9"/>
      <c r="E74" s="11"/>
      <c r="F74" s="9"/>
      <c r="G74" s="9"/>
    </row>
    <row r="75" spans="2:7" ht="25.5" x14ac:dyDescent="0.2">
      <c r="B75" s="10"/>
      <c r="C75" s="9"/>
      <c r="D75" s="9"/>
      <c r="E75" s="8" t="s">
        <v>115</v>
      </c>
      <c r="F75" s="9">
        <f>SUM(F76:F77)</f>
        <v>0</v>
      </c>
      <c r="G75" s="9">
        <f>SUM(G76:G77)</f>
        <v>0</v>
      </c>
    </row>
    <row r="76" spans="2:7" x14ac:dyDescent="0.2">
      <c r="B76" s="10"/>
      <c r="C76" s="9"/>
      <c r="D76" s="9"/>
      <c r="E76" s="11" t="s">
        <v>116</v>
      </c>
      <c r="F76" s="9">
        <v>0</v>
      </c>
      <c r="G76" s="9">
        <v>0</v>
      </c>
    </row>
    <row r="77" spans="2:7" x14ac:dyDescent="0.2">
      <c r="B77" s="10"/>
      <c r="C77" s="9"/>
      <c r="D77" s="9"/>
      <c r="E77" s="11" t="s">
        <v>117</v>
      </c>
      <c r="F77" s="9">
        <v>0</v>
      </c>
      <c r="G77" s="9">
        <v>0</v>
      </c>
    </row>
    <row r="78" spans="2:7" x14ac:dyDescent="0.2">
      <c r="B78" s="10"/>
      <c r="C78" s="9"/>
      <c r="D78" s="9"/>
      <c r="E78" s="11"/>
      <c r="F78" s="9"/>
      <c r="G78" s="9"/>
    </row>
    <row r="79" spans="2:7" x14ac:dyDescent="0.2">
      <c r="B79" s="10"/>
      <c r="C79" s="9"/>
      <c r="D79" s="9"/>
      <c r="E79" s="8" t="s">
        <v>118</v>
      </c>
      <c r="F79" s="9">
        <f>F63+F68+F75</f>
        <v>253843064.18000001</v>
      </c>
      <c r="G79" s="9">
        <f>G63+G68+G75</f>
        <v>236443344.04000002</v>
      </c>
    </row>
    <row r="80" spans="2:7" x14ac:dyDescent="0.2">
      <c r="B80" s="10"/>
      <c r="C80" s="9"/>
      <c r="D80" s="9"/>
      <c r="E80" s="11"/>
      <c r="F80" s="9"/>
      <c r="G80" s="9"/>
    </row>
    <row r="81" spans="2:7" x14ac:dyDescent="0.2">
      <c r="B81" s="10"/>
      <c r="C81" s="9"/>
      <c r="D81" s="9"/>
      <c r="E81" s="8" t="s">
        <v>119</v>
      </c>
      <c r="F81" s="9">
        <f>F59+F79</f>
        <v>325404141.48000002</v>
      </c>
      <c r="G81" s="9">
        <f>G59+G79</f>
        <v>434508047.42000008</v>
      </c>
    </row>
    <row r="82" spans="2:7" ht="13.5" thickBot="1" x14ac:dyDescent="0.25">
      <c r="B82" s="16"/>
      <c r="C82" s="17"/>
      <c r="D82" s="17"/>
      <c r="E82" s="18"/>
      <c r="F82" s="19"/>
      <c r="G82" s="19"/>
    </row>
  </sheetData>
  <mergeCells count="4">
    <mergeCell ref="B2:G2"/>
    <mergeCell ref="B3:G3"/>
    <mergeCell ref="B4:G4"/>
    <mergeCell ref="B5:G5"/>
  </mergeCells>
  <pageMargins left="0.70866141732283472" right="0.70866141732283472" top="0.74803149606299213" bottom="0.74803149606299213" header="0.31496062992125984" footer="0.31496062992125984"/>
  <pageSetup scale="51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I39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E59" sqref="E59"/>
    </sheetView>
  </sheetViews>
  <sheetFormatPr baseColWidth="10" defaultRowHeight="12.75" x14ac:dyDescent="0.2"/>
  <cols>
    <col min="1" max="1" width="5" style="23" customWidth="1"/>
    <col min="2" max="2" width="43" style="23" customWidth="1"/>
    <col min="3" max="3" width="12.85546875" style="23" customWidth="1"/>
    <col min="4" max="4" width="13.28515625" style="23" customWidth="1"/>
    <col min="5" max="5" width="15" style="23" customWidth="1"/>
    <col min="6" max="6" width="16.5703125" style="23" customWidth="1"/>
    <col min="7" max="7" width="13.42578125" style="23" customWidth="1"/>
    <col min="8" max="8" width="14" style="23" customWidth="1"/>
    <col min="9" max="9" width="15" style="23" customWidth="1"/>
    <col min="10" max="16384" width="11.42578125" style="23"/>
  </cols>
  <sheetData>
    <row r="1" spans="2:9" ht="13.5" thickBot="1" x14ac:dyDescent="0.25"/>
    <row r="2" spans="2:9" ht="13.5" thickBot="1" x14ac:dyDescent="0.25">
      <c r="B2" s="168" t="s">
        <v>120</v>
      </c>
      <c r="C2" s="169"/>
      <c r="D2" s="169"/>
      <c r="E2" s="169"/>
      <c r="F2" s="169"/>
      <c r="G2" s="169"/>
      <c r="H2" s="169"/>
      <c r="I2" s="170"/>
    </row>
    <row r="3" spans="2:9" ht="13.5" thickBot="1" x14ac:dyDescent="0.25">
      <c r="B3" s="171" t="s">
        <v>124</v>
      </c>
      <c r="C3" s="172"/>
      <c r="D3" s="172"/>
      <c r="E3" s="172"/>
      <c r="F3" s="172"/>
      <c r="G3" s="172"/>
      <c r="H3" s="172"/>
      <c r="I3" s="173"/>
    </row>
    <row r="4" spans="2:9" ht="13.5" thickBot="1" x14ac:dyDescent="0.25">
      <c r="B4" s="171" t="s">
        <v>125</v>
      </c>
      <c r="C4" s="172"/>
      <c r="D4" s="172"/>
      <c r="E4" s="172"/>
      <c r="F4" s="172"/>
      <c r="G4" s="172"/>
      <c r="H4" s="172"/>
      <c r="I4" s="173"/>
    </row>
    <row r="5" spans="2:9" ht="13.5" thickBot="1" x14ac:dyDescent="0.25">
      <c r="B5" s="171" t="s">
        <v>1</v>
      </c>
      <c r="C5" s="172"/>
      <c r="D5" s="172"/>
      <c r="E5" s="172"/>
      <c r="F5" s="172"/>
      <c r="G5" s="172"/>
      <c r="H5" s="172"/>
      <c r="I5" s="173"/>
    </row>
    <row r="6" spans="2:9" ht="76.5" x14ac:dyDescent="0.2">
      <c r="B6" s="24" t="s">
        <v>126</v>
      </c>
      <c r="C6" s="24" t="s">
        <v>127</v>
      </c>
      <c r="D6" s="24" t="s">
        <v>128</v>
      </c>
      <c r="E6" s="24" t="s">
        <v>129</v>
      </c>
      <c r="F6" s="24" t="s">
        <v>130</v>
      </c>
      <c r="G6" s="24" t="s">
        <v>131</v>
      </c>
      <c r="H6" s="24" t="s">
        <v>132</v>
      </c>
      <c r="I6" s="24" t="s">
        <v>133</v>
      </c>
    </row>
    <row r="7" spans="2:9" ht="13.5" thickBot="1" x14ac:dyDescent="0.25">
      <c r="B7" s="25" t="s">
        <v>134</v>
      </c>
      <c r="C7" s="25" t="s">
        <v>135</v>
      </c>
      <c r="D7" s="25" t="s">
        <v>136</v>
      </c>
      <c r="E7" s="25" t="s">
        <v>137</v>
      </c>
      <c r="F7" s="25" t="s">
        <v>138</v>
      </c>
      <c r="G7" s="25" t="s">
        <v>139</v>
      </c>
      <c r="H7" s="25" t="s">
        <v>140</v>
      </c>
      <c r="I7" s="25" t="s">
        <v>141</v>
      </c>
    </row>
    <row r="8" spans="2:9" ht="12.75" customHeight="1" x14ac:dyDescent="0.2">
      <c r="B8" s="26" t="s">
        <v>142</v>
      </c>
      <c r="C8" s="27">
        <f t="shared" ref="C8:I8" si="0">C9+C13</f>
        <v>0</v>
      </c>
      <c r="D8" s="27">
        <f t="shared" si="0"/>
        <v>0</v>
      </c>
      <c r="E8" s="27">
        <f t="shared" si="0"/>
        <v>0</v>
      </c>
      <c r="F8" s="27">
        <f t="shared" si="0"/>
        <v>0</v>
      </c>
      <c r="G8" s="27">
        <f t="shared" si="0"/>
        <v>0</v>
      </c>
      <c r="H8" s="27">
        <f t="shared" si="0"/>
        <v>0</v>
      </c>
      <c r="I8" s="27">
        <f t="shared" si="0"/>
        <v>0</v>
      </c>
    </row>
    <row r="9" spans="2:9" ht="12.75" customHeight="1" x14ac:dyDescent="0.2">
      <c r="B9" s="26" t="s">
        <v>143</v>
      </c>
      <c r="C9" s="27">
        <f t="shared" ref="C9:I9" si="1">SUM(C10:C12)</f>
        <v>0</v>
      </c>
      <c r="D9" s="27">
        <f t="shared" si="1"/>
        <v>0</v>
      </c>
      <c r="E9" s="27">
        <f t="shared" si="1"/>
        <v>0</v>
      </c>
      <c r="F9" s="27">
        <f t="shared" si="1"/>
        <v>0</v>
      </c>
      <c r="G9" s="27">
        <f t="shared" si="1"/>
        <v>0</v>
      </c>
      <c r="H9" s="27">
        <f t="shared" si="1"/>
        <v>0</v>
      </c>
      <c r="I9" s="27">
        <f t="shared" si="1"/>
        <v>0</v>
      </c>
    </row>
    <row r="10" spans="2:9" x14ac:dyDescent="0.2">
      <c r="B10" s="28" t="s">
        <v>144</v>
      </c>
      <c r="C10" s="27">
        <v>0</v>
      </c>
      <c r="D10" s="27">
        <v>0</v>
      </c>
      <c r="E10" s="27">
        <v>0</v>
      </c>
      <c r="F10" s="27"/>
      <c r="G10" s="29">
        <v>0</v>
      </c>
      <c r="H10" s="27">
        <v>0</v>
      </c>
      <c r="I10" s="27">
        <v>0</v>
      </c>
    </row>
    <row r="11" spans="2:9" x14ac:dyDescent="0.2">
      <c r="B11" s="28" t="s">
        <v>145</v>
      </c>
      <c r="C11" s="29">
        <v>0</v>
      </c>
      <c r="D11" s="29">
        <v>0</v>
      </c>
      <c r="E11" s="29">
        <v>0</v>
      </c>
      <c r="F11" s="29"/>
      <c r="G11" s="29">
        <v>0</v>
      </c>
      <c r="H11" s="29">
        <v>0</v>
      </c>
      <c r="I11" s="29">
        <v>0</v>
      </c>
    </row>
    <row r="12" spans="2:9" x14ac:dyDescent="0.2">
      <c r="B12" s="28" t="s">
        <v>146</v>
      </c>
      <c r="C12" s="29">
        <v>0</v>
      </c>
      <c r="D12" s="29">
        <v>0</v>
      </c>
      <c r="E12" s="29">
        <v>0</v>
      </c>
      <c r="F12" s="29"/>
      <c r="G12" s="29">
        <v>0</v>
      </c>
      <c r="H12" s="29">
        <v>0</v>
      </c>
      <c r="I12" s="29">
        <v>0</v>
      </c>
    </row>
    <row r="13" spans="2:9" ht="12.75" customHeight="1" x14ac:dyDescent="0.2">
      <c r="B13" s="26" t="s">
        <v>147</v>
      </c>
      <c r="C13" s="27">
        <f t="shared" ref="C13:I13" si="2">SUM(C14:C16)</f>
        <v>0</v>
      </c>
      <c r="D13" s="27">
        <f t="shared" si="2"/>
        <v>0</v>
      </c>
      <c r="E13" s="27">
        <f t="shared" si="2"/>
        <v>0</v>
      </c>
      <c r="F13" s="27">
        <f t="shared" si="2"/>
        <v>0</v>
      </c>
      <c r="G13" s="27">
        <f t="shared" si="2"/>
        <v>0</v>
      </c>
      <c r="H13" s="27">
        <f t="shared" si="2"/>
        <v>0</v>
      </c>
      <c r="I13" s="27">
        <f t="shared" si="2"/>
        <v>0</v>
      </c>
    </row>
    <row r="14" spans="2:9" x14ac:dyDescent="0.2">
      <c r="B14" s="28" t="s">
        <v>148</v>
      </c>
      <c r="C14" s="27">
        <v>0</v>
      </c>
      <c r="D14" s="27">
        <v>0</v>
      </c>
      <c r="E14" s="27">
        <v>0</v>
      </c>
      <c r="F14" s="27"/>
      <c r="G14" s="29">
        <v>0</v>
      </c>
      <c r="H14" s="27">
        <v>0</v>
      </c>
      <c r="I14" s="27">
        <v>0</v>
      </c>
    </row>
    <row r="15" spans="2:9" x14ac:dyDescent="0.2">
      <c r="B15" s="28" t="s">
        <v>149</v>
      </c>
      <c r="C15" s="29">
        <v>0</v>
      </c>
      <c r="D15" s="29">
        <v>0</v>
      </c>
      <c r="E15" s="29">
        <v>0</v>
      </c>
      <c r="F15" s="29"/>
      <c r="G15" s="29">
        <v>0</v>
      </c>
      <c r="H15" s="29">
        <v>0</v>
      </c>
      <c r="I15" s="29">
        <v>0</v>
      </c>
    </row>
    <row r="16" spans="2:9" x14ac:dyDescent="0.2">
      <c r="B16" s="28" t="s">
        <v>150</v>
      </c>
      <c r="C16" s="29">
        <v>0</v>
      </c>
      <c r="D16" s="29">
        <v>0</v>
      </c>
      <c r="E16" s="29">
        <v>0</v>
      </c>
      <c r="F16" s="29"/>
      <c r="G16" s="29">
        <v>0</v>
      </c>
      <c r="H16" s="29">
        <v>0</v>
      </c>
      <c r="I16" s="29">
        <v>0</v>
      </c>
    </row>
    <row r="17" spans="2:9" x14ac:dyDescent="0.2">
      <c r="B17" s="26" t="s">
        <v>151</v>
      </c>
      <c r="C17" s="27">
        <v>198064703.37</v>
      </c>
      <c r="D17" s="30">
        <v>71531835.099999994</v>
      </c>
      <c r="E17" s="30">
        <v>198035461.31999999</v>
      </c>
      <c r="F17" s="30"/>
      <c r="G17" s="29">
        <f>+C17+D17-E17+F17</f>
        <v>71561077.150000036</v>
      </c>
      <c r="H17" s="30"/>
      <c r="I17" s="30"/>
    </row>
    <row r="18" spans="2:9" x14ac:dyDescent="0.2">
      <c r="B18" s="31"/>
      <c r="C18" s="29"/>
      <c r="D18" s="29"/>
      <c r="E18" s="29"/>
      <c r="F18" s="29"/>
      <c r="G18" s="29"/>
      <c r="H18" s="29"/>
      <c r="I18" s="29"/>
    </row>
    <row r="19" spans="2:9" ht="12.75" customHeight="1" x14ac:dyDescent="0.2">
      <c r="B19" s="32" t="s">
        <v>152</v>
      </c>
      <c r="C19" s="27">
        <f>C8+C17</f>
        <v>198064703.37</v>
      </c>
      <c r="D19" s="27">
        <f t="shared" ref="D19:I19" si="3">D8+D17</f>
        <v>71531835.099999994</v>
      </c>
      <c r="E19" s="27">
        <f t="shared" si="3"/>
        <v>198035461.31999999</v>
      </c>
      <c r="F19" s="27">
        <f t="shared" si="3"/>
        <v>0</v>
      </c>
      <c r="G19" s="27">
        <f t="shared" si="3"/>
        <v>71561077.150000036</v>
      </c>
      <c r="H19" s="27">
        <f t="shared" si="3"/>
        <v>0</v>
      </c>
      <c r="I19" s="27">
        <f t="shared" si="3"/>
        <v>0</v>
      </c>
    </row>
    <row r="20" spans="2:9" x14ac:dyDescent="0.2">
      <c r="B20" s="26"/>
      <c r="C20" s="27"/>
      <c r="D20" s="27"/>
      <c r="E20" s="27"/>
      <c r="F20" s="27"/>
      <c r="G20" s="27"/>
      <c r="H20" s="27"/>
      <c r="I20" s="27"/>
    </row>
    <row r="21" spans="2:9" ht="12.75" customHeight="1" x14ac:dyDescent="0.2">
      <c r="B21" s="26" t="s">
        <v>153</v>
      </c>
      <c r="C21" s="27">
        <f t="shared" ref="C21:I21" si="4">SUM(C22:C24)</f>
        <v>0</v>
      </c>
      <c r="D21" s="27">
        <f t="shared" si="4"/>
        <v>0</v>
      </c>
      <c r="E21" s="27">
        <f t="shared" si="4"/>
        <v>0</v>
      </c>
      <c r="F21" s="27">
        <f t="shared" si="4"/>
        <v>0</v>
      </c>
      <c r="G21" s="27">
        <f t="shared" si="4"/>
        <v>0</v>
      </c>
      <c r="H21" s="27">
        <f t="shared" si="4"/>
        <v>0</v>
      </c>
      <c r="I21" s="27">
        <f t="shared" si="4"/>
        <v>0</v>
      </c>
    </row>
    <row r="22" spans="2:9" ht="12.75" customHeight="1" x14ac:dyDescent="0.2">
      <c r="B22" s="31" t="s">
        <v>154</v>
      </c>
      <c r="C22" s="29"/>
      <c r="D22" s="29"/>
      <c r="E22" s="29"/>
      <c r="F22" s="29"/>
      <c r="G22" s="29">
        <f>C22+D22-E22+F22</f>
        <v>0</v>
      </c>
      <c r="H22" s="29"/>
      <c r="I22" s="29"/>
    </row>
    <row r="23" spans="2:9" ht="12.75" customHeight="1" x14ac:dyDescent="0.2">
      <c r="B23" s="31" t="s">
        <v>155</v>
      </c>
      <c r="C23" s="29"/>
      <c r="D23" s="29"/>
      <c r="E23" s="29"/>
      <c r="F23" s="29"/>
      <c r="G23" s="29">
        <f>C23+D23-E23+F23</f>
        <v>0</v>
      </c>
      <c r="H23" s="29"/>
      <c r="I23" s="29"/>
    </row>
    <row r="24" spans="2:9" ht="12.75" customHeight="1" x14ac:dyDescent="0.2">
      <c r="B24" s="31" t="s">
        <v>156</v>
      </c>
      <c r="C24" s="29"/>
      <c r="D24" s="29"/>
      <c r="E24" s="29"/>
      <c r="F24" s="29"/>
      <c r="G24" s="29">
        <f>C24+D24-E24+F24</f>
        <v>0</v>
      </c>
      <c r="H24" s="29"/>
      <c r="I24" s="29"/>
    </row>
    <row r="25" spans="2:9" x14ac:dyDescent="0.2">
      <c r="B25" s="33"/>
      <c r="C25" s="34"/>
      <c r="D25" s="34"/>
      <c r="E25" s="34"/>
      <c r="F25" s="34"/>
      <c r="G25" s="34"/>
      <c r="H25" s="34"/>
      <c r="I25" s="34"/>
    </row>
    <row r="26" spans="2:9" ht="25.5" x14ac:dyDescent="0.2">
      <c r="B26" s="32" t="s">
        <v>157</v>
      </c>
      <c r="C26" s="27">
        <f t="shared" ref="C26:I26" si="5">SUM(C27:C29)</f>
        <v>0</v>
      </c>
      <c r="D26" s="27">
        <f t="shared" si="5"/>
        <v>0</v>
      </c>
      <c r="E26" s="27">
        <f t="shared" si="5"/>
        <v>0</v>
      </c>
      <c r="F26" s="27">
        <f t="shared" si="5"/>
        <v>0</v>
      </c>
      <c r="G26" s="27">
        <f t="shared" si="5"/>
        <v>0</v>
      </c>
      <c r="H26" s="27">
        <f t="shared" si="5"/>
        <v>0</v>
      </c>
      <c r="I26" s="27">
        <f t="shared" si="5"/>
        <v>0</v>
      </c>
    </row>
    <row r="27" spans="2:9" ht="12.75" customHeight="1" x14ac:dyDescent="0.2">
      <c r="B27" s="31" t="s">
        <v>158</v>
      </c>
      <c r="C27" s="29"/>
      <c r="D27" s="29"/>
      <c r="E27" s="29"/>
      <c r="F27" s="29"/>
      <c r="G27" s="29">
        <f>C27+D27-E27+F27</f>
        <v>0</v>
      </c>
      <c r="H27" s="29"/>
      <c r="I27" s="29"/>
    </row>
    <row r="28" spans="2:9" ht="12.75" customHeight="1" x14ac:dyDescent="0.2">
      <c r="B28" s="31" t="s">
        <v>159</v>
      </c>
      <c r="C28" s="29"/>
      <c r="D28" s="29"/>
      <c r="E28" s="29"/>
      <c r="F28" s="29"/>
      <c r="G28" s="29">
        <f>C28+D28-E28+F28</f>
        <v>0</v>
      </c>
      <c r="H28" s="29"/>
      <c r="I28" s="29"/>
    </row>
    <row r="29" spans="2:9" ht="12.75" customHeight="1" x14ac:dyDescent="0.2">
      <c r="B29" s="31" t="s">
        <v>160</v>
      </c>
      <c r="C29" s="29"/>
      <c r="D29" s="29"/>
      <c r="E29" s="29"/>
      <c r="F29" s="29"/>
      <c r="G29" s="29">
        <f>C29+D29-E29+F29</f>
        <v>0</v>
      </c>
      <c r="H29" s="29"/>
      <c r="I29" s="29"/>
    </row>
    <row r="30" spans="2:9" ht="13.5" thickBot="1" x14ac:dyDescent="0.25">
      <c r="B30" s="35"/>
      <c r="C30" s="36"/>
      <c r="D30" s="36"/>
      <c r="E30" s="36"/>
      <c r="F30" s="36"/>
      <c r="G30" s="36"/>
      <c r="H30" s="36"/>
      <c r="I30" s="36"/>
    </row>
    <row r="31" spans="2:9" ht="18.75" customHeight="1" x14ac:dyDescent="0.2">
      <c r="B31" s="174" t="s">
        <v>161</v>
      </c>
      <c r="C31" s="174"/>
      <c r="D31" s="174"/>
      <c r="E31" s="174"/>
      <c r="F31" s="174"/>
      <c r="G31" s="174"/>
      <c r="H31" s="174"/>
      <c r="I31" s="174"/>
    </row>
    <row r="32" spans="2:9" x14ac:dyDescent="0.2">
      <c r="B32" s="37" t="s">
        <v>162</v>
      </c>
      <c r="C32" s="38"/>
      <c r="D32" s="39"/>
      <c r="E32" s="39"/>
      <c r="F32" s="39"/>
      <c r="G32" s="39"/>
      <c r="H32" s="39"/>
      <c r="I32" s="39"/>
    </row>
    <row r="33" spans="2:9" ht="13.5" thickBot="1" x14ac:dyDescent="0.25">
      <c r="B33" s="40"/>
      <c r="C33" s="38"/>
      <c r="D33" s="38"/>
      <c r="E33" s="38"/>
      <c r="F33" s="38"/>
      <c r="G33" s="38"/>
      <c r="H33" s="38"/>
      <c r="I33" s="38"/>
    </row>
    <row r="34" spans="2:9" ht="38.25" customHeight="1" x14ac:dyDescent="0.2">
      <c r="B34" s="166" t="s">
        <v>163</v>
      </c>
      <c r="C34" s="166" t="s">
        <v>164</v>
      </c>
      <c r="D34" s="166" t="s">
        <v>165</v>
      </c>
      <c r="E34" s="41" t="s">
        <v>166</v>
      </c>
      <c r="F34" s="166" t="s">
        <v>167</v>
      </c>
      <c r="G34" s="41" t="s">
        <v>168</v>
      </c>
      <c r="H34" s="38"/>
      <c r="I34" s="38"/>
    </row>
    <row r="35" spans="2:9" ht="15.75" customHeight="1" thickBot="1" x14ac:dyDescent="0.25">
      <c r="B35" s="167"/>
      <c r="C35" s="167"/>
      <c r="D35" s="167"/>
      <c r="E35" s="42" t="s">
        <v>169</v>
      </c>
      <c r="F35" s="167"/>
      <c r="G35" s="42" t="s">
        <v>170</v>
      </c>
      <c r="H35" s="38"/>
      <c r="I35" s="38"/>
    </row>
    <row r="36" spans="2:9" x14ac:dyDescent="0.2">
      <c r="B36" s="43" t="s">
        <v>171</v>
      </c>
      <c r="C36" s="27">
        <f>SUM(C37:C39)</f>
        <v>0</v>
      </c>
      <c r="D36" s="27">
        <f>SUM(D37:D39)</f>
        <v>0</v>
      </c>
      <c r="E36" s="27">
        <f>SUM(E37:E39)</f>
        <v>0</v>
      </c>
      <c r="F36" s="27">
        <f>SUM(F37:F39)</f>
        <v>0</v>
      </c>
      <c r="G36" s="27">
        <f>SUM(G37:G39)</f>
        <v>0</v>
      </c>
      <c r="H36" s="38"/>
      <c r="I36" s="38"/>
    </row>
    <row r="37" spans="2:9" x14ac:dyDescent="0.2">
      <c r="B37" s="31" t="s">
        <v>172</v>
      </c>
      <c r="C37" s="29"/>
      <c r="D37" s="29"/>
      <c r="E37" s="29"/>
      <c r="F37" s="29"/>
      <c r="G37" s="29"/>
      <c r="H37" s="38"/>
      <c r="I37" s="38"/>
    </row>
    <row r="38" spans="2:9" x14ac:dyDescent="0.2">
      <c r="B38" s="31" t="s">
        <v>173</v>
      </c>
      <c r="C38" s="29"/>
      <c r="D38" s="29"/>
      <c r="E38" s="29"/>
      <c r="F38" s="29"/>
      <c r="G38" s="29"/>
      <c r="H38" s="38"/>
      <c r="I38" s="38"/>
    </row>
    <row r="39" spans="2:9" ht="13.5" thickBot="1" x14ac:dyDescent="0.25">
      <c r="B39" s="44" t="s">
        <v>174</v>
      </c>
      <c r="C39" s="45"/>
      <c r="D39" s="45"/>
      <c r="E39" s="45"/>
      <c r="F39" s="45"/>
      <c r="G39" s="45"/>
      <c r="H39" s="38"/>
      <c r="I39" s="38"/>
    </row>
  </sheetData>
  <mergeCells count="9">
    <mergeCell ref="B34:B35"/>
    <mergeCell ref="C34:C35"/>
    <mergeCell ref="D34:D35"/>
    <mergeCell ref="F34:F35"/>
    <mergeCell ref="B2:I2"/>
    <mergeCell ref="B3:I3"/>
    <mergeCell ref="B4:I4"/>
    <mergeCell ref="B5:I5"/>
    <mergeCell ref="B31:I31"/>
  </mergeCells>
  <pageMargins left="0.7" right="0.7" top="0.75" bottom="0.75" header="0.3" footer="0.3"/>
  <pageSetup scale="61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L22"/>
  <sheetViews>
    <sheetView tabSelected="1" zoomScale="70" zoomScaleNormal="70" workbookViewId="0">
      <selection activeCell="K27" sqref="K27"/>
    </sheetView>
  </sheetViews>
  <sheetFormatPr baseColWidth="10" defaultRowHeight="15" x14ac:dyDescent="0.25"/>
  <cols>
    <col min="1" max="1" width="2.42578125" customWidth="1"/>
    <col min="2" max="2" width="32.85546875" customWidth="1"/>
    <col min="3" max="7" width="14.5703125" customWidth="1"/>
    <col min="8" max="8" width="17.5703125" customWidth="1"/>
    <col min="9" max="9" width="15.85546875" customWidth="1"/>
    <col min="10" max="10" width="11.5703125" customWidth="1"/>
    <col min="11" max="12" width="14.5703125" customWidth="1"/>
  </cols>
  <sheetData>
    <row r="1" spans="2:12" ht="15.75" thickBot="1" x14ac:dyDescent="0.3"/>
    <row r="2" spans="2:12" ht="15.75" thickBot="1" x14ac:dyDescent="0.3">
      <c r="B2" s="168" t="s">
        <v>120</v>
      </c>
      <c r="C2" s="169"/>
      <c r="D2" s="169"/>
      <c r="E2" s="169"/>
      <c r="F2" s="169"/>
      <c r="G2" s="169"/>
      <c r="H2" s="169"/>
      <c r="I2" s="169"/>
      <c r="J2" s="169"/>
      <c r="K2" s="169"/>
      <c r="L2" s="170"/>
    </row>
    <row r="3" spans="2:12" ht="15.75" thickBot="1" x14ac:dyDescent="0.3">
      <c r="B3" s="171" t="s">
        <v>175</v>
      </c>
      <c r="C3" s="172"/>
      <c r="D3" s="172"/>
      <c r="E3" s="172"/>
      <c r="F3" s="172"/>
      <c r="G3" s="172"/>
      <c r="H3" s="172"/>
      <c r="I3" s="172"/>
      <c r="J3" s="172"/>
      <c r="K3" s="172"/>
      <c r="L3" s="173"/>
    </row>
    <row r="4" spans="2:12" ht="15.75" thickBot="1" x14ac:dyDescent="0.3">
      <c r="B4" s="171" t="s">
        <v>125</v>
      </c>
      <c r="C4" s="172"/>
      <c r="D4" s="172"/>
      <c r="E4" s="172"/>
      <c r="F4" s="172"/>
      <c r="G4" s="172"/>
      <c r="H4" s="172"/>
      <c r="I4" s="172"/>
      <c r="J4" s="172"/>
      <c r="K4" s="172"/>
      <c r="L4" s="173"/>
    </row>
    <row r="5" spans="2:12" ht="15.75" thickBot="1" x14ac:dyDescent="0.3">
      <c r="B5" s="171" t="s">
        <v>1</v>
      </c>
      <c r="C5" s="172"/>
      <c r="D5" s="172"/>
      <c r="E5" s="172"/>
      <c r="F5" s="172"/>
      <c r="G5" s="172"/>
      <c r="H5" s="172"/>
      <c r="I5" s="172"/>
      <c r="J5" s="172"/>
      <c r="K5" s="172"/>
      <c r="L5" s="173"/>
    </row>
    <row r="6" spans="2:12" ht="102" x14ac:dyDescent="0.25">
      <c r="B6" s="46" t="s">
        <v>176</v>
      </c>
      <c r="C6" s="47" t="s">
        <v>177</v>
      </c>
      <c r="D6" s="47" t="s">
        <v>178</v>
      </c>
      <c r="E6" s="47" t="s">
        <v>179</v>
      </c>
      <c r="F6" s="47" t="s">
        <v>180</v>
      </c>
      <c r="G6" s="47" t="s">
        <v>181</v>
      </c>
      <c r="H6" s="47" t="s">
        <v>182</v>
      </c>
      <c r="I6" s="47" t="s">
        <v>183</v>
      </c>
      <c r="J6" s="47" t="s">
        <v>184</v>
      </c>
      <c r="K6" s="47" t="s">
        <v>185</v>
      </c>
      <c r="L6" s="47" t="s">
        <v>186</v>
      </c>
    </row>
    <row r="7" spans="2:12" ht="15.75" thickBot="1" x14ac:dyDescent="0.3">
      <c r="B7" s="25" t="s">
        <v>134</v>
      </c>
      <c r="C7" s="25" t="s">
        <v>135</v>
      </c>
      <c r="D7" s="25" t="s">
        <v>136</v>
      </c>
      <c r="E7" s="25" t="s">
        <v>137</v>
      </c>
      <c r="F7" s="25" t="s">
        <v>138</v>
      </c>
      <c r="G7" s="25" t="s">
        <v>187</v>
      </c>
      <c r="H7" s="25" t="s">
        <v>140</v>
      </c>
      <c r="I7" s="25" t="s">
        <v>141</v>
      </c>
      <c r="J7" s="25" t="s">
        <v>188</v>
      </c>
      <c r="K7" s="25" t="s">
        <v>189</v>
      </c>
      <c r="L7" s="25" t="s">
        <v>190</v>
      </c>
    </row>
    <row r="8" spans="2:12" x14ac:dyDescent="0.25">
      <c r="B8" s="48"/>
      <c r="C8" s="49"/>
      <c r="D8" s="49"/>
      <c r="E8" s="49"/>
      <c r="F8" s="49"/>
      <c r="G8" s="49"/>
      <c r="H8" s="49"/>
      <c r="I8" s="49"/>
      <c r="J8" s="49"/>
      <c r="K8" s="49"/>
      <c r="L8" s="49"/>
    </row>
    <row r="9" spans="2:12" ht="25.5" x14ac:dyDescent="0.25">
      <c r="B9" s="50" t="s">
        <v>191</v>
      </c>
      <c r="C9" s="27">
        <f>SUM(C10:C13)</f>
        <v>0</v>
      </c>
      <c r="D9" s="27">
        <f t="shared" ref="D9:L9" si="0">SUM(D10:D13)</f>
        <v>0</v>
      </c>
      <c r="E9" s="27">
        <f t="shared" si="0"/>
        <v>0</v>
      </c>
      <c r="F9" s="27">
        <f t="shared" si="0"/>
        <v>0</v>
      </c>
      <c r="G9" s="27">
        <f t="shared" si="0"/>
        <v>0</v>
      </c>
      <c r="H9" s="27">
        <f t="shared" si="0"/>
        <v>0</v>
      </c>
      <c r="I9" s="27">
        <f t="shared" si="0"/>
        <v>0</v>
      </c>
      <c r="J9" s="27">
        <f t="shared" si="0"/>
        <v>0</v>
      </c>
      <c r="K9" s="27">
        <f t="shared" si="0"/>
        <v>0</v>
      </c>
      <c r="L9" s="27">
        <f t="shared" si="0"/>
        <v>0</v>
      </c>
    </row>
    <row r="10" spans="2:12" x14ac:dyDescent="0.25">
      <c r="B10" s="51" t="s">
        <v>192</v>
      </c>
      <c r="C10" s="29"/>
      <c r="D10" s="29"/>
      <c r="E10" s="29"/>
      <c r="F10" s="29"/>
      <c r="G10" s="29"/>
      <c r="H10" s="29"/>
      <c r="I10" s="29"/>
      <c r="J10" s="29"/>
      <c r="K10" s="29"/>
      <c r="L10" s="29">
        <f>F10-K10</f>
        <v>0</v>
      </c>
    </row>
    <row r="11" spans="2:12" x14ac:dyDescent="0.25">
      <c r="B11" s="51" t="s">
        <v>193</v>
      </c>
      <c r="C11" s="29"/>
      <c r="D11" s="29"/>
      <c r="E11" s="29"/>
      <c r="F11" s="29"/>
      <c r="G11" s="29"/>
      <c r="H11" s="29"/>
      <c r="I11" s="29"/>
      <c r="J11" s="29"/>
      <c r="K11" s="29"/>
      <c r="L11" s="29">
        <f t="shared" ref="L11:L20" si="1">F11-K11</f>
        <v>0</v>
      </c>
    </row>
    <row r="12" spans="2:12" x14ac:dyDescent="0.25">
      <c r="B12" s="51" t="s">
        <v>194</v>
      </c>
      <c r="C12" s="29"/>
      <c r="D12" s="29"/>
      <c r="E12" s="29"/>
      <c r="F12" s="29"/>
      <c r="G12" s="29"/>
      <c r="H12" s="29"/>
      <c r="I12" s="29"/>
      <c r="J12" s="29"/>
      <c r="K12" s="29"/>
      <c r="L12" s="29">
        <f t="shared" si="1"/>
        <v>0</v>
      </c>
    </row>
    <row r="13" spans="2:12" x14ac:dyDescent="0.25">
      <c r="B13" s="51" t="s">
        <v>195</v>
      </c>
      <c r="C13" s="29"/>
      <c r="D13" s="29"/>
      <c r="E13" s="29"/>
      <c r="F13" s="29"/>
      <c r="G13" s="29"/>
      <c r="H13" s="29"/>
      <c r="I13" s="29"/>
      <c r="J13" s="29"/>
      <c r="K13" s="29"/>
      <c r="L13" s="29">
        <f t="shared" si="1"/>
        <v>0</v>
      </c>
    </row>
    <row r="14" spans="2:12" x14ac:dyDescent="0.25">
      <c r="B14" s="52"/>
      <c r="C14" s="29"/>
      <c r="D14" s="29"/>
      <c r="E14" s="29"/>
      <c r="F14" s="29"/>
      <c r="G14" s="29"/>
      <c r="H14" s="29"/>
      <c r="I14" s="29"/>
      <c r="J14" s="29"/>
      <c r="K14" s="29"/>
      <c r="L14" s="29">
        <f t="shared" si="1"/>
        <v>0</v>
      </c>
    </row>
    <row r="15" spans="2:12" x14ac:dyDescent="0.25">
      <c r="B15" s="50" t="s">
        <v>196</v>
      </c>
      <c r="C15" s="27">
        <f>SUM(C16:C19)</f>
        <v>0</v>
      </c>
      <c r="D15" s="27">
        <f t="shared" ref="D15:L15" si="2">SUM(D16:D19)</f>
        <v>0</v>
      </c>
      <c r="E15" s="27">
        <f t="shared" si="2"/>
        <v>0</v>
      </c>
      <c r="F15" s="27">
        <f t="shared" si="2"/>
        <v>0</v>
      </c>
      <c r="G15" s="27">
        <f t="shared" si="2"/>
        <v>0</v>
      </c>
      <c r="H15" s="27">
        <f t="shared" si="2"/>
        <v>0</v>
      </c>
      <c r="I15" s="27">
        <f t="shared" si="2"/>
        <v>0</v>
      </c>
      <c r="J15" s="27">
        <f t="shared" si="2"/>
        <v>0</v>
      </c>
      <c r="K15" s="27">
        <f t="shared" si="2"/>
        <v>0</v>
      </c>
      <c r="L15" s="27">
        <f t="shared" si="2"/>
        <v>0</v>
      </c>
    </row>
    <row r="16" spans="2:12" x14ac:dyDescent="0.25">
      <c r="B16" s="51" t="s">
        <v>197</v>
      </c>
      <c r="C16" s="29"/>
      <c r="D16" s="29"/>
      <c r="E16" s="29"/>
      <c r="F16" s="29"/>
      <c r="G16" s="29"/>
      <c r="H16" s="29"/>
      <c r="I16" s="29"/>
      <c r="J16" s="29"/>
      <c r="K16" s="29"/>
      <c r="L16" s="29">
        <f t="shared" si="1"/>
        <v>0</v>
      </c>
    </row>
    <row r="17" spans="2:12" x14ac:dyDescent="0.25">
      <c r="B17" s="51" t="s">
        <v>198</v>
      </c>
      <c r="C17" s="29"/>
      <c r="D17" s="29"/>
      <c r="E17" s="29"/>
      <c r="F17" s="29"/>
      <c r="G17" s="29"/>
      <c r="H17" s="29"/>
      <c r="I17" s="29"/>
      <c r="J17" s="29"/>
      <c r="K17" s="29"/>
      <c r="L17" s="29">
        <f t="shared" si="1"/>
        <v>0</v>
      </c>
    </row>
    <row r="18" spans="2:12" x14ac:dyDescent="0.25">
      <c r="B18" s="51" t="s">
        <v>199</v>
      </c>
      <c r="C18" s="29"/>
      <c r="D18" s="29"/>
      <c r="E18" s="29"/>
      <c r="F18" s="29"/>
      <c r="G18" s="29"/>
      <c r="H18" s="29"/>
      <c r="I18" s="29"/>
      <c r="J18" s="29"/>
      <c r="K18" s="29"/>
      <c r="L18" s="29">
        <f t="shared" si="1"/>
        <v>0</v>
      </c>
    </row>
    <row r="19" spans="2:12" x14ac:dyDescent="0.25">
      <c r="B19" s="51" t="s">
        <v>200</v>
      </c>
      <c r="C19" s="29"/>
      <c r="D19" s="29"/>
      <c r="E19" s="29"/>
      <c r="F19" s="29"/>
      <c r="G19" s="29"/>
      <c r="H19" s="29"/>
      <c r="I19" s="29"/>
      <c r="J19" s="29"/>
      <c r="K19" s="29"/>
      <c r="L19" s="29">
        <f t="shared" si="1"/>
        <v>0</v>
      </c>
    </row>
    <row r="20" spans="2:12" x14ac:dyDescent="0.25">
      <c r="B20" s="52"/>
      <c r="C20" s="29"/>
      <c r="D20" s="29"/>
      <c r="E20" s="29"/>
      <c r="F20" s="29"/>
      <c r="G20" s="29"/>
      <c r="H20" s="29"/>
      <c r="I20" s="29"/>
      <c r="J20" s="29"/>
      <c r="K20" s="29"/>
      <c r="L20" s="29">
        <f t="shared" si="1"/>
        <v>0</v>
      </c>
    </row>
    <row r="21" spans="2:12" ht="38.25" x14ac:dyDescent="0.25">
      <c r="B21" s="50" t="s">
        <v>201</v>
      </c>
      <c r="C21" s="27">
        <f>C9+C15</f>
        <v>0</v>
      </c>
      <c r="D21" s="27">
        <f t="shared" ref="D21:L21" si="3">D9+D15</f>
        <v>0</v>
      </c>
      <c r="E21" s="27">
        <f t="shared" si="3"/>
        <v>0</v>
      </c>
      <c r="F21" s="27">
        <f t="shared" si="3"/>
        <v>0</v>
      </c>
      <c r="G21" s="27">
        <f t="shared" si="3"/>
        <v>0</v>
      </c>
      <c r="H21" s="27">
        <f t="shared" si="3"/>
        <v>0</v>
      </c>
      <c r="I21" s="27">
        <f t="shared" si="3"/>
        <v>0</v>
      </c>
      <c r="J21" s="27">
        <f t="shared" si="3"/>
        <v>0</v>
      </c>
      <c r="K21" s="27">
        <f t="shared" si="3"/>
        <v>0</v>
      </c>
      <c r="L21" s="27">
        <f t="shared" si="3"/>
        <v>0</v>
      </c>
    </row>
    <row r="22" spans="2:12" ht="15.75" thickBot="1" x14ac:dyDescent="0.3">
      <c r="B22" s="53"/>
      <c r="C22" s="54"/>
      <c r="D22" s="54"/>
      <c r="E22" s="54"/>
      <c r="F22" s="54"/>
      <c r="G22" s="54"/>
      <c r="H22" s="54"/>
      <c r="I22" s="54"/>
      <c r="J22" s="54"/>
      <c r="K22" s="54"/>
      <c r="L22" s="54"/>
    </row>
  </sheetData>
  <mergeCells count="4">
    <mergeCell ref="B2:L2"/>
    <mergeCell ref="B3:L3"/>
    <mergeCell ref="B4:L4"/>
    <mergeCell ref="B5:L5"/>
  </mergeCells>
  <pageMargins left="0.7" right="0.7" top="0.75" bottom="0.75" header="0.3" footer="0.3"/>
  <pageSetup scale="49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E85"/>
  <sheetViews>
    <sheetView zoomScale="80" zoomScaleNormal="80" workbookViewId="0">
      <pane ySplit="8" topLeftCell="A9" activePane="bottomLeft" state="frozen"/>
      <selection pane="bottomLeft" activeCell="I85" sqref="I85"/>
    </sheetView>
  </sheetViews>
  <sheetFormatPr baseColWidth="10" defaultRowHeight="12.75" x14ac:dyDescent="0.2"/>
  <cols>
    <col min="1" max="1" width="4.85546875" style="1" customWidth="1"/>
    <col min="2" max="2" width="69.7109375" style="1" bestFit="1" customWidth="1"/>
    <col min="3" max="3" width="17.7109375" style="1" customWidth="1"/>
    <col min="4" max="4" width="18" style="1" customWidth="1"/>
    <col min="5" max="5" width="20.85546875" style="1" customWidth="1"/>
    <col min="6" max="16384" width="11.42578125" style="1"/>
  </cols>
  <sheetData>
    <row r="1" spans="2:5" ht="13.5" thickBot="1" x14ac:dyDescent="0.25"/>
    <row r="2" spans="2:5" x14ac:dyDescent="0.2">
      <c r="B2" s="157" t="s">
        <v>120</v>
      </c>
      <c r="C2" s="158"/>
      <c r="D2" s="158"/>
      <c r="E2" s="159"/>
    </row>
    <row r="3" spans="2:5" x14ac:dyDescent="0.2">
      <c r="B3" s="182" t="s">
        <v>202</v>
      </c>
      <c r="C3" s="183"/>
      <c r="D3" s="183"/>
      <c r="E3" s="184"/>
    </row>
    <row r="4" spans="2:5" x14ac:dyDescent="0.2">
      <c r="B4" s="182" t="s">
        <v>125</v>
      </c>
      <c r="C4" s="183"/>
      <c r="D4" s="183"/>
      <c r="E4" s="184"/>
    </row>
    <row r="5" spans="2:5" ht="13.5" thickBot="1" x14ac:dyDescent="0.25">
      <c r="B5" s="185" t="s">
        <v>1</v>
      </c>
      <c r="C5" s="186"/>
      <c r="D5" s="186"/>
      <c r="E5" s="187"/>
    </row>
    <row r="6" spans="2:5" ht="13.5" thickBot="1" x14ac:dyDescent="0.25">
      <c r="B6" s="58"/>
      <c r="C6" s="58"/>
      <c r="D6" s="58"/>
      <c r="E6" s="58"/>
    </row>
    <row r="7" spans="2:5" x14ac:dyDescent="0.2">
      <c r="B7" s="188" t="s">
        <v>2</v>
      </c>
      <c r="C7" s="21" t="s">
        <v>203</v>
      </c>
      <c r="D7" s="190" t="s">
        <v>204</v>
      </c>
      <c r="E7" s="21" t="s">
        <v>205</v>
      </c>
    </row>
    <row r="8" spans="2:5" ht="13.5" thickBot="1" x14ac:dyDescent="0.25">
      <c r="B8" s="189"/>
      <c r="C8" s="22" t="s">
        <v>206</v>
      </c>
      <c r="D8" s="191"/>
      <c r="E8" s="22" t="s">
        <v>207</v>
      </c>
    </row>
    <row r="9" spans="2:5" x14ac:dyDescent="0.2">
      <c r="B9" s="59" t="s">
        <v>208</v>
      </c>
      <c r="C9" s="60">
        <f>SUM(C10:C12)</f>
        <v>299436724</v>
      </c>
      <c r="D9" s="60">
        <f>SUM(D10:D12)</f>
        <v>200344146.03999999</v>
      </c>
      <c r="E9" s="60">
        <f>SUM(E10:E12)</f>
        <v>200344145.97999999</v>
      </c>
    </row>
    <row r="10" spans="2:5" x14ac:dyDescent="0.2">
      <c r="B10" s="61" t="s">
        <v>209</v>
      </c>
      <c r="C10" s="62">
        <v>12092537</v>
      </c>
      <c r="D10" s="62">
        <v>7284040.9800000004</v>
      </c>
      <c r="E10" s="62">
        <v>7284040.9800000004</v>
      </c>
    </row>
    <row r="11" spans="2:5" x14ac:dyDescent="0.2">
      <c r="B11" s="61" t="s">
        <v>210</v>
      </c>
      <c r="C11" s="62">
        <v>287344187</v>
      </c>
      <c r="D11" s="62">
        <v>193060105.06</v>
      </c>
      <c r="E11" s="62">
        <v>193060105</v>
      </c>
    </row>
    <row r="12" spans="2:5" x14ac:dyDescent="0.2">
      <c r="B12" s="61" t="s">
        <v>211</v>
      </c>
      <c r="C12" s="62">
        <f>C48</f>
        <v>0</v>
      </c>
      <c r="D12" s="62">
        <f>D48</f>
        <v>0</v>
      </c>
      <c r="E12" s="62">
        <f>E48</f>
        <v>0</v>
      </c>
    </row>
    <row r="13" spans="2:5" x14ac:dyDescent="0.2">
      <c r="B13" s="59"/>
      <c r="C13" s="62"/>
      <c r="D13" s="62"/>
      <c r="E13" s="62"/>
    </row>
    <row r="14" spans="2:5" ht="15" x14ac:dyDescent="0.2">
      <c r="B14" s="59" t="s">
        <v>212</v>
      </c>
      <c r="C14" s="60">
        <f>SUM(C15:C16)</f>
        <v>299436724</v>
      </c>
      <c r="D14" s="60">
        <f>SUM(D15:D16)</f>
        <v>53551662.299999997</v>
      </c>
      <c r="E14" s="60">
        <f>SUM(E15:E16)</f>
        <v>53534876.530000001</v>
      </c>
    </row>
    <row r="15" spans="2:5" x14ac:dyDescent="0.2">
      <c r="B15" s="61" t="s">
        <v>213</v>
      </c>
      <c r="C15" s="62">
        <v>12092537</v>
      </c>
      <c r="D15" s="62">
        <v>6706798.2300000004</v>
      </c>
      <c r="E15" s="62">
        <v>6690012.46</v>
      </c>
    </row>
    <row r="16" spans="2:5" x14ac:dyDescent="0.2">
      <c r="B16" s="61" t="s">
        <v>214</v>
      </c>
      <c r="C16" s="62">
        <v>287344187</v>
      </c>
      <c r="D16" s="62">
        <v>46844864.07</v>
      </c>
      <c r="E16" s="62">
        <v>46844864.07</v>
      </c>
    </row>
    <row r="17" spans="2:5" x14ac:dyDescent="0.2">
      <c r="B17" s="63"/>
      <c r="C17" s="62"/>
      <c r="D17" s="62"/>
      <c r="E17" s="62"/>
    </row>
    <row r="18" spans="2:5" x14ac:dyDescent="0.2">
      <c r="B18" s="59" t="s">
        <v>215</v>
      </c>
      <c r="C18" s="60">
        <f>SUM(C19:C20)</f>
        <v>0</v>
      </c>
      <c r="D18" s="60">
        <f>SUM(D19:D20)</f>
        <v>0</v>
      </c>
      <c r="E18" s="60">
        <f>SUM(E19:E20)</f>
        <v>0</v>
      </c>
    </row>
    <row r="19" spans="2:5" x14ac:dyDescent="0.2">
      <c r="B19" s="61" t="s">
        <v>216</v>
      </c>
      <c r="C19" s="64"/>
      <c r="D19" s="62"/>
      <c r="E19" s="62"/>
    </row>
    <row r="20" spans="2:5" x14ac:dyDescent="0.2">
      <c r="B20" s="61" t="s">
        <v>217</v>
      </c>
      <c r="C20" s="64"/>
      <c r="D20" s="62"/>
      <c r="E20" s="62"/>
    </row>
    <row r="21" spans="2:5" x14ac:dyDescent="0.2">
      <c r="B21" s="63"/>
      <c r="C21" s="62"/>
      <c r="D21" s="62"/>
      <c r="E21" s="62"/>
    </row>
    <row r="22" spans="2:5" x14ac:dyDescent="0.2">
      <c r="B22" s="59" t="s">
        <v>218</v>
      </c>
      <c r="C22" s="60">
        <f>C9-C14+C18</f>
        <v>0</v>
      </c>
      <c r="D22" s="59">
        <f>D9-D14+D18</f>
        <v>146792483.74000001</v>
      </c>
      <c r="E22" s="59">
        <f>E9-E14+E18</f>
        <v>146809269.44999999</v>
      </c>
    </row>
    <row r="23" spans="2:5" x14ac:dyDescent="0.2">
      <c r="B23" s="59"/>
      <c r="C23" s="62"/>
      <c r="D23" s="63"/>
      <c r="E23" s="63"/>
    </row>
    <row r="24" spans="2:5" x14ac:dyDescent="0.2">
      <c r="B24" s="59" t="s">
        <v>219</v>
      </c>
      <c r="C24" s="60">
        <f>C22-C12</f>
        <v>0</v>
      </c>
      <c r="D24" s="59">
        <f>D22-D12</f>
        <v>146792483.74000001</v>
      </c>
      <c r="E24" s="59">
        <f>E22-E12</f>
        <v>146809269.44999999</v>
      </c>
    </row>
    <row r="25" spans="2:5" x14ac:dyDescent="0.2">
      <c r="B25" s="59"/>
      <c r="C25" s="62"/>
      <c r="D25" s="63"/>
      <c r="E25" s="63"/>
    </row>
    <row r="26" spans="2:5" ht="25.5" x14ac:dyDescent="0.2">
      <c r="B26" s="59" t="s">
        <v>220</v>
      </c>
      <c r="C26" s="60">
        <f>C24-C18</f>
        <v>0</v>
      </c>
      <c r="D26" s="60">
        <f>D24-D18</f>
        <v>146792483.74000001</v>
      </c>
      <c r="E26" s="60">
        <f>E24-E18</f>
        <v>146809269.44999999</v>
      </c>
    </row>
    <row r="27" spans="2:5" ht="13.5" thickBot="1" x14ac:dyDescent="0.25">
      <c r="B27" s="65"/>
      <c r="C27" s="66"/>
      <c r="D27" s="66"/>
      <c r="E27" s="66"/>
    </row>
    <row r="28" spans="2:5" ht="35.1" customHeight="1" thickBot="1" x14ac:dyDescent="0.25">
      <c r="B28" s="181"/>
      <c r="C28" s="181"/>
      <c r="D28" s="181"/>
      <c r="E28" s="181"/>
    </row>
    <row r="29" spans="2:5" ht="13.5" thickBot="1" x14ac:dyDescent="0.25">
      <c r="B29" s="67" t="s">
        <v>221</v>
      </c>
      <c r="C29" s="68" t="s">
        <v>222</v>
      </c>
      <c r="D29" s="68" t="s">
        <v>204</v>
      </c>
      <c r="E29" s="68" t="s">
        <v>223</v>
      </c>
    </row>
    <row r="30" spans="2:5" x14ac:dyDescent="0.2">
      <c r="B30" s="69"/>
      <c r="C30" s="62"/>
      <c r="D30" s="62"/>
      <c r="E30" s="62"/>
    </row>
    <row r="31" spans="2:5" x14ac:dyDescent="0.2">
      <c r="B31" s="59" t="s">
        <v>224</v>
      </c>
      <c r="C31" s="60">
        <f>SUM(C32:C33)</f>
        <v>0</v>
      </c>
      <c r="D31" s="59">
        <f>SUM(D32:D33)</f>
        <v>0</v>
      </c>
      <c r="E31" s="59">
        <f>SUM(E32:E33)</f>
        <v>0</v>
      </c>
    </row>
    <row r="32" spans="2:5" x14ac:dyDescent="0.2">
      <c r="B32" s="61" t="s">
        <v>225</v>
      </c>
      <c r="C32" s="62"/>
      <c r="D32" s="63"/>
      <c r="E32" s="63"/>
    </row>
    <row r="33" spans="2:5" x14ac:dyDescent="0.2">
      <c r="B33" s="61" t="s">
        <v>226</v>
      </c>
      <c r="C33" s="62"/>
      <c r="D33" s="63"/>
      <c r="E33" s="63"/>
    </row>
    <row r="34" spans="2:5" x14ac:dyDescent="0.2">
      <c r="B34" s="59"/>
      <c r="C34" s="62"/>
      <c r="D34" s="62"/>
      <c r="E34" s="62"/>
    </row>
    <row r="35" spans="2:5" x14ac:dyDescent="0.2">
      <c r="B35" s="59" t="s">
        <v>227</v>
      </c>
      <c r="C35" s="60">
        <f>C26+C31</f>
        <v>0</v>
      </c>
      <c r="D35" s="60">
        <f>D26+D31</f>
        <v>146792483.74000001</v>
      </c>
      <c r="E35" s="60">
        <f>E26+E31</f>
        <v>146809269.44999999</v>
      </c>
    </row>
    <row r="36" spans="2:5" ht="13.5" thickBot="1" x14ac:dyDescent="0.25">
      <c r="B36" s="70"/>
      <c r="C36" s="71"/>
      <c r="D36" s="71"/>
      <c r="E36" s="71"/>
    </row>
    <row r="37" spans="2:5" ht="35.1" customHeight="1" thickBot="1" x14ac:dyDescent="0.25">
      <c r="B37" s="72"/>
      <c r="C37" s="72"/>
      <c r="D37" s="72"/>
      <c r="E37" s="72"/>
    </row>
    <row r="38" spans="2:5" x14ac:dyDescent="0.2">
      <c r="B38" s="175" t="s">
        <v>221</v>
      </c>
      <c r="C38" s="177" t="s">
        <v>228</v>
      </c>
      <c r="D38" s="179" t="s">
        <v>204</v>
      </c>
      <c r="E38" s="73" t="s">
        <v>205</v>
      </c>
    </row>
    <row r="39" spans="2:5" ht="13.5" thickBot="1" x14ac:dyDescent="0.25">
      <c r="B39" s="176"/>
      <c r="C39" s="178"/>
      <c r="D39" s="180"/>
      <c r="E39" s="74" t="s">
        <v>223</v>
      </c>
    </row>
    <row r="40" spans="2:5" x14ac:dyDescent="0.2">
      <c r="B40" s="75"/>
      <c r="C40" s="76"/>
      <c r="D40" s="76"/>
      <c r="E40" s="76"/>
    </row>
    <row r="41" spans="2:5" x14ac:dyDescent="0.2">
      <c r="B41" s="77" t="s">
        <v>229</v>
      </c>
      <c r="C41" s="78">
        <f>SUM(C42:C43)</f>
        <v>0</v>
      </c>
      <c r="D41" s="78">
        <f>SUM(D42:D43)</f>
        <v>0</v>
      </c>
      <c r="E41" s="78">
        <f>SUM(E42:E43)</f>
        <v>0</v>
      </c>
    </row>
    <row r="42" spans="2:5" x14ac:dyDescent="0.2">
      <c r="B42" s="79" t="s">
        <v>230</v>
      </c>
      <c r="C42" s="76"/>
      <c r="D42" s="80"/>
      <c r="E42" s="80"/>
    </row>
    <row r="43" spans="2:5" x14ac:dyDescent="0.2">
      <c r="B43" s="79" t="s">
        <v>231</v>
      </c>
      <c r="C43" s="76"/>
      <c r="D43" s="80"/>
      <c r="E43" s="80"/>
    </row>
    <row r="44" spans="2:5" x14ac:dyDescent="0.2">
      <c r="B44" s="77" t="s">
        <v>232</v>
      </c>
      <c r="C44" s="78">
        <f>SUM(C45:C46)</f>
        <v>0</v>
      </c>
      <c r="D44" s="78">
        <f>SUM(D45:D46)</f>
        <v>0</v>
      </c>
      <c r="E44" s="78">
        <f>SUM(E45:E46)</f>
        <v>0</v>
      </c>
    </row>
    <row r="45" spans="2:5" x14ac:dyDescent="0.2">
      <c r="B45" s="79" t="s">
        <v>233</v>
      </c>
      <c r="C45" s="76"/>
      <c r="D45" s="80"/>
      <c r="E45" s="80"/>
    </row>
    <row r="46" spans="2:5" x14ac:dyDescent="0.2">
      <c r="B46" s="79" t="s">
        <v>234</v>
      </c>
      <c r="C46" s="76"/>
      <c r="D46" s="80"/>
      <c r="E46" s="80"/>
    </row>
    <row r="47" spans="2:5" x14ac:dyDescent="0.2">
      <c r="B47" s="77"/>
      <c r="C47" s="76"/>
      <c r="D47" s="76"/>
      <c r="E47" s="76"/>
    </row>
    <row r="48" spans="2:5" x14ac:dyDescent="0.2">
      <c r="B48" s="77" t="s">
        <v>235</v>
      </c>
      <c r="C48" s="78">
        <f>C41-C44</f>
        <v>0</v>
      </c>
      <c r="D48" s="77">
        <f>D41-D44</f>
        <v>0</v>
      </c>
      <c r="E48" s="77">
        <f>E41-E44</f>
        <v>0</v>
      </c>
    </row>
    <row r="49" spans="2:5" ht="13.5" thickBot="1" x14ac:dyDescent="0.25">
      <c r="B49" s="81"/>
      <c r="C49" s="82"/>
      <c r="D49" s="81"/>
      <c r="E49" s="81"/>
    </row>
    <row r="50" spans="2:5" ht="35.1" customHeight="1" thickBot="1" x14ac:dyDescent="0.25">
      <c r="B50" s="72"/>
      <c r="C50" s="72"/>
      <c r="D50" s="72"/>
      <c r="E50" s="72"/>
    </row>
    <row r="51" spans="2:5" x14ac:dyDescent="0.2">
      <c r="B51" s="175" t="s">
        <v>221</v>
      </c>
      <c r="C51" s="73" t="s">
        <v>203</v>
      </c>
      <c r="D51" s="179" t="s">
        <v>204</v>
      </c>
      <c r="E51" s="73" t="s">
        <v>205</v>
      </c>
    </row>
    <row r="52" spans="2:5" ht="13.5" thickBot="1" x14ac:dyDescent="0.25">
      <c r="B52" s="176"/>
      <c r="C52" s="74" t="s">
        <v>222</v>
      </c>
      <c r="D52" s="180"/>
      <c r="E52" s="74" t="s">
        <v>223</v>
      </c>
    </row>
    <row r="53" spans="2:5" x14ac:dyDescent="0.2">
      <c r="B53" s="75"/>
      <c r="C53" s="76"/>
      <c r="D53" s="76"/>
      <c r="E53" s="76"/>
    </row>
    <row r="54" spans="2:5" x14ac:dyDescent="0.2">
      <c r="B54" s="80" t="s">
        <v>236</v>
      </c>
      <c r="C54" s="76">
        <f>C10</f>
        <v>12092537</v>
      </c>
      <c r="D54" s="80">
        <f>D10</f>
        <v>7284040.9800000004</v>
      </c>
      <c r="E54" s="80">
        <f>E10</f>
        <v>7284040.9800000004</v>
      </c>
    </row>
    <row r="55" spans="2:5" x14ac:dyDescent="0.2">
      <c r="B55" s="80"/>
      <c r="C55" s="76"/>
      <c r="D55" s="80"/>
      <c r="E55" s="80"/>
    </row>
    <row r="56" spans="2:5" x14ac:dyDescent="0.2">
      <c r="B56" s="83" t="s">
        <v>237</v>
      </c>
      <c r="C56" s="76">
        <f>C42-C45</f>
        <v>0</v>
      </c>
      <c r="D56" s="80">
        <f>D42-D45</f>
        <v>0</v>
      </c>
      <c r="E56" s="80">
        <f>E42-E45</f>
        <v>0</v>
      </c>
    </row>
    <row r="57" spans="2:5" x14ac:dyDescent="0.2">
      <c r="B57" s="79" t="s">
        <v>230</v>
      </c>
      <c r="C57" s="76">
        <f>C42</f>
        <v>0</v>
      </c>
      <c r="D57" s="80">
        <f>D42</f>
        <v>0</v>
      </c>
      <c r="E57" s="80">
        <f>E42</f>
        <v>0</v>
      </c>
    </row>
    <row r="58" spans="2:5" x14ac:dyDescent="0.2">
      <c r="B58" s="79" t="s">
        <v>233</v>
      </c>
      <c r="C58" s="76">
        <f>C45</f>
        <v>0</v>
      </c>
      <c r="D58" s="80">
        <f>D45</f>
        <v>0</v>
      </c>
      <c r="E58" s="80">
        <f>E45</f>
        <v>0</v>
      </c>
    </row>
    <row r="59" spans="2:5" x14ac:dyDescent="0.2">
      <c r="B59" s="84"/>
      <c r="C59" s="76"/>
      <c r="D59" s="80"/>
      <c r="E59" s="80"/>
    </row>
    <row r="60" spans="2:5" x14ac:dyDescent="0.2">
      <c r="B60" s="84" t="s">
        <v>213</v>
      </c>
      <c r="C60" s="76">
        <f>C15</f>
        <v>12092537</v>
      </c>
      <c r="D60" s="76">
        <f>D15</f>
        <v>6706798.2300000004</v>
      </c>
      <c r="E60" s="76">
        <f>E15</f>
        <v>6690012.46</v>
      </c>
    </row>
    <row r="61" spans="2:5" x14ac:dyDescent="0.2">
      <c r="B61" s="84"/>
      <c r="C61" s="76"/>
      <c r="D61" s="76"/>
      <c r="E61" s="76"/>
    </row>
    <row r="62" spans="2:5" x14ac:dyDescent="0.2">
      <c r="B62" s="84" t="s">
        <v>216</v>
      </c>
      <c r="C62" s="85"/>
      <c r="D62" s="76">
        <f>D19</f>
        <v>0</v>
      </c>
      <c r="E62" s="76">
        <f>E19</f>
        <v>0</v>
      </c>
    </row>
    <row r="63" spans="2:5" x14ac:dyDescent="0.2">
      <c r="B63" s="84"/>
      <c r="C63" s="76"/>
      <c r="D63" s="76"/>
      <c r="E63" s="76"/>
    </row>
    <row r="64" spans="2:5" x14ac:dyDescent="0.2">
      <c r="B64" s="86" t="s">
        <v>238</v>
      </c>
      <c r="C64" s="78">
        <f>C54+C56-C60+C62</f>
        <v>0</v>
      </c>
      <c r="D64" s="77">
        <f>D54+D56-D60+D62</f>
        <v>577242.75</v>
      </c>
      <c r="E64" s="77">
        <f>E54+E56-E60+E62</f>
        <v>594028.52000000048</v>
      </c>
    </row>
    <row r="65" spans="2:5" x14ac:dyDescent="0.2">
      <c r="B65" s="86"/>
      <c r="C65" s="78"/>
      <c r="D65" s="77"/>
      <c r="E65" s="77"/>
    </row>
    <row r="66" spans="2:5" ht="25.5" x14ac:dyDescent="0.2">
      <c r="B66" s="87" t="s">
        <v>239</v>
      </c>
      <c r="C66" s="78">
        <f>C64-C56</f>
        <v>0</v>
      </c>
      <c r="D66" s="77">
        <f>D64-D56</f>
        <v>577242.75</v>
      </c>
      <c r="E66" s="77">
        <f>E64-E56</f>
        <v>594028.52000000048</v>
      </c>
    </row>
    <row r="67" spans="2:5" ht="13.5" thickBot="1" x14ac:dyDescent="0.25">
      <c r="B67" s="81"/>
      <c r="C67" s="82"/>
      <c r="D67" s="81"/>
      <c r="E67" s="81"/>
    </row>
    <row r="68" spans="2:5" ht="35.1" customHeight="1" thickBot="1" x14ac:dyDescent="0.25">
      <c r="B68" s="72"/>
      <c r="C68" s="72"/>
      <c r="D68" s="72"/>
      <c r="E68" s="72"/>
    </row>
    <row r="69" spans="2:5" x14ac:dyDescent="0.2">
      <c r="B69" s="175" t="s">
        <v>221</v>
      </c>
      <c r="C69" s="177" t="s">
        <v>228</v>
      </c>
      <c r="D69" s="179" t="s">
        <v>204</v>
      </c>
      <c r="E69" s="73" t="s">
        <v>205</v>
      </c>
    </row>
    <row r="70" spans="2:5" ht="13.5" thickBot="1" x14ac:dyDescent="0.25">
      <c r="B70" s="176"/>
      <c r="C70" s="178"/>
      <c r="D70" s="180"/>
      <c r="E70" s="74" t="s">
        <v>223</v>
      </c>
    </row>
    <row r="71" spans="2:5" x14ac:dyDescent="0.2">
      <c r="B71" s="75"/>
      <c r="C71" s="76"/>
      <c r="D71" s="76"/>
      <c r="E71" s="76"/>
    </row>
    <row r="72" spans="2:5" x14ac:dyDescent="0.2">
      <c r="B72" s="80" t="s">
        <v>210</v>
      </c>
      <c r="C72" s="76">
        <f>C11</f>
        <v>287344187</v>
      </c>
      <c r="D72" s="80">
        <f>D11</f>
        <v>193060105.06</v>
      </c>
      <c r="E72" s="80">
        <f>E11</f>
        <v>193060105</v>
      </c>
    </row>
    <row r="73" spans="2:5" x14ac:dyDescent="0.2">
      <c r="B73" s="80"/>
      <c r="C73" s="76"/>
      <c r="D73" s="80"/>
      <c r="E73" s="80"/>
    </row>
    <row r="74" spans="2:5" ht="25.5" x14ac:dyDescent="0.2">
      <c r="B74" s="88" t="s">
        <v>240</v>
      </c>
      <c r="C74" s="76">
        <f>C75-C76</f>
        <v>0</v>
      </c>
      <c r="D74" s="80">
        <f>D75-D76</f>
        <v>0</v>
      </c>
      <c r="E74" s="80">
        <f>E75-E76</f>
        <v>0</v>
      </c>
    </row>
    <row r="75" spans="2:5" x14ac:dyDescent="0.2">
      <c r="B75" s="79" t="s">
        <v>231</v>
      </c>
      <c r="C75" s="76">
        <f>C43</f>
        <v>0</v>
      </c>
      <c r="D75" s="80">
        <f>D43</f>
        <v>0</v>
      </c>
      <c r="E75" s="80">
        <f>E43</f>
        <v>0</v>
      </c>
    </row>
    <row r="76" spans="2:5" x14ac:dyDescent="0.2">
      <c r="B76" s="79" t="s">
        <v>234</v>
      </c>
      <c r="C76" s="76">
        <f>C46</f>
        <v>0</v>
      </c>
      <c r="D76" s="80">
        <f>D46</f>
        <v>0</v>
      </c>
      <c r="E76" s="80">
        <f>E46</f>
        <v>0</v>
      </c>
    </row>
    <row r="77" spans="2:5" x14ac:dyDescent="0.2">
      <c r="B77" s="84"/>
      <c r="C77" s="76"/>
      <c r="D77" s="80"/>
      <c r="E77" s="80"/>
    </row>
    <row r="78" spans="2:5" x14ac:dyDescent="0.2">
      <c r="B78" s="84" t="s">
        <v>241</v>
      </c>
      <c r="C78" s="76">
        <f>C16</f>
        <v>287344187</v>
      </c>
      <c r="D78" s="76">
        <f>D16</f>
        <v>46844864.07</v>
      </c>
      <c r="E78" s="76">
        <f>E16</f>
        <v>46844864.07</v>
      </c>
    </row>
    <row r="79" spans="2:5" x14ac:dyDescent="0.2">
      <c r="B79" s="84"/>
      <c r="C79" s="76"/>
      <c r="D79" s="76"/>
      <c r="E79" s="76"/>
    </row>
    <row r="80" spans="2:5" x14ac:dyDescent="0.2">
      <c r="B80" s="84" t="s">
        <v>217</v>
      </c>
      <c r="C80" s="85"/>
      <c r="D80" s="76">
        <f>D20</f>
        <v>0</v>
      </c>
      <c r="E80" s="76">
        <f>E20</f>
        <v>0</v>
      </c>
    </row>
    <row r="81" spans="2:5" x14ac:dyDescent="0.2">
      <c r="B81" s="84"/>
      <c r="C81" s="76"/>
      <c r="D81" s="76"/>
      <c r="E81" s="76"/>
    </row>
    <row r="82" spans="2:5" x14ac:dyDescent="0.2">
      <c r="B82" s="86" t="s">
        <v>242</v>
      </c>
      <c r="C82" s="78">
        <f>C72+C74-C78+C80</f>
        <v>0</v>
      </c>
      <c r="D82" s="77">
        <f>D72+D74-D78+D80</f>
        <v>146215240.99000001</v>
      </c>
      <c r="E82" s="77">
        <f>E72+E74-E78+E80</f>
        <v>146215240.93000001</v>
      </c>
    </row>
    <row r="83" spans="2:5" x14ac:dyDescent="0.2">
      <c r="B83" s="86"/>
      <c r="C83" s="78"/>
      <c r="D83" s="77"/>
      <c r="E83" s="77"/>
    </row>
    <row r="84" spans="2:5" ht="25.5" x14ac:dyDescent="0.2">
      <c r="B84" s="87" t="s">
        <v>243</v>
      </c>
      <c r="C84" s="78">
        <f>C82-C74</f>
        <v>0</v>
      </c>
      <c r="D84" s="77">
        <f>D82-D74</f>
        <v>146215240.99000001</v>
      </c>
      <c r="E84" s="77">
        <f>E82-E74</f>
        <v>146215240.93000001</v>
      </c>
    </row>
    <row r="85" spans="2:5" ht="13.5" thickBot="1" x14ac:dyDescent="0.25">
      <c r="B85" s="81"/>
      <c r="C85" s="82"/>
      <c r="D85" s="81"/>
      <c r="E85" s="81"/>
    </row>
  </sheetData>
  <mergeCells count="15">
    <mergeCell ref="B2:E2"/>
    <mergeCell ref="B3:E3"/>
    <mergeCell ref="B4:E4"/>
    <mergeCell ref="B5:E5"/>
    <mergeCell ref="B7:B8"/>
    <mergeCell ref="D7:D8"/>
    <mergeCell ref="B69:B70"/>
    <mergeCell ref="C69:C70"/>
    <mergeCell ref="D69:D70"/>
    <mergeCell ref="B28:E28"/>
    <mergeCell ref="B38:B39"/>
    <mergeCell ref="C38:C39"/>
    <mergeCell ref="D38:D39"/>
    <mergeCell ref="B51:B52"/>
    <mergeCell ref="D51:D52"/>
  </mergeCells>
  <pageMargins left="0.7" right="0.7" top="0.75" bottom="0.75" header="0.3" footer="0.3"/>
  <pageSetup scale="68" fitToHeight="0" orientation="portrait" r:id="rId1"/>
  <rowBreaks count="1" manualBreakCount="1">
    <brk id="67" max="16383" man="1"/>
  </rowBreaks>
  <colBreaks count="1" manualBreakCount="1">
    <brk id="1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H78"/>
  <sheetViews>
    <sheetView workbookViewId="0">
      <pane ySplit="8" topLeftCell="A72" activePane="bottomLeft" state="frozen"/>
      <selection pane="bottomLeft" activeCell="I8" sqref="I8"/>
    </sheetView>
  </sheetViews>
  <sheetFormatPr baseColWidth="10" defaultColWidth="11" defaultRowHeight="12.75" x14ac:dyDescent="0.2"/>
  <cols>
    <col min="1" max="1" width="2.140625" style="1" customWidth="1"/>
    <col min="2" max="2" width="38.7109375" style="1" customWidth="1"/>
    <col min="3" max="3" width="18.140625" style="89" customWidth="1"/>
    <col min="4" max="4" width="18" style="1" customWidth="1"/>
    <col min="5" max="5" width="14.7109375" style="89" customWidth="1"/>
    <col min="6" max="6" width="13.85546875" style="1" customWidth="1"/>
    <col min="7" max="7" width="14.85546875" style="1" customWidth="1"/>
    <col min="8" max="8" width="13.7109375" style="89" customWidth="1"/>
    <col min="9" max="16384" width="11" style="1"/>
  </cols>
  <sheetData>
    <row r="1" spans="2:8" ht="13.5" thickBot="1" x14ac:dyDescent="0.25"/>
    <row r="2" spans="2:8" x14ac:dyDescent="0.2">
      <c r="B2" s="157" t="s">
        <v>120</v>
      </c>
      <c r="C2" s="158"/>
      <c r="D2" s="158"/>
      <c r="E2" s="158"/>
      <c r="F2" s="158"/>
      <c r="G2" s="158"/>
      <c r="H2" s="159"/>
    </row>
    <row r="3" spans="2:8" x14ac:dyDescent="0.2">
      <c r="B3" s="182" t="s">
        <v>312</v>
      </c>
      <c r="C3" s="183"/>
      <c r="D3" s="183"/>
      <c r="E3" s="183"/>
      <c r="F3" s="183"/>
      <c r="G3" s="183"/>
      <c r="H3" s="184"/>
    </row>
    <row r="4" spans="2:8" x14ac:dyDescent="0.2">
      <c r="B4" s="182" t="s">
        <v>125</v>
      </c>
      <c r="C4" s="183"/>
      <c r="D4" s="183"/>
      <c r="E4" s="183"/>
      <c r="F4" s="183"/>
      <c r="G4" s="183"/>
      <c r="H4" s="184"/>
    </row>
    <row r="5" spans="2:8" ht="13.5" thickBot="1" x14ac:dyDescent="0.25">
      <c r="B5" s="185" t="s">
        <v>1</v>
      </c>
      <c r="C5" s="186"/>
      <c r="D5" s="186"/>
      <c r="E5" s="186"/>
      <c r="F5" s="186"/>
      <c r="G5" s="186"/>
      <c r="H5" s="187"/>
    </row>
    <row r="6" spans="2:8" ht="13.5" thickBot="1" x14ac:dyDescent="0.25">
      <c r="B6" s="20"/>
      <c r="C6" s="192" t="s">
        <v>311</v>
      </c>
      <c r="D6" s="193"/>
      <c r="E6" s="193"/>
      <c r="F6" s="193"/>
      <c r="G6" s="194"/>
      <c r="H6" s="195" t="s">
        <v>310</v>
      </c>
    </row>
    <row r="7" spans="2:8" x14ac:dyDescent="0.2">
      <c r="B7" s="55" t="s">
        <v>221</v>
      </c>
      <c r="C7" s="195" t="s">
        <v>309</v>
      </c>
      <c r="D7" s="190" t="s">
        <v>308</v>
      </c>
      <c r="E7" s="195" t="s">
        <v>307</v>
      </c>
      <c r="F7" s="195" t="s">
        <v>204</v>
      </c>
      <c r="G7" s="195" t="s">
        <v>306</v>
      </c>
      <c r="H7" s="196"/>
    </row>
    <row r="8" spans="2:8" ht="13.5" thickBot="1" x14ac:dyDescent="0.25">
      <c r="B8" s="56" t="s">
        <v>134</v>
      </c>
      <c r="C8" s="197"/>
      <c r="D8" s="191"/>
      <c r="E8" s="197"/>
      <c r="F8" s="197"/>
      <c r="G8" s="197"/>
      <c r="H8" s="197"/>
    </row>
    <row r="9" spans="2:8" x14ac:dyDescent="0.2">
      <c r="B9" s="77" t="s">
        <v>305</v>
      </c>
      <c r="C9" s="94"/>
      <c r="D9" s="95"/>
      <c r="E9" s="94"/>
      <c r="F9" s="95"/>
      <c r="G9" s="95"/>
      <c r="H9" s="94"/>
    </row>
    <row r="10" spans="2:8" x14ac:dyDescent="0.2">
      <c r="B10" s="84" t="s">
        <v>304</v>
      </c>
      <c r="C10" s="94"/>
      <c r="D10" s="95"/>
      <c r="E10" s="94">
        <f t="shared" ref="E10:E16" si="0">C10+D10</f>
        <v>0</v>
      </c>
      <c r="F10" s="95"/>
      <c r="G10" s="95"/>
      <c r="H10" s="94">
        <f t="shared" ref="H10:H16" si="1">G10-C10</f>
        <v>0</v>
      </c>
    </row>
    <row r="11" spans="2:8" x14ac:dyDescent="0.2">
      <c r="B11" s="84" t="s">
        <v>303</v>
      </c>
      <c r="C11" s="94"/>
      <c r="D11" s="95"/>
      <c r="E11" s="94">
        <f t="shared" si="0"/>
        <v>0</v>
      </c>
      <c r="F11" s="95"/>
      <c r="G11" s="95"/>
      <c r="H11" s="94">
        <f t="shared" si="1"/>
        <v>0</v>
      </c>
    </row>
    <row r="12" spans="2:8" x14ac:dyDescent="0.2">
      <c r="B12" s="84" t="s">
        <v>302</v>
      </c>
      <c r="C12" s="94"/>
      <c r="D12" s="95"/>
      <c r="E12" s="94">
        <f t="shared" si="0"/>
        <v>0</v>
      </c>
      <c r="F12" s="95"/>
      <c r="G12" s="95"/>
      <c r="H12" s="94">
        <f t="shared" si="1"/>
        <v>0</v>
      </c>
    </row>
    <row r="13" spans="2:8" x14ac:dyDescent="0.2">
      <c r="B13" s="84" t="s">
        <v>301</v>
      </c>
      <c r="C13" s="94"/>
      <c r="D13" s="95"/>
      <c r="E13" s="94">
        <f t="shared" si="0"/>
        <v>0</v>
      </c>
      <c r="F13" s="95"/>
      <c r="G13" s="95"/>
      <c r="H13" s="94">
        <f t="shared" si="1"/>
        <v>0</v>
      </c>
    </row>
    <row r="14" spans="2:8" x14ac:dyDescent="0.2">
      <c r="B14" s="84" t="s">
        <v>300</v>
      </c>
      <c r="C14" s="94">
        <v>0</v>
      </c>
      <c r="D14" s="95">
        <v>142909.07999999999</v>
      </c>
      <c r="E14" s="94">
        <f t="shared" si="0"/>
        <v>142909.07999999999</v>
      </c>
      <c r="F14" s="95">
        <v>142909.07999999999</v>
      </c>
      <c r="G14" s="95">
        <v>142909.07999999999</v>
      </c>
      <c r="H14" s="94">
        <f t="shared" si="1"/>
        <v>142909.07999999999</v>
      </c>
    </row>
    <row r="15" spans="2:8" x14ac:dyDescent="0.2">
      <c r="B15" s="84" t="s">
        <v>299</v>
      </c>
      <c r="C15" s="94">
        <v>0</v>
      </c>
      <c r="D15" s="95">
        <v>4</v>
      </c>
      <c r="E15" s="94">
        <f t="shared" si="0"/>
        <v>4</v>
      </c>
      <c r="F15" s="95">
        <v>4</v>
      </c>
      <c r="G15" s="95">
        <v>4</v>
      </c>
      <c r="H15" s="94">
        <f t="shared" si="1"/>
        <v>4</v>
      </c>
    </row>
    <row r="16" spans="2:8" x14ac:dyDescent="0.2">
      <c r="B16" s="84" t="s">
        <v>298</v>
      </c>
      <c r="C16" s="94"/>
      <c r="D16" s="95"/>
      <c r="E16" s="94">
        <f t="shared" si="0"/>
        <v>0</v>
      </c>
      <c r="F16" s="95"/>
      <c r="G16" s="95"/>
      <c r="H16" s="94">
        <f t="shared" si="1"/>
        <v>0</v>
      </c>
    </row>
    <row r="17" spans="2:8" ht="25.5" x14ac:dyDescent="0.2">
      <c r="B17" s="88" t="s">
        <v>297</v>
      </c>
      <c r="C17" s="94">
        <f t="shared" ref="C17:H17" si="2">SUM(C18:C28)</f>
        <v>0</v>
      </c>
      <c r="D17" s="108">
        <f t="shared" si="2"/>
        <v>0</v>
      </c>
      <c r="E17" s="108">
        <f t="shared" si="2"/>
        <v>0</v>
      </c>
      <c r="F17" s="108">
        <f t="shared" si="2"/>
        <v>0</v>
      </c>
      <c r="G17" s="108">
        <f t="shared" si="2"/>
        <v>0</v>
      </c>
      <c r="H17" s="108">
        <f t="shared" si="2"/>
        <v>0</v>
      </c>
    </row>
    <row r="18" spans="2:8" x14ac:dyDescent="0.2">
      <c r="B18" s="107" t="s">
        <v>296</v>
      </c>
      <c r="C18" s="94"/>
      <c r="D18" s="95"/>
      <c r="E18" s="94">
        <f t="shared" ref="E18:E28" si="3">C18+D18</f>
        <v>0</v>
      </c>
      <c r="F18" s="95"/>
      <c r="G18" s="95"/>
      <c r="H18" s="94">
        <f t="shared" ref="H18:H28" si="4">G18-C18</f>
        <v>0</v>
      </c>
    </row>
    <row r="19" spans="2:8" x14ac:dyDescent="0.2">
      <c r="B19" s="107" t="s">
        <v>295</v>
      </c>
      <c r="C19" s="94"/>
      <c r="D19" s="95"/>
      <c r="E19" s="94">
        <f t="shared" si="3"/>
        <v>0</v>
      </c>
      <c r="F19" s="95"/>
      <c r="G19" s="95"/>
      <c r="H19" s="94">
        <f t="shared" si="4"/>
        <v>0</v>
      </c>
    </row>
    <row r="20" spans="2:8" x14ac:dyDescent="0.2">
      <c r="B20" s="107" t="s">
        <v>294</v>
      </c>
      <c r="C20" s="94"/>
      <c r="D20" s="95"/>
      <c r="E20" s="94">
        <f t="shared" si="3"/>
        <v>0</v>
      </c>
      <c r="F20" s="95"/>
      <c r="G20" s="95"/>
      <c r="H20" s="94">
        <f t="shared" si="4"/>
        <v>0</v>
      </c>
    </row>
    <row r="21" spans="2:8" x14ac:dyDescent="0.2">
      <c r="B21" s="107" t="s">
        <v>293</v>
      </c>
      <c r="C21" s="94"/>
      <c r="D21" s="95"/>
      <c r="E21" s="94">
        <f t="shared" si="3"/>
        <v>0</v>
      </c>
      <c r="F21" s="95"/>
      <c r="G21" s="95"/>
      <c r="H21" s="94">
        <f t="shared" si="4"/>
        <v>0</v>
      </c>
    </row>
    <row r="22" spans="2:8" x14ac:dyDescent="0.2">
      <c r="B22" s="107" t="s">
        <v>292</v>
      </c>
      <c r="C22" s="94"/>
      <c r="D22" s="95"/>
      <c r="E22" s="94">
        <f t="shared" si="3"/>
        <v>0</v>
      </c>
      <c r="F22" s="95"/>
      <c r="G22" s="95"/>
      <c r="H22" s="94">
        <f t="shared" si="4"/>
        <v>0</v>
      </c>
    </row>
    <row r="23" spans="2:8" ht="25.5" x14ac:dyDescent="0.2">
      <c r="B23" s="102" t="s">
        <v>291</v>
      </c>
      <c r="C23" s="94"/>
      <c r="D23" s="95"/>
      <c r="E23" s="94">
        <f t="shared" si="3"/>
        <v>0</v>
      </c>
      <c r="F23" s="95"/>
      <c r="G23" s="95"/>
      <c r="H23" s="94">
        <f t="shared" si="4"/>
        <v>0</v>
      </c>
    </row>
    <row r="24" spans="2:8" ht="25.5" x14ac:dyDescent="0.2">
      <c r="B24" s="102" t="s">
        <v>290</v>
      </c>
      <c r="C24" s="94"/>
      <c r="D24" s="95"/>
      <c r="E24" s="94">
        <f t="shared" si="3"/>
        <v>0</v>
      </c>
      <c r="F24" s="95"/>
      <c r="G24" s="95"/>
      <c r="H24" s="94">
        <f t="shared" si="4"/>
        <v>0</v>
      </c>
    </row>
    <row r="25" spans="2:8" x14ac:dyDescent="0.2">
      <c r="B25" s="107" t="s">
        <v>289</v>
      </c>
      <c r="C25" s="94"/>
      <c r="D25" s="95"/>
      <c r="E25" s="94">
        <f t="shared" si="3"/>
        <v>0</v>
      </c>
      <c r="F25" s="95"/>
      <c r="G25" s="95"/>
      <c r="H25" s="94">
        <f t="shared" si="4"/>
        <v>0</v>
      </c>
    </row>
    <row r="26" spans="2:8" x14ac:dyDescent="0.2">
      <c r="B26" s="107" t="s">
        <v>288</v>
      </c>
      <c r="C26" s="94"/>
      <c r="D26" s="95"/>
      <c r="E26" s="94">
        <f t="shared" si="3"/>
        <v>0</v>
      </c>
      <c r="F26" s="95"/>
      <c r="G26" s="95"/>
      <c r="H26" s="94">
        <f t="shared" si="4"/>
        <v>0</v>
      </c>
    </row>
    <row r="27" spans="2:8" x14ac:dyDescent="0.2">
      <c r="B27" s="107" t="s">
        <v>287</v>
      </c>
      <c r="C27" s="94"/>
      <c r="D27" s="95"/>
      <c r="E27" s="94">
        <f t="shared" si="3"/>
        <v>0</v>
      </c>
      <c r="F27" s="95"/>
      <c r="G27" s="95"/>
      <c r="H27" s="94">
        <f t="shared" si="4"/>
        <v>0</v>
      </c>
    </row>
    <row r="28" spans="2:8" ht="25.5" x14ac:dyDescent="0.2">
      <c r="B28" s="102" t="s">
        <v>286</v>
      </c>
      <c r="C28" s="94"/>
      <c r="D28" s="95"/>
      <c r="E28" s="94">
        <f t="shared" si="3"/>
        <v>0</v>
      </c>
      <c r="F28" s="95"/>
      <c r="G28" s="95"/>
      <c r="H28" s="94">
        <f t="shared" si="4"/>
        <v>0</v>
      </c>
    </row>
    <row r="29" spans="2:8" ht="25.5" x14ac:dyDescent="0.2">
      <c r="B29" s="88" t="s">
        <v>285</v>
      </c>
      <c r="C29" s="94">
        <f t="shared" ref="C29:H29" si="5">SUM(C30:C34)</f>
        <v>0</v>
      </c>
      <c r="D29" s="94">
        <f t="shared" si="5"/>
        <v>0</v>
      </c>
      <c r="E29" s="94">
        <f t="shared" si="5"/>
        <v>0</v>
      </c>
      <c r="F29" s="94">
        <f t="shared" si="5"/>
        <v>0</v>
      </c>
      <c r="G29" s="94">
        <f t="shared" si="5"/>
        <v>0</v>
      </c>
      <c r="H29" s="94">
        <f t="shared" si="5"/>
        <v>0</v>
      </c>
    </row>
    <row r="30" spans="2:8" x14ac:dyDescent="0.2">
      <c r="B30" s="107" t="s">
        <v>284</v>
      </c>
      <c r="C30" s="94"/>
      <c r="D30" s="95"/>
      <c r="E30" s="94">
        <f t="shared" ref="E30:E35" si="6">C30+D30</f>
        <v>0</v>
      </c>
      <c r="F30" s="95"/>
      <c r="G30" s="95"/>
      <c r="H30" s="94">
        <f t="shared" ref="H30:H35" si="7">G30-C30</f>
        <v>0</v>
      </c>
    </row>
    <row r="31" spans="2:8" x14ac:dyDescent="0.2">
      <c r="B31" s="107" t="s">
        <v>283</v>
      </c>
      <c r="C31" s="94"/>
      <c r="D31" s="95"/>
      <c r="E31" s="94">
        <f t="shared" si="6"/>
        <v>0</v>
      </c>
      <c r="F31" s="95"/>
      <c r="G31" s="95"/>
      <c r="H31" s="94">
        <f t="shared" si="7"/>
        <v>0</v>
      </c>
    </row>
    <row r="32" spans="2:8" x14ac:dyDescent="0.2">
      <c r="B32" s="107" t="s">
        <v>282</v>
      </c>
      <c r="C32" s="94"/>
      <c r="D32" s="95"/>
      <c r="E32" s="94">
        <f t="shared" si="6"/>
        <v>0</v>
      </c>
      <c r="F32" s="95"/>
      <c r="G32" s="95"/>
      <c r="H32" s="94">
        <f t="shared" si="7"/>
        <v>0</v>
      </c>
    </row>
    <row r="33" spans="2:8" ht="25.5" x14ac:dyDescent="0.2">
      <c r="B33" s="102" t="s">
        <v>281</v>
      </c>
      <c r="C33" s="94"/>
      <c r="D33" s="95"/>
      <c r="E33" s="94">
        <f t="shared" si="6"/>
        <v>0</v>
      </c>
      <c r="F33" s="95"/>
      <c r="G33" s="95"/>
      <c r="H33" s="94">
        <f t="shared" si="7"/>
        <v>0</v>
      </c>
    </row>
    <row r="34" spans="2:8" x14ac:dyDescent="0.2">
      <c r="B34" s="107" t="s">
        <v>280</v>
      </c>
      <c r="C34" s="94"/>
      <c r="D34" s="95"/>
      <c r="E34" s="94">
        <f t="shared" si="6"/>
        <v>0</v>
      </c>
      <c r="F34" s="95"/>
      <c r="G34" s="95"/>
      <c r="H34" s="94">
        <f t="shared" si="7"/>
        <v>0</v>
      </c>
    </row>
    <row r="35" spans="2:8" x14ac:dyDescent="0.2">
      <c r="B35" s="84" t="s">
        <v>279</v>
      </c>
      <c r="C35" s="94">
        <v>12092537</v>
      </c>
      <c r="D35" s="95">
        <v>761362.9</v>
      </c>
      <c r="E35" s="94">
        <f t="shared" si="6"/>
        <v>12853899.9</v>
      </c>
      <c r="F35" s="95">
        <v>7141127.9000000004</v>
      </c>
      <c r="G35" s="95">
        <v>7141127.9000000004</v>
      </c>
      <c r="H35" s="153">
        <f t="shared" si="7"/>
        <v>-4951409.0999999996</v>
      </c>
    </row>
    <row r="36" spans="2:8" x14ac:dyDescent="0.2">
      <c r="B36" s="84" t="s">
        <v>278</v>
      </c>
      <c r="C36" s="94">
        <f t="shared" ref="C36:H36" si="8">C37</f>
        <v>0</v>
      </c>
      <c r="D36" s="94">
        <f t="shared" si="8"/>
        <v>0</v>
      </c>
      <c r="E36" s="94">
        <f t="shared" si="8"/>
        <v>0</v>
      </c>
      <c r="F36" s="94">
        <f t="shared" si="8"/>
        <v>0</v>
      </c>
      <c r="G36" s="94">
        <f t="shared" si="8"/>
        <v>0</v>
      </c>
      <c r="H36" s="94">
        <f t="shared" si="8"/>
        <v>0</v>
      </c>
    </row>
    <row r="37" spans="2:8" x14ac:dyDescent="0.2">
      <c r="B37" s="107" t="s">
        <v>277</v>
      </c>
      <c r="C37" s="94"/>
      <c r="D37" s="95"/>
      <c r="E37" s="94">
        <f>C37+D37</f>
        <v>0</v>
      </c>
      <c r="F37" s="95"/>
      <c r="G37" s="95"/>
      <c r="H37" s="94">
        <f>G37-C37</f>
        <v>0</v>
      </c>
    </row>
    <row r="38" spans="2:8" x14ac:dyDescent="0.2">
      <c r="B38" s="84" t="s">
        <v>276</v>
      </c>
      <c r="C38" s="94">
        <f t="shared" ref="C38:H38" si="9">C39+C40</f>
        <v>0</v>
      </c>
      <c r="D38" s="94">
        <f t="shared" si="9"/>
        <v>0</v>
      </c>
      <c r="E38" s="94">
        <f t="shared" si="9"/>
        <v>0</v>
      </c>
      <c r="F38" s="94">
        <f t="shared" si="9"/>
        <v>0</v>
      </c>
      <c r="G38" s="94">
        <f t="shared" si="9"/>
        <v>0</v>
      </c>
      <c r="H38" s="94">
        <f t="shared" si="9"/>
        <v>0</v>
      </c>
    </row>
    <row r="39" spans="2:8" x14ac:dyDescent="0.2">
      <c r="B39" s="107" t="s">
        <v>275</v>
      </c>
      <c r="C39" s="94"/>
      <c r="D39" s="95"/>
      <c r="E39" s="94">
        <f>C39+D39</f>
        <v>0</v>
      </c>
      <c r="F39" s="95"/>
      <c r="G39" s="95"/>
      <c r="H39" s="94">
        <f>G39-C39</f>
        <v>0</v>
      </c>
    </row>
    <row r="40" spans="2:8" x14ac:dyDescent="0.2">
      <c r="B40" s="107" t="s">
        <v>274</v>
      </c>
      <c r="C40" s="94"/>
      <c r="D40" s="95"/>
      <c r="E40" s="94">
        <f>C40+D40</f>
        <v>0</v>
      </c>
      <c r="F40" s="95"/>
      <c r="G40" s="95"/>
      <c r="H40" s="94">
        <f>G40-C40</f>
        <v>0</v>
      </c>
    </row>
    <row r="41" spans="2:8" x14ac:dyDescent="0.2">
      <c r="B41" s="98"/>
      <c r="C41" s="94"/>
      <c r="D41" s="95"/>
      <c r="E41" s="94"/>
      <c r="F41" s="95"/>
      <c r="G41" s="95"/>
      <c r="H41" s="94"/>
    </row>
    <row r="42" spans="2:8" ht="25.5" x14ac:dyDescent="0.2">
      <c r="B42" s="59" t="s">
        <v>273</v>
      </c>
      <c r="C42" s="93">
        <f t="shared" ref="C42:H42" si="10">C10+C11+C12+C13+C14+C15+C16+C17+C29+C35+C36+C38</f>
        <v>12092537</v>
      </c>
      <c r="D42" s="106">
        <f t="shared" si="10"/>
        <v>904275.98</v>
      </c>
      <c r="E42" s="106">
        <f t="shared" si="10"/>
        <v>12996812.98</v>
      </c>
      <c r="F42" s="106">
        <f t="shared" si="10"/>
        <v>7284040.9800000004</v>
      </c>
      <c r="G42" s="106">
        <f t="shared" si="10"/>
        <v>7284040.9800000004</v>
      </c>
      <c r="H42" s="154">
        <f t="shared" si="10"/>
        <v>-4808496.0199999996</v>
      </c>
    </row>
    <row r="43" spans="2:8" x14ac:dyDescent="0.2">
      <c r="B43" s="80"/>
      <c r="C43" s="94"/>
      <c r="D43" s="80"/>
      <c r="E43" s="105"/>
      <c r="F43" s="80"/>
      <c r="G43" s="80"/>
      <c r="H43" s="105"/>
    </row>
    <row r="44" spans="2:8" ht="25.5" x14ac:dyDescent="0.2">
      <c r="B44" s="59" t="s">
        <v>272</v>
      </c>
      <c r="C44" s="104"/>
      <c r="D44" s="103"/>
      <c r="E44" s="104"/>
      <c r="F44" s="103"/>
      <c r="G44" s="103"/>
      <c r="H44" s="94"/>
    </row>
    <row r="45" spans="2:8" x14ac:dyDescent="0.2">
      <c r="B45" s="98"/>
      <c r="C45" s="94"/>
      <c r="D45" s="97"/>
      <c r="E45" s="94"/>
      <c r="F45" s="97"/>
      <c r="G45" s="97"/>
      <c r="H45" s="94"/>
    </row>
    <row r="46" spans="2:8" x14ac:dyDescent="0.2">
      <c r="B46" s="77" t="s">
        <v>271</v>
      </c>
      <c r="C46" s="94"/>
      <c r="D46" s="95"/>
      <c r="E46" s="94"/>
      <c r="F46" s="95"/>
      <c r="G46" s="95"/>
      <c r="H46" s="94"/>
    </row>
    <row r="47" spans="2:8" x14ac:dyDescent="0.2">
      <c r="B47" s="84" t="s">
        <v>270</v>
      </c>
      <c r="C47" s="94">
        <f t="shared" ref="C47:H47" si="11">SUM(C48:C55)</f>
        <v>0</v>
      </c>
      <c r="D47" s="94">
        <f t="shared" si="11"/>
        <v>0</v>
      </c>
      <c r="E47" s="94">
        <f t="shared" si="11"/>
        <v>0</v>
      </c>
      <c r="F47" s="94">
        <f t="shared" si="11"/>
        <v>0</v>
      </c>
      <c r="G47" s="94">
        <f t="shared" si="11"/>
        <v>0</v>
      </c>
      <c r="H47" s="94">
        <f t="shared" si="11"/>
        <v>0</v>
      </c>
    </row>
    <row r="48" spans="2:8" ht="25.5" x14ac:dyDescent="0.2">
      <c r="B48" s="102" t="s">
        <v>269</v>
      </c>
      <c r="C48" s="94"/>
      <c r="D48" s="95"/>
      <c r="E48" s="94">
        <f t="shared" ref="E48:E55" si="12">C48+D48</f>
        <v>0</v>
      </c>
      <c r="F48" s="95"/>
      <c r="G48" s="95"/>
      <c r="H48" s="94">
        <f t="shared" ref="H48:H55" si="13">G48-C48</f>
        <v>0</v>
      </c>
    </row>
    <row r="49" spans="2:8" ht="25.5" x14ac:dyDescent="0.2">
      <c r="B49" s="102" t="s">
        <v>268</v>
      </c>
      <c r="C49" s="94"/>
      <c r="D49" s="95"/>
      <c r="E49" s="94">
        <f t="shared" si="12"/>
        <v>0</v>
      </c>
      <c r="F49" s="95"/>
      <c r="G49" s="95"/>
      <c r="H49" s="94">
        <f t="shared" si="13"/>
        <v>0</v>
      </c>
    </row>
    <row r="50" spans="2:8" ht="25.5" x14ac:dyDescent="0.2">
      <c r="B50" s="102" t="s">
        <v>267</v>
      </c>
      <c r="C50" s="94"/>
      <c r="D50" s="95"/>
      <c r="E50" s="94">
        <f t="shared" si="12"/>
        <v>0</v>
      </c>
      <c r="F50" s="95"/>
      <c r="G50" s="95"/>
      <c r="H50" s="94">
        <f t="shared" si="13"/>
        <v>0</v>
      </c>
    </row>
    <row r="51" spans="2:8" ht="38.25" x14ac:dyDescent="0.2">
      <c r="B51" s="102" t="s">
        <v>266</v>
      </c>
      <c r="C51" s="94"/>
      <c r="D51" s="95"/>
      <c r="E51" s="94">
        <f t="shared" si="12"/>
        <v>0</v>
      </c>
      <c r="F51" s="95"/>
      <c r="G51" s="95"/>
      <c r="H51" s="94">
        <f t="shared" si="13"/>
        <v>0</v>
      </c>
    </row>
    <row r="52" spans="2:8" x14ac:dyDescent="0.2">
      <c r="B52" s="102" t="s">
        <v>265</v>
      </c>
      <c r="C52" s="94"/>
      <c r="D52" s="95"/>
      <c r="E52" s="94">
        <f t="shared" si="12"/>
        <v>0</v>
      </c>
      <c r="F52" s="95"/>
      <c r="G52" s="95"/>
      <c r="H52" s="94">
        <f t="shared" si="13"/>
        <v>0</v>
      </c>
    </row>
    <row r="53" spans="2:8" ht="25.5" x14ac:dyDescent="0.2">
      <c r="B53" s="102" t="s">
        <v>264</v>
      </c>
      <c r="C53" s="94"/>
      <c r="D53" s="95"/>
      <c r="E53" s="94">
        <f t="shared" si="12"/>
        <v>0</v>
      </c>
      <c r="F53" s="95"/>
      <c r="G53" s="95"/>
      <c r="H53" s="94">
        <f t="shared" si="13"/>
        <v>0</v>
      </c>
    </row>
    <row r="54" spans="2:8" ht="25.5" x14ac:dyDescent="0.2">
      <c r="B54" s="102" t="s">
        <v>263</v>
      </c>
      <c r="C54" s="94"/>
      <c r="D54" s="95"/>
      <c r="E54" s="94">
        <f t="shared" si="12"/>
        <v>0</v>
      </c>
      <c r="F54" s="95"/>
      <c r="G54" s="95"/>
      <c r="H54" s="94">
        <f t="shared" si="13"/>
        <v>0</v>
      </c>
    </row>
    <row r="55" spans="2:8" ht="25.5" x14ac:dyDescent="0.2">
      <c r="B55" s="102" t="s">
        <v>262</v>
      </c>
      <c r="C55" s="94"/>
      <c r="D55" s="95"/>
      <c r="E55" s="94">
        <f t="shared" si="12"/>
        <v>0</v>
      </c>
      <c r="F55" s="95"/>
      <c r="G55" s="95"/>
      <c r="H55" s="94">
        <f t="shared" si="13"/>
        <v>0</v>
      </c>
    </row>
    <row r="56" spans="2:8" x14ac:dyDescent="0.2">
      <c r="B56" s="88" t="s">
        <v>261</v>
      </c>
      <c r="C56" s="94">
        <f t="shared" ref="C56:H56" si="14">SUM(C57:C60)</f>
        <v>0</v>
      </c>
      <c r="D56" s="94">
        <f t="shared" si="14"/>
        <v>0</v>
      </c>
      <c r="E56" s="94">
        <f t="shared" si="14"/>
        <v>0</v>
      </c>
      <c r="F56" s="94">
        <f t="shared" si="14"/>
        <v>0</v>
      </c>
      <c r="G56" s="94">
        <f t="shared" si="14"/>
        <v>0</v>
      </c>
      <c r="H56" s="94">
        <f t="shared" si="14"/>
        <v>0</v>
      </c>
    </row>
    <row r="57" spans="2:8" x14ac:dyDescent="0.2">
      <c r="B57" s="102" t="s">
        <v>260</v>
      </c>
      <c r="C57" s="94"/>
      <c r="D57" s="95"/>
      <c r="E57" s="94">
        <f>C57+D57</f>
        <v>0</v>
      </c>
      <c r="F57" s="95"/>
      <c r="G57" s="95"/>
      <c r="H57" s="94">
        <f>G57-C57</f>
        <v>0</v>
      </c>
    </row>
    <row r="58" spans="2:8" x14ac:dyDescent="0.2">
      <c r="B58" s="102" t="s">
        <v>259</v>
      </c>
      <c r="C58" s="94"/>
      <c r="D58" s="95"/>
      <c r="E58" s="94">
        <f>C58+D58</f>
        <v>0</v>
      </c>
      <c r="F58" s="95"/>
      <c r="G58" s="95"/>
      <c r="H58" s="94">
        <f>G58-C58</f>
        <v>0</v>
      </c>
    </row>
    <row r="59" spans="2:8" x14ac:dyDescent="0.2">
      <c r="B59" s="102" t="s">
        <v>258</v>
      </c>
      <c r="C59" s="94"/>
      <c r="D59" s="95"/>
      <c r="E59" s="94">
        <f>C59+D59</f>
        <v>0</v>
      </c>
      <c r="F59" s="95"/>
      <c r="G59" s="95"/>
      <c r="H59" s="94">
        <f>G59-C59</f>
        <v>0</v>
      </c>
    </row>
    <row r="60" spans="2:8" x14ac:dyDescent="0.2">
      <c r="B60" s="102" t="s">
        <v>257</v>
      </c>
      <c r="C60" s="94"/>
      <c r="D60" s="95"/>
      <c r="E60" s="94">
        <f>C60+D60</f>
        <v>0</v>
      </c>
      <c r="F60" s="95"/>
      <c r="G60" s="95"/>
      <c r="H60" s="94">
        <f>G60-C60</f>
        <v>0</v>
      </c>
    </row>
    <row r="61" spans="2:8" x14ac:dyDescent="0.2">
      <c r="B61" s="88" t="s">
        <v>256</v>
      </c>
      <c r="C61" s="94">
        <f t="shared" ref="C61:H61" si="15">C62+C63</f>
        <v>0</v>
      </c>
      <c r="D61" s="94">
        <f t="shared" si="15"/>
        <v>0</v>
      </c>
      <c r="E61" s="94">
        <f t="shared" si="15"/>
        <v>0</v>
      </c>
      <c r="F61" s="94">
        <f t="shared" si="15"/>
        <v>0</v>
      </c>
      <c r="G61" s="94">
        <f t="shared" si="15"/>
        <v>0</v>
      </c>
      <c r="H61" s="94">
        <f t="shared" si="15"/>
        <v>0</v>
      </c>
    </row>
    <row r="62" spans="2:8" ht="25.5" x14ac:dyDescent="0.2">
      <c r="B62" s="102" t="s">
        <v>255</v>
      </c>
      <c r="C62" s="94"/>
      <c r="D62" s="95"/>
      <c r="E62" s="94">
        <f>C62+D62</f>
        <v>0</v>
      </c>
      <c r="F62" s="95"/>
      <c r="G62" s="95"/>
      <c r="H62" s="94">
        <f>G62-C62</f>
        <v>0</v>
      </c>
    </row>
    <row r="63" spans="2:8" x14ac:dyDescent="0.2">
      <c r="B63" s="102" t="s">
        <v>254</v>
      </c>
      <c r="C63" s="94"/>
      <c r="D63" s="95"/>
      <c r="E63" s="94">
        <f>C63+D63</f>
        <v>0</v>
      </c>
      <c r="F63" s="95"/>
      <c r="G63" s="95"/>
      <c r="H63" s="94">
        <f>G63-C63</f>
        <v>0</v>
      </c>
    </row>
    <row r="64" spans="2:8" ht="38.25" x14ac:dyDescent="0.2">
      <c r="B64" s="88" t="s">
        <v>253</v>
      </c>
      <c r="C64" s="94">
        <v>287344187</v>
      </c>
      <c r="D64" s="95">
        <v>49388005.060000002</v>
      </c>
      <c r="E64" s="94">
        <f>C64+D64</f>
        <v>336732192.06</v>
      </c>
      <c r="F64" s="95">
        <v>193060105.06</v>
      </c>
      <c r="G64" s="95">
        <v>193060105.06</v>
      </c>
      <c r="H64" s="153">
        <f>G64-C64</f>
        <v>-94284081.939999998</v>
      </c>
    </row>
    <row r="65" spans="2:8" x14ac:dyDescent="0.2">
      <c r="B65" s="101" t="s">
        <v>252</v>
      </c>
      <c r="C65" s="99"/>
      <c r="D65" s="100"/>
      <c r="E65" s="99">
        <f>C65+D65</f>
        <v>0</v>
      </c>
      <c r="F65" s="100"/>
      <c r="G65" s="100"/>
      <c r="H65" s="99">
        <f>G65-C65</f>
        <v>0</v>
      </c>
    </row>
    <row r="66" spans="2:8" x14ac:dyDescent="0.2">
      <c r="B66" s="98"/>
      <c r="C66" s="94"/>
      <c r="D66" s="97"/>
      <c r="E66" s="94"/>
      <c r="F66" s="97"/>
      <c r="G66" s="97"/>
      <c r="H66" s="94"/>
    </row>
    <row r="67" spans="2:8" ht="25.5" x14ac:dyDescent="0.2">
      <c r="B67" s="59" t="s">
        <v>251</v>
      </c>
      <c r="C67" s="93">
        <f t="shared" ref="C67:H67" si="16">C47+C56+C61+C64+C65</f>
        <v>287344187</v>
      </c>
      <c r="D67" s="93">
        <f t="shared" si="16"/>
        <v>49388005.060000002</v>
      </c>
      <c r="E67" s="93">
        <f t="shared" si="16"/>
        <v>336732192.06</v>
      </c>
      <c r="F67" s="93">
        <f t="shared" si="16"/>
        <v>193060105.06</v>
      </c>
      <c r="G67" s="93">
        <f t="shared" si="16"/>
        <v>193060105.06</v>
      </c>
      <c r="H67" s="155">
        <f t="shared" si="16"/>
        <v>-94284081.939999998</v>
      </c>
    </row>
    <row r="68" spans="2:8" x14ac:dyDescent="0.2">
      <c r="B68" s="96"/>
      <c r="C68" s="94"/>
      <c r="D68" s="97"/>
      <c r="E68" s="94"/>
      <c r="F68" s="97"/>
      <c r="G68" s="97"/>
      <c r="H68" s="94"/>
    </row>
    <row r="69" spans="2:8" ht="25.5" x14ac:dyDescent="0.2">
      <c r="B69" s="59" t="s">
        <v>250</v>
      </c>
      <c r="C69" s="93">
        <f t="shared" ref="C69:H69" si="17">C70</f>
        <v>0</v>
      </c>
      <c r="D69" s="93">
        <f t="shared" si="17"/>
        <v>0</v>
      </c>
      <c r="E69" s="93">
        <f t="shared" si="17"/>
        <v>0</v>
      </c>
      <c r="F69" s="93">
        <f t="shared" si="17"/>
        <v>0</v>
      </c>
      <c r="G69" s="93">
        <f t="shared" si="17"/>
        <v>0</v>
      </c>
      <c r="H69" s="93">
        <f t="shared" si="17"/>
        <v>0</v>
      </c>
    </row>
    <row r="70" spans="2:8" x14ac:dyDescent="0.2">
      <c r="B70" s="96" t="s">
        <v>249</v>
      </c>
      <c r="C70" s="94"/>
      <c r="D70" s="95"/>
      <c r="E70" s="94">
        <f>C70+D70</f>
        <v>0</v>
      </c>
      <c r="F70" s="95"/>
      <c r="G70" s="95"/>
      <c r="H70" s="94">
        <f>G70-C70</f>
        <v>0</v>
      </c>
    </row>
    <row r="71" spans="2:8" x14ac:dyDescent="0.2">
      <c r="B71" s="96"/>
      <c r="C71" s="94"/>
      <c r="D71" s="95"/>
      <c r="E71" s="94"/>
      <c r="F71" s="95"/>
      <c r="G71" s="95"/>
      <c r="H71" s="94"/>
    </row>
    <row r="72" spans="2:8" x14ac:dyDescent="0.2">
      <c r="B72" s="59" t="s">
        <v>248</v>
      </c>
      <c r="C72" s="93">
        <f t="shared" ref="C72:H72" si="18">C42+C67+C69</f>
        <v>299436724</v>
      </c>
      <c r="D72" s="93">
        <f t="shared" si="18"/>
        <v>50292281.039999999</v>
      </c>
      <c r="E72" s="93">
        <f t="shared" si="18"/>
        <v>349729005.04000002</v>
      </c>
      <c r="F72" s="93">
        <f t="shared" si="18"/>
        <v>200344146.03999999</v>
      </c>
      <c r="G72" s="93">
        <f t="shared" si="18"/>
        <v>200344146.03999999</v>
      </c>
      <c r="H72" s="155">
        <f t="shared" si="18"/>
        <v>-99092577.959999993</v>
      </c>
    </row>
    <row r="73" spans="2:8" x14ac:dyDescent="0.2">
      <c r="B73" s="96"/>
      <c r="C73" s="94"/>
      <c r="D73" s="95"/>
      <c r="E73" s="94"/>
      <c r="F73" s="95"/>
      <c r="G73" s="95"/>
      <c r="H73" s="94"/>
    </row>
    <row r="74" spans="2:8" x14ac:dyDescent="0.2">
      <c r="B74" s="59" t="s">
        <v>247</v>
      </c>
      <c r="C74" s="94"/>
      <c r="D74" s="95"/>
      <c r="E74" s="94"/>
      <c r="F74" s="95"/>
      <c r="G74" s="95"/>
      <c r="H74" s="94"/>
    </row>
    <row r="75" spans="2:8" ht="25.5" x14ac:dyDescent="0.2">
      <c r="B75" s="96" t="s">
        <v>246</v>
      </c>
      <c r="C75" s="94"/>
      <c r="D75" s="95"/>
      <c r="E75" s="94">
        <f>C75+D75</f>
        <v>0</v>
      </c>
      <c r="F75" s="95"/>
      <c r="G75" s="95"/>
      <c r="H75" s="94">
        <f>G75-C75</f>
        <v>0</v>
      </c>
    </row>
    <row r="76" spans="2:8" ht="25.5" x14ac:dyDescent="0.2">
      <c r="B76" s="96" t="s">
        <v>245</v>
      </c>
      <c r="C76" s="94"/>
      <c r="D76" s="95"/>
      <c r="E76" s="94">
        <f>C76+D76</f>
        <v>0</v>
      </c>
      <c r="F76" s="95"/>
      <c r="G76" s="95"/>
      <c r="H76" s="94">
        <f>G76-C76</f>
        <v>0</v>
      </c>
    </row>
    <row r="77" spans="2:8" ht="25.5" x14ac:dyDescent="0.2">
      <c r="B77" s="59" t="s">
        <v>244</v>
      </c>
      <c r="C77" s="93">
        <f t="shared" ref="C77:H77" si="19">SUM(C75:C76)</f>
        <v>0</v>
      </c>
      <c r="D77" s="93">
        <f t="shared" si="19"/>
        <v>0</v>
      </c>
      <c r="E77" s="93">
        <f t="shared" si="19"/>
        <v>0</v>
      </c>
      <c r="F77" s="93">
        <f t="shared" si="19"/>
        <v>0</v>
      </c>
      <c r="G77" s="93">
        <f t="shared" si="19"/>
        <v>0</v>
      </c>
      <c r="H77" s="93">
        <f t="shared" si="19"/>
        <v>0</v>
      </c>
    </row>
    <row r="78" spans="2:8" ht="13.5" thickBot="1" x14ac:dyDescent="0.25">
      <c r="B78" s="92"/>
      <c r="C78" s="90"/>
      <c r="D78" s="91"/>
      <c r="E78" s="90"/>
      <c r="F78" s="91"/>
      <c r="G78" s="91"/>
      <c r="H78" s="90"/>
    </row>
  </sheetData>
  <mergeCells count="11">
    <mergeCell ref="B2:H2"/>
    <mergeCell ref="B3:H3"/>
    <mergeCell ref="B4:H4"/>
    <mergeCell ref="B5:H5"/>
    <mergeCell ref="C6:G6"/>
    <mergeCell ref="H6:H8"/>
    <mergeCell ref="C7:C8"/>
    <mergeCell ref="D7:D8"/>
    <mergeCell ref="E7:E8"/>
    <mergeCell ref="F7:F8"/>
    <mergeCell ref="G7:G8"/>
  </mergeCells>
  <pageMargins left="0.70866141732283472" right="0.70866141732283472" top="0.74803149606299213" bottom="0.74803149606299213" header="0.31496062992125984" footer="0.31496062992125984"/>
  <pageSetup scale="67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I161"/>
  <sheetViews>
    <sheetView workbookViewId="0">
      <pane ySplit="9" topLeftCell="A76" activePane="bottomLeft" state="frozen"/>
      <selection pane="bottomLeft" activeCell="F124" sqref="F124"/>
    </sheetView>
  </sheetViews>
  <sheetFormatPr baseColWidth="10" defaultColWidth="11" defaultRowHeight="12.75" x14ac:dyDescent="0.2"/>
  <cols>
    <col min="1" max="1" width="4" style="1" customWidth="1"/>
    <col min="2" max="2" width="11" style="1"/>
    <col min="3" max="3" width="46" style="1" customWidth="1"/>
    <col min="4" max="4" width="16" style="1" customWidth="1"/>
    <col min="5" max="5" width="19.140625" style="1" customWidth="1"/>
    <col min="6" max="6" width="13.5703125" style="1" customWidth="1"/>
    <col min="7" max="7" width="13.140625" style="1" customWidth="1"/>
    <col min="8" max="8" width="14.7109375" style="1" customWidth="1"/>
    <col min="9" max="9" width="15.28515625" style="1" bestFit="1" customWidth="1"/>
    <col min="10" max="16384" width="11" style="1"/>
  </cols>
  <sheetData>
    <row r="1" spans="2:9" ht="13.5" thickBot="1" x14ac:dyDescent="0.25"/>
    <row r="2" spans="2:9" x14ac:dyDescent="0.2">
      <c r="B2" s="157" t="s">
        <v>120</v>
      </c>
      <c r="C2" s="158"/>
      <c r="D2" s="158"/>
      <c r="E2" s="158"/>
      <c r="F2" s="158"/>
      <c r="G2" s="158"/>
      <c r="H2" s="158"/>
      <c r="I2" s="200"/>
    </row>
    <row r="3" spans="2:9" x14ac:dyDescent="0.2">
      <c r="B3" s="182" t="s">
        <v>394</v>
      </c>
      <c r="C3" s="183"/>
      <c r="D3" s="183"/>
      <c r="E3" s="183"/>
      <c r="F3" s="183"/>
      <c r="G3" s="183"/>
      <c r="H3" s="183"/>
      <c r="I3" s="201"/>
    </row>
    <row r="4" spans="2:9" x14ac:dyDescent="0.2">
      <c r="B4" s="182" t="s">
        <v>393</v>
      </c>
      <c r="C4" s="183"/>
      <c r="D4" s="183"/>
      <c r="E4" s="183"/>
      <c r="F4" s="183"/>
      <c r="G4" s="183"/>
      <c r="H4" s="183"/>
      <c r="I4" s="201"/>
    </row>
    <row r="5" spans="2:9" x14ac:dyDescent="0.2">
      <c r="B5" s="182" t="s">
        <v>125</v>
      </c>
      <c r="C5" s="183"/>
      <c r="D5" s="183"/>
      <c r="E5" s="183"/>
      <c r="F5" s="183"/>
      <c r="G5" s="183"/>
      <c r="H5" s="183"/>
      <c r="I5" s="201"/>
    </row>
    <row r="6" spans="2:9" ht="13.5" thickBot="1" x14ac:dyDescent="0.25">
      <c r="B6" s="185" t="s">
        <v>1</v>
      </c>
      <c r="C6" s="186"/>
      <c r="D6" s="186"/>
      <c r="E6" s="186"/>
      <c r="F6" s="186"/>
      <c r="G6" s="186"/>
      <c r="H6" s="186"/>
      <c r="I6" s="202"/>
    </row>
    <row r="7" spans="2:9" ht="15.75" customHeight="1" x14ac:dyDescent="0.2">
      <c r="B7" s="157" t="s">
        <v>2</v>
      </c>
      <c r="C7" s="159"/>
      <c r="D7" s="157" t="s">
        <v>392</v>
      </c>
      <c r="E7" s="158"/>
      <c r="F7" s="158"/>
      <c r="G7" s="158"/>
      <c r="H7" s="159"/>
      <c r="I7" s="195" t="s">
        <v>391</v>
      </c>
    </row>
    <row r="8" spans="2:9" ht="15" customHeight="1" thickBot="1" x14ac:dyDescent="0.25">
      <c r="B8" s="182"/>
      <c r="C8" s="184"/>
      <c r="D8" s="185"/>
      <c r="E8" s="186"/>
      <c r="F8" s="186"/>
      <c r="G8" s="186"/>
      <c r="H8" s="187"/>
      <c r="I8" s="196"/>
    </row>
    <row r="9" spans="2:9" ht="26.25" thickBot="1" x14ac:dyDescent="0.25">
      <c r="B9" s="185"/>
      <c r="C9" s="187"/>
      <c r="D9" s="57" t="s">
        <v>206</v>
      </c>
      <c r="E9" s="22" t="s">
        <v>390</v>
      </c>
      <c r="F9" s="57" t="s">
        <v>389</v>
      </c>
      <c r="G9" s="57" t="s">
        <v>204</v>
      </c>
      <c r="H9" s="57" t="s">
        <v>207</v>
      </c>
      <c r="I9" s="197"/>
    </row>
    <row r="10" spans="2:9" x14ac:dyDescent="0.2">
      <c r="B10" s="127" t="s">
        <v>388</v>
      </c>
      <c r="C10" s="126"/>
      <c r="D10" s="112">
        <f t="shared" ref="D10:I10" si="0">D11+D19+D29+D39+D49+D59+D72+D76+D63</f>
        <v>12092537</v>
      </c>
      <c r="E10" s="112">
        <f t="shared" si="0"/>
        <v>904275.9800000001</v>
      </c>
      <c r="F10" s="112">
        <f t="shared" si="0"/>
        <v>12996812.98</v>
      </c>
      <c r="G10" s="112">
        <f t="shared" si="0"/>
        <v>6706798.2300000004</v>
      </c>
      <c r="H10" s="112">
        <f t="shared" si="0"/>
        <v>6690012.4600000009</v>
      </c>
      <c r="I10" s="112">
        <f t="shared" si="0"/>
        <v>6290014.7500000009</v>
      </c>
    </row>
    <row r="11" spans="2:9" x14ac:dyDescent="0.2">
      <c r="B11" s="116" t="s">
        <v>386</v>
      </c>
      <c r="C11" s="115"/>
      <c r="D11" s="105">
        <f t="shared" ref="D11:I11" si="1">SUM(D12:D18)</f>
        <v>9494905</v>
      </c>
      <c r="E11" s="105">
        <f t="shared" si="1"/>
        <v>0</v>
      </c>
      <c r="F11" s="105">
        <f t="shared" si="1"/>
        <v>9494905</v>
      </c>
      <c r="G11" s="105">
        <f t="shared" si="1"/>
        <v>4028448.0100000002</v>
      </c>
      <c r="H11" s="105">
        <f t="shared" si="1"/>
        <v>4028448.0100000002</v>
      </c>
      <c r="I11" s="105">
        <f t="shared" si="1"/>
        <v>5466456.9900000002</v>
      </c>
    </row>
    <row r="12" spans="2:9" x14ac:dyDescent="0.2">
      <c r="B12" s="118" t="s">
        <v>385</v>
      </c>
      <c r="C12" s="117"/>
      <c r="D12" s="105">
        <v>5583936</v>
      </c>
      <c r="E12" s="94">
        <v>0</v>
      </c>
      <c r="F12" s="94">
        <f t="shared" ref="F12:F18" si="2">D12+E12</f>
        <v>5583936</v>
      </c>
      <c r="G12" s="94">
        <v>2789095.94</v>
      </c>
      <c r="H12" s="94">
        <v>2789095.94</v>
      </c>
      <c r="I12" s="94">
        <f t="shared" ref="I12:I18" si="3">F12-G12</f>
        <v>2794840.06</v>
      </c>
    </row>
    <row r="13" spans="2:9" x14ac:dyDescent="0.2">
      <c r="B13" s="118" t="s">
        <v>384</v>
      </c>
      <c r="C13" s="117"/>
      <c r="D13" s="105"/>
      <c r="E13" s="94"/>
      <c r="F13" s="94">
        <f t="shared" si="2"/>
        <v>0</v>
      </c>
      <c r="G13" s="94"/>
      <c r="H13" s="94"/>
      <c r="I13" s="94">
        <f t="shared" si="3"/>
        <v>0</v>
      </c>
    </row>
    <row r="14" spans="2:9" x14ac:dyDescent="0.2">
      <c r="B14" s="118" t="s">
        <v>383</v>
      </c>
      <c r="C14" s="117"/>
      <c r="D14" s="105">
        <v>887765</v>
      </c>
      <c r="E14" s="94">
        <v>0</v>
      </c>
      <c r="F14" s="94">
        <f t="shared" si="2"/>
        <v>887765</v>
      </c>
      <c r="G14" s="94">
        <v>138536.64000000001</v>
      </c>
      <c r="H14" s="94">
        <v>138536.64000000001</v>
      </c>
      <c r="I14" s="94">
        <f t="shared" si="3"/>
        <v>749228.36</v>
      </c>
    </row>
    <row r="15" spans="2:9" x14ac:dyDescent="0.2">
      <c r="B15" s="118" t="s">
        <v>382</v>
      </c>
      <c r="C15" s="117"/>
      <c r="D15" s="105">
        <v>1349940</v>
      </c>
      <c r="E15" s="94">
        <v>0</v>
      </c>
      <c r="F15" s="94">
        <f t="shared" si="2"/>
        <v>1349940</v>
      </c>
      <c r="G15" s="94">
        <v>497377.43</v>
      </c>
      <c r="H15" s="94">
        <v>497377.43</v>
      </c>
      <c r="I15" s="94">
        <f t="shared" si="3"/>
        <v>852562.57000000007</v>
      </c>
    </row>
    <row r="16" spans="2:9" x14ac:dyDescent="0.2">
      <c r="B16" s="118" t="s">
        <v>381</v>
      </c>
      <c r="C16" s="117"/>
      <c r="D16" s="105">
        <v>1673264</v>
      </c>
      <c r="E16" s="94">
        <v>0</v>
      </c>
      <c r="F16" s="94">
        <f t="shared" si="2"/>
        <v>1673264</v>
      </c>
      <c r="G16" s="94">
        <v>603438</v>
      </c>
      <c r="H16" s="94">
        <v>603438</v>
      </c>
      <c r="I16" s="94">
        <f t="shared" si="3"/>
        <v>1069826</v>
      </c>
    </row>
    <row r="17" spans="2:9" x14ac:dyDescent="0.2">
      <c r="B17" s="118" t="s">
        <v>380</v>
      </c>
      <c r="C17" s="117"/>
      <c r="D17" s="105"/>
      <c r="E17" s="94"/>
      <c r="F17" s="94">
        <f t="shared" si="2"/>
        <v>0</v>
      </c>
      <c r="G17" s="94"/>
      <c r="H17" s="94"/>
      <c r="I17" s="94">
        <f t="shared" si="3"/>
        <v>0</v>
      </c>
    </row>
    <row r="18" spans="2:9" x14ac:dyDescent="0.2">
      <c r="B18" s="118" t="s">
        <v>379</v>
      </c>
      <c r="C18" s="117"/>
      <c r="D18" s="105"/>
      <c r="E18" s="94"/>
      <c r="F18" s="94">
        <f t="shared" si="2"/>
        <v>0</v>
      </c>
      <c r="G18" s="94"/>
      <c r="H18" s="94"/>
      <c r="I18" s="94">
        <f t="shared" si="3"/>
        <v>0</v>
      </c>
    </row>
    <row r="19" spans="2:9" x14ac:dyDescent="0.2">
      <c r="B19" s="116" t="s">
        <v>378</v>
      </c>
      <c r="C19" s="115"/>
      <c r="D19" s="105">
        <f t="shared" ref="D19:I19" si="4">SUM(D20:D28)</f>
        <v>532930</v>
      </c>
      <c r="E19" s="156">
        <f t="shared" si="4"/>
        <v>-18454.499999999993</v>
      </c>
      <c r="F19" s="105">
        <f t="shared" si="4"/>
        <v>514475.5</v>
      </c>
      <c r="G19" s="105">
        <f t="shared" si="4"/>
        <v>378187.22000000003</v>
      </c>
      <c r="H19" s="105">
        <f t="shared" si="4"/>
        <v>378187.22000000003</v>
      </c>
      <c r="I19" s="105">
        <f t="shared" si="4"/>
        <v>136288.28000000003</v>
      </c>
    </row>
    <row r="20" spans="2:9" x14ac:dyDescent="0.2">
      <c r="B20" s="118" t="s">
        <v>377</v>
      </c>
      <c r="C20" s="117"/>
      <c r="D20" s="105">
        <v>215905</v>
      </c>
      <c r="E20" s="153">
        <v>-38953.769999999997</v>
      </c>
      <c r="F20" s="105">
        <f t="shared" ref="F20:F28" si="5">D20+E20</f>
        <v>176951.23</v>
      </c>
      <c r="G20" s="94">
        <v>121602.95</v>
      </c>
      <c r="H20" s="94">
        <v>121602.95</v>
      </c>
      <c r="I20" s="94">
        <f t="shared" ref="I20:I28" si="6">F20-G20</f>
        <v>55348.280000000013</v>
      </c>
    </row>
    <row r="21" spans="2:9" x14ac:dyDescent="0.2">
      <c r="B21" s="118" t="s">
        <v>376</v>
      </c>
      <c r="C21" s="117"/>
      <c r="D21" s="105">
        <v>18200</v>
      </c>
      <c r="E21" s="94">
        <v>9302.34</v>
      </c>
      <c r="F21" s="105">
        <f t="shared" si="5"/>
        <v>27502.34</v>
      </c>
      <c r="G21" s="94">
        <v>22802.34</v>
      </c>
      <c r="H21" s="94">
        <v>22802.34</v>
      </c>
      <c r="I21" s="94">
        <f t="shared" si="6"/>
        <v>4700</v>
      </c>
    </row>
    <row r="22" spans="2:9" x14ac:dyDescent="0.2">
      <c r="B22" s="118" t="s">
        <v>375</v>
      </c>
      <c r="C22" s="117"/>
      <c r="D22" s="105"/>
      <c r="E22" s="94"/>
      <c r="F22" s="105">
        <f t="shared" si="5"/>
        <v>0</v>
      </c>
      <c r="G22" s="94"/>
      <c r="H22" s="94"/>
      <c r="I22" s="94">
        <f t="shared" si="6"/>
        <v>0</v>
      </c>
    </row>
    <row r="23" spans="2:9" x14ac:dyDescent="0.2">
      <c r="B23" s="118" t="s">
        <v>374</v>
      </c>
      <c r="C23" s="117"/>
      <c r="D23" s="105">
        <v>13900</v>
      </c>
      <c r="E23" s="153">
        <v>-6900</v>
      </c>
      <c r="F23" s="105">
        <f t="shared" si="5"/>
        <v>7000</v>
      </c>
      <c r="G23" s="94">
        <v>0</v>
      </c>
      <c r="H23" s="94">
        <v>0</v>
      </c>
      <c r="I23" s="94">
        <f t="shared" si="6"/>
        <v>7000</v>
      </c>
    </row>
    <row r="24" spans="2:9" x14ac:dyDescent="0.2">
      <c r="B24" s="118" t="s">
        <v>373</v>
      </c>
      <c r="C24" s="117"/>
      <c r="D24" s="105"/>
      <c r="E24" s="94"/>
      <c r="F24" s="105">
        <f t="shared" si="5"/>
        <v>0</v>
      </c>
      <c r="G24" s="94"/>
      <c r="H24" s="94"/>
      <c r="I24" s="94">
        <f t="shared" si="6"/>
        <v>0</v>
      </c>
    </row>
    <row r="25" spans="2:9" x14ac:dyDescent="0.2">
      <c r="B25" s="118" t="s">
        <v>372</v>
      </c>
      <c r="C25" s="117"/>
      <c r="D25" s="105">
        <v>242965</v>
      </c>
      <c r="E25" s="94">
        <v>20212.13</v>
      </c>
      <c r="F25" s="105">
        <f t="shared" si="5"/>
        <v>263177.13</v>
      </c>
      <c r="G25" s="94">
        <v>197797.13</v>
      </c>
      <c r="H25" s="94">
        <v>197797.13</v>
      </c>
      <c r="I25" s="94">
        <f t="shared" si="6"/>
        <v>65380</v>
      </c>
    </row>
    <row r="26" spans="2:9" x14ac:dyDescent="0.2">
      <c r="B26" s="118" t="s">
        <v>371</v>
      </c>
      <c r="C26" s="117"/>
      <c r="D26" s="105">
        <v>7360</v>
      </c>
      <c r="E26" s="153">
        <v>-5500</v>
      </c>
      <c r="F26" s="105">
        <f t="shared" si="5"/>
        <v>1860</v>
      </c>
      <c r="G26" s="94">
        <v>0</v>
      </c>
      <c r="H26" s="94">
        <v>0</v>
      </c>
      <c r="I26" s="94">
        <f t="shared" si="6"/>
        <v>1860</v>
      </c>
    </row>
    <row r="27" spans="2:9" x14ac:dyDescent="0.2">
      <c r="B27" s="118" t="s">
        <v>370</v>
      </c>
      <c r="C27" s="117"/>
      <c r="D27" s="105"/>
      <c r="E27" s="94"/>
      <c r="F27" s="105">
        <f t="shared" si="5"/>
        <v>0</v>
      </c>
      <c r="G27" s="94"/>
      <c r="H27" s="94"/>
      <c r="I27" s="94">
        <f t="shared" si="6"/>
        <v>0</v>
      </c>
    </row>
    <row r="28" spans="2:9" x14ac:dyDescent="0.2">
      <c r="B28" s="118" t="s">
        <v>369</v>
      </c>
      <c r="C28" s="117"/>
      <c r="D28" s="105">
        <v>34600</v>
      </c>
      <c r="E28" s="94">
        <v>3384.8</v>
      </c>
      <c r="F28" s="105">
        <f t="shared" si="5"/>
        <v>37984.800000000003</v>
      </c>
      <c r="G28" s="94">
        <v>35984.800000000003</v>
      </c>
      <c r="H28" s="94">
        <v>35984.800000000003</v>
      </c>
      <c r="I28" s="94">
        <f t="shared" si="6"/>
        <v>2000</v>
      </c>
    </row>
    <row r="29" spans="2:9" x14ac:dyDescent="0.2">
      <c r="B29" s="116" t="s">
        <v>368</v>
      </c>
      <c r="C29" s="115"/>
      <c r="D29" s="105">
        <f t="shared" ref="D29:I29" si="7">SUM(D30:D38)</f>
        <v>2064702</v>
      </c>
      <c r="E29" s="105">
        <f t="shared" si="7"/>
        <v>779817.40000000014</v>
      </c>
      <c r="F29" s="105">
        <f t="shared" si="7"/>
        <v>2844519.4000000004</v>
      </c>
      <c r="G29" s="105">
        <f t="shared" si="7"/>
        <v>2300163</v>
      </c>
      <c r="H29" s="105">
        <f t="shared" si="7"/>
        <v>2283377.23</v>
      </c>
      <c r="I29" s="105">
        <f t="shared" si="7"/>
        <v>544356.4</v>
      </c>
    </row>
    <row r="30" spans="2:9" x14ac:dyDescent="0.2">
      <c r="B30" s="118" t="s">
        <v>367</v>
      </c>
      <c r="C30" s="117"/>
      <c r="D30" s="105">
        <v>228951</v>
      </c>
      <c r="E30" s="153">
        <v>-44563.94</v>
      </c>
      <c r="F30" s="105">
        <f t="shared" ref="F30:F38" si="8">D30+E30</f>
        <v>184387.06</v>
      </c>
      <c r="G30" s="94">
        <v>80084.72</v>
      </c>
      <c r="H30" s="94">
        <v>80084.72</v>
      </c>
      <c r="I30" s="94">
        <f t="shared" ref="I30:I38" si="9">F30-G30</f>
        <v>104302.34</v>
      </c>
    </row>
    <row r="31" spans="2:9" x14ac:dyDescent="0.2">
      <c r="B31" s="118" t="s">
        <v>366</v>
      </c>
      <c r="C31" s="117"/>
      <c r="D31" s="105">
        <v>149889</v>
      </c>
      <c r="E31" s="153">
        <v>-5000</v>
      </c>
      <c r="F31" s="105">
        <f t="shared" si="8"/>
        <v>144889</v>
      </c>
      <c r="G31" s="94">
        <v>52200</v>
      </c>
      <c r="H31" s="94">
        <v>52200</v>
      </c>
      <c r="I31" s="94">
        <f t="shared" si="9"/>
        <v>92689</v>
      </c>
    </row>
    <row r="32" spans="2:9" x14ac:dyDescent="0.2">
      <c r="B32" s="118" t="s">
        <v>365</v>
      </c>
      <c r="C32" s="117"/>
      <c r="D32" s="105">
        <v>1101369</v>
      </c>
      <c r="E32" s="94">
        <v>824909.54</v>
      </c>
      <c r="F32" s="105">
        <f t="shared" si="8"/>
        <v>1926278.54</v>
      </c>
      <c r="G32" s="94">
        <v>1925041.54</v>
      </c>
      <c r="H32" s="94">
        <v>1925041.54</v>
      </c>
      <c r="I32" s="94">
        <f t="shared" si="9"/>
        <v>1237</v>
      </c>
    </row>
    <row r="33" spans="2:9" x14ac:dyDescent="0.2">
      <c r="B33" s="118" t="s">
        <v>364</v>
      </c>
      <c r="C33" s="117"/>
      <c r="D33" s="105">
        <v>204400</v>
      </c>
      <c r="E33" s="94">
        <v>0</v>
      </c>
      <c r="F33" s="105">
        <f t="shared" si="8"/>
        <v>204400</v>
      </c>
      <c r="G33" s="94">
        <v>14419.56</v>
      </c>
      <c r="H33" s="94">
        <v>14419.56</v>
      </c>
      <c r="I33" s="94">
        <f t="shared" si="9"/>
        <v>189980.44</v>
      </c>
    </row>
    <row r="34" spans="2:9" x14ac:dyDescent="0.2">
      <c r="B34" s="118" t="s">
        <v>363</v>
      </c>
      <c r="C34" s="117"/>
      <c r="D34" s="105">
        <v>89913</v>
      </c>
      <c r="E34" s="153">
        <v>-9342.44</v>
      </c>
      <c r="F34" s="105">
        <f t="shared" si="8"/>
        <v>80570.559999999998</v>
      </c>
      <c r="G34" s="94">
        <v>28716.32</v>
      </c>
      <c r="H34" s="94">
        <v>28716.32</v>
      </c>
      <c r="I34" s="94">
        <f t="shared" si="9"/>
        <v>51854.239999999998</v>
      </c>
    </row>
    <row r="35" spans="2:9" x14ac:dyDescent="0.2">
      <c r="B35" s="118" t="s">
        <v>362</v>
      </c>
      <c r="C35" s="117"/>
      <c r="D35" s="105"/>
      <c r="E35" s="94"/>
      <c r="F35" s="105">
        <f t="shared" si="8"/>
        <v>0</v>
      </c>
      <c r="G35" s="94"/>
      <c r="H35" s="94"/>
      <c r="I35" s="94">
        <f t="shared" si="9"/>
        <v>0</v>
      </c>
    </row>
    <row r="36" spans="2:9" x14ac:dyDescent="0.2">
      <c r="B36" s="118" t="s">
        <v>361</v>
      </c>
      <c r="C36" s="117"/>
      <c r="D36" s="105">
        <v>22700</v>
      </c>
      <c r="E36" s="153">
        <v>-4700</v>
      </c>
      <c r="F36" s="105">
        <f t="shared" si="8"/>
        <v>18000</v>
      </c>
      <c r="G36" s="94">
        <v>5198</v>
      </c>
      <c r="H36" s="94">
        <v>5198</v>
      </c>
      <c r="I36" s="94">
        <f t="shared" si="9"/>
        <v>12802</v>
      </c>
    </row>
    <row r="37" spans="2:9" x14ac:dyDescent="0.2">
      <c r="B37" s="118" t="s">
        <v>360</v>
      </c>
      <c r="C37" s="117"/>
      <c r="D37" s="105"/>
      <c r="E37" s="94"/>
      <c r="F37" s="105">
        <f t="shared" si="8"/>
        <v>0</v>
      </c>
      <c r="G37" s="94"/>
      <c r="H37" s="94"/>
      <c r="I37" s="94">
        <f t="shared" si="9"/>
        <v>0</v>
      </c>
    </row>
    <row r="38" spans="2:9" x14ac:dyDescent="0.2">
      <c r="B38" s="118" t="s">
        <v>359</v>
      </c>
      <c r="C38" s="117"/>
      <c r="D38" s="105">
        <v>267480</v>
      </c>
      <c r="E38" s="94">
        <v>18514.240000000002</v>
      </c>
      <c r="F38" s="105">
        <f t="shared" si="8"/>
        <v>285994.23999999999</v>
      </c>
      <c r="G38" s="94">
        <v>194502.86</v>
      </c>
      <c r="H38" s="94">
        <v>177717.09</v>
      </c>
      <c r="I38" s="94">
        <f t="shared" si="9"/>
        <v>91491.38</v>
      </c>
    </row>
    <row r="39" spans="2:9" ht="25.5" customHeight="1" x14ac:dyDescent="0.2">
      <c r="B39" s="198" t="s">
        <v>358</v>
      </c>
      <c r="C39" s="199"/>
      <c r="D39" s="105">
        <f t="shared" ref="D39:I39" si="10">SUM(D40:D48)</f>
        <v>0</v>
      </c>
      <c r="E39" s="105">
        <f t="shared" si="10"/>
        <v>0</v>
      </c>
      <c r="F39" s="105">
        <f t="shared" si="10"/>
        <v>0</v>
      </c>
      <c r="G39" s="105">
        <f t="shared" si="10"/>
        <v>0</v>
      </c>
      <c r="H39" s="105">
        <f t="shared" si="10"/>
        <v>0</v>
      </c>
      <c r="I39" s="105">
        <f t="shared" si="10"/>
        <v>0</v>
      </c>
    </row>
    <row r="40" spans="2:9" x14ac:dyDescent="0.2">
      <c r="B40" s="118" t="s">
        <v>357</v>
      </c>
      <c r="C40" s="117"/>
      <c r="D40" s="105"/>
      <c r="E40" s="94"/>
      <c r="F40" s="105">
        <f t="shared" ref="F40:F48" si="11">D40+E40</f>
        <v>0</v>
      </c>
      <c r="G40" s="94"/>
      <c r="H40" s="94"/>
      <c r="I40" s="94">
        <f t="shared" ref="I40:I48" si="12">F40-G40</f>
        <v>0</v>
      </c>
    </row>
    <row r="41" spans="2:9" x14ac:dyDescent="0.2">
      <c r="B41" s="118" t="s">
        <v>356</v>
      </c>
      <c r="C41" s="117"/>
      <c r="D41" s="105"/>
      <c r="E41" s="94"/>
      <c r="F41" s="105">
        <f t="shared" si="11"/>
        <v>0</v>
      </c>
      <c r="G41" s="94"/>
      <c r="H41" s="94"/>
      <c r="I41" s="94">
        <f t="shared" si="12"/>
        <v>0</v>
      </c>
    </row>
    <row r="42" spans="2:9" x14ac:dyDescent="0.2">
      <c r="B42" s="118" t="s">
        <v>355</v>
      </c>
      <c r="C42" s="117"/>
      <c r="D42" s="105"/>
      <c r="E42" s="94"/>
      <c r="F42" s="105">
        <f t="shared" si="11"/>
        <v>0</v>
      </c>
      <c r="G42" s="94"/>
      <c r="H42" s="94"/>
      <c r="I42" s="94">
        <f t="shared" si="12"/>
        <v>0</v>
      </c>
    </row>
    <row r="43" spans="2:9" x14ac:dyDescent="0.2">
      <c r="B43" s="118" t="s">
        <v>354</v>
      </c>
      <c r="C43" s="117"/>
      <c r="D43" s="105"/>
      <c r="E43" s="94"/>
      <c r="F43" s="105">
        <f t="shared" si="11"/>
        <v>0</v>
      </c>
      <c r="G43" s="94"/>
      <c r="H43" s="94"/>
      <c r="I43" s="94">
        <f t="shared" si="12"/>
        <v>0</v>
      </c>
    </row>
    <row r="44" spans="2:9" x14ac:dyDescent="0.2">
      <c r="B44" s="118" t="s">
        <v>353</v>
      </c>
      <c r="C44" s="117"/>
      <c r="D44" s="105"/>
      <c r="E44" s="94"/>
      <c r="F44" s="105">
        <f t="shared" si="11"/>
        <v>0</v>
      </c>
      <c r="G44" s="94"/>
      <c r="H44" s="94"/>
      <c r="I44" s="94">
        <f t="shared" si="12"/>
        <v>0</v>
      </c>
    </row>
    <row r="45" spans="2:9" x14ac:dyDescent="0.2">
      <c r="B45" s="118" t="s">
        <v>352</v>
      </c>
      <c r="C45" s="117"/>
      <c r="D45" s="105"/>
      <c r="E45" s="94"/>
      <c r="F45" s="105">
        <f t="shared" si="11"/>
        <v>0</v>
      </c>
      <c r="G45" s="94"/>
      <c r="H45" s="94"/>
      <c r="I45" s="94">
        <f t="shared" si="12"/>
        <v>0</v>
      </c>
    </row>
    <row r="46" spans="2:9" x14ac:dyDescent="0.2">
      <c r="B46" s="118" t="s">
        <v>351</v>
      </c>
      <c r="C46" s="117"/>
      <c r="D46" s="105"/>
      <c r="E46" s="94"/>
      <c r="F46" s="105">
        <f t="shared" si="11"/>
        <v>0</v>
      </c>
      <c r="G46" s="94"/>
      <c r="H46" s="94"/>
      <c r="I46" s="94">
        <f t="shared" si="12"/>
        <v>0</v>
      </c>
    </row>
    <row r="47" spans="2:9" x14ac:dyDescent="0.2">
      <c r="B47" s="118" t="s">
        <v>350</v>
      </c>
      <c r="C47" s="117"/>
      <c r="D47" s="105"/>
      <c r="E47" s="94"/>
      <c r="F47" s="105">
        <f t="shared" si="11"/>
        <v>0</v>
      </c>
      <c r="G47" s="94"/>
      <c r="H47" s="94"/>
      <c r="I47" s="94">
        <f t="shared" si="12"/>
        <v>0</v>
      </c>
    </row>
    <row r="48" spans="2:9" x14ac:dyDescent="0.2">
      <c r="B48" s="118" t="s">
        <v>349</v>
      </c>
      <c r="C48" s="117"/>
      <c r="D48" s="105"/>
      <c r="E48" s="94"/>
      <c r="F48" s="105">
        <f t="shared" si="11"/>
        <v>0</v>
      </c>
      <c r="G48" s="94"/>
      <c r="H48" s="94"/>
      <c r="I48" s="94">
        <f t="shared" si="12"/>
        <v>0</v>
      </c>
    </row>
    <row r="49" spans="2:9" x14ac:dyDescent="0.2">
      <c r="B49" s="198" t="s">
        <v>348</v>
      </c>
      <c r="C49" s="199"/>
      <c r="D49" s="105">
        <f t="shared" ref="D49:I49" si="13">SUM(D50:D58)</f>
        <v>0</v>
      </c>
      <c r="E49" s="105">
        <f t="shared" si="13"/>
        <v>0</v>
      </c>
      <c r="F49" s="105">
        <f t="shared" si="13"/>
        <v>0</v>
      </c>
      <c r="G49" s="105">
        <f t="shared" si="13"/>
        <v>0</v>
      </c>
      <c r="H49" s="105">
        <f t="shared" si="13"/>
        <v>0</v>
      </c>
      <c r="I49" s="105">
        <f t="shared" si="13"/>
        <v>0</v>
      </c>
    </row>
    <row r="50" spans="2:9" x14ac:dyDescent="0.2">
      <c r="B50" s="118" t="s">
        <v>347</v>
      </c>
      <c r="C50" s="117"/>
      <c r="D50" s="105"/>
      <c r="E50" s="94"/>
      <c r="F50" s="105">
        <f t="shared" ref="F50:F58" si="14">D50+E50</f>
        <v>0</v>
      </c>
      <c r="G50" s="94"/>
      <c r="H50" s="94"/>
      <c r="I50" s="94">
        <f t="shared" ref="I50:I83" si="15">F50-G50</f>
        <v>0</v>
      </c>
    </row>
    <row r="51" spans="2:9" x14ac:dyDescent="0.2">
      <c r="B51" s="118" t="s">
        <v>346</v>
      </c>
      <c r="C51" s="117"/>
      <c r="D51" s="105"/>
      <c r="E51" s="94"/>
      <c r="F51" s="105">
        <f t="shared" si="14"/>
        <v>0</v>
      </c>
      <c r="G51" s="94"/>
      <c r="H51" s="94"/>
      <c r="I51" s="94">
        <f t="shared" si="15"/>
        <v>0</v>
      </c>
    </row>
    <row r="52" spans="2:9" x14ac:dyDescent="0.2">
      <c r="B52" s="118" t="s">
        <v>345</v>
      </c>
      <c r="C52" s="117"/>
      <c r="D52" s="105"/>
      <c r="E52" s="94"/>
      <c r="F52" s="105">
        <f t="shared" si="14"/>
        <v>0</v>
      </c>
      <c r="G52" s="94"/>
      <c r="H52" s="94"/>
      <c r="I52" s="94">
        <f t="shared" si="15"/>
        <v>0</v>
      </c>
    </row>
    <row r="53" spans="2:9" x14ac:dyDescent="0.2">
      <c r="B53" s="118" t="s">
        <v>344</v>
      </c>
      <c r="C53" s="117"/>
      <c r="D53" s="105"/>
      <c r="E53" s="94"/>
      <c r="F53" s="105">
        <f t="shared" si="14"/>
        <v>0</v>
      </c>
      <c r="G53" s="94"/>
      <c r="H53" s="94"/>
      <c r="I53" s="94">
        <f t="shared" si="15"/>
        <v>0</v>
      </c>
    </row>
    <row r="54" spans="2:9" x14ac:dyDescent="0.2">
      <c r="B54" s="118" t="s">
        <v>343</v>
      </c>
      <c r="C54" s="117"/>
      <c r="D54" s="105"/>
      <c r="E54" s="94"/>
      <c r="F54" s="105">
        <f t="shared" si="14"/>
        <v>0</v>
      </c>
      <c r="G54" s="94"/>
      <c r="H54" s="94"/>
      <c r="I54" s="94">
        <f t="shared" si="15"/>
        <v>0</v>
      </c>
    </row>
    <row r="55" spans="2:9" x14ac:dyDescent="0.2">
      <c r="B55" s="118" t="s">
        <v>342</v>
      </c>
      <c r="C55" s="117"/>
      <c r="D55" s="105"/>
      <c r="E55" s="94"/>
      <c r="F55" s="105">
        <f t="shared" si="14"/>
        <v>0</v>
      </c>
      <c r="G55" s="94"/>
      <c r="H55" s="94"/>
      <c r="I55" s="94">
        <f t="shared" si="15"/>
        <v>0</v>
      </c>
    </row>
    <row r="56" spans="2:9" x14ac:dyDescent="0.2">
      <c r="B56" s="118" t="s">
        <v>341</v>
      </c>
      <c r="C56" s="117"/>
      <c r="D56" s="105"/>
      <c r="E56" s="94"/>
      <c r="F56" s="105">
        <f t="shared" si="14"/>
        <v>0</v>
      </c>
      <c r="G56" s="94"/>
      <c r="H56" s="94"/>
      <c r="I56" s="94">
        <f t="shared" si="15"/>
        <v>0</v>
      </c>
    </row>
    <row r="57" spans="2:9" x14ac:dyDescent="0.2">
      <c r="B57" s="118" t="s">
        <v>340</v>
      </c>
      <c r="C57" s="117"/>
      <c r="D57" s="105"/>
      <c r="E57" s="94"/>
      <c r="F57" s="105">
        <f t="shared" si="14"/>
        <v>0</v>
      </c>
      <c r="G57" s="94"/>
      <c r="H57" s="94"/>
      <c r="I57" s="94">
        <f t="shared" si="15"/>
        <v>0</v>
      </c>
    </row>
    <row r="58" spans="2:9" x14ac:dyDescent="0.2">
      <c r="B58" s="118" t="s">
        <v>339</v>
      </c>
      <c r="C58" s="117"/>
      <c r="D58" s="105"/>
      <c r="E58" s="94"/>
      <c r="F58" s="105">
        <f t="shared" si="14"/>
        <v>0</v>
      </c>
      <c r="G58" s="94"/>
      <c r="H58" s="94"/>
      <c r="I58" s="94">
        <f t="shared" si="15"/>
        <v>0</v>
      </c>
    </row>
    <row r="59" spans="2:9" x14ac:dyDescent="0.2">
      <c r="B59" s="116" t="s">
        <v>338</v>
      </c>
      <c r="C59" s="115"/>
      <c r="D59" s="105">
        <f>SUM(D60:D62)</f>
        <v>0</v>
      </c>
      <c r="E59" s="105">
        <f>SUM(E60:E62)</f>
        <v>142913.07999999999</v>
      </c>
      <c r="F59" s="105">
        <f>SUM(F60:F62)</f>
        <v>142913.07999999999</v>
      </c>
      <c r="G59" s="105">
        <f>SUM(G60:G62)</f>
        <v>0</v>
      </c>
      <c r="H59" s="105">
        <f>SUM(H60:H62)</f>
        <v>0</v>
      </c>
      <c r="I59" s="94">
        <f t="shared" si="15"/>
        <v>142913.07999999999</v>
      </c>
    </row>
    <row r="60" spans="2:9" x14ac:dyDescent="0.2">
      <c r="B60" s="118" t="s">
        <v>337</v>
      </c>
      <c r="C60" s="117"/>
      <c r="D60" s="105">
        <v>0</v>
      </c>
      <c r="E60" s="94">
        <v>142913.07999999999</v>
      </c>
      <c r="F60" s="105">
        <f>D60+E60</f>
        <v>142913.07999999999</v>
      </c>
      <c r="G60" s="94">
        <v>0</v>
      </c>
      <c r="H60" s="94">
        <v>0</v>
      </c>
      <c r="I60" s="94">
        <f t="shared" si="15"/>
        <v>142913.07999999999</v>
      </c>
    </row>
    <row r="61" spans="2:9" x14ac:dyDescent="0.2">
      <c r="B61" s="118" t="s">
        <v>336</v>
      </c>
      <c r="C61" s="117"/>
      <c r="D61" s="105"/>
      <c r="E61" s="94"/>
      <c r="F61" s="105">
        <f>D61+E61</f>
        <v>0</v>
      </c>
      <c r="G61" s="94"/>
      <c r="H61" s="94"/>
      <c r="I61" s="94">
        <f t="shared" si="15"/>
        <v>0</v>
      </c>
    </row>
    <row r="62" spans="2:9" x14ac:dyDescent="0.2">
      <c r="B62" s="118" t="s">
        <v>335</v>
      </c>
      <c r="C62" s="117"/>
      <c r="D62" s="105"/>
      <c r="E62" s="94"/>
      <c r="F62" s="105">
        <f>D62+E62</f>
        <v>0</v>
      </c>
      <c r="G62" s="94"/>
      <c r="H62" s="94"/>
      <c r="I62" s="94">
        <f t="shared" si="15"/>
        <v>0</v>
      </c>
    </row>
    <row r="63" spans="2:9" x14ac:dyDescent="0.2">
      <c r="B63" s="198" t="s">
        <v>334</v>
      </c>
      <c r="C63" s="199"/>
      <c r="D63" s="105">
        <f>SUM(D64:D71)</f>
        <v>0</v>
      </c>
      <c r="E63" s="105">
        <f>SUM(E64:E71)</f>
        <v>0</v>
      </c>
      <c r="F63" s="105">
        <f>F64+F65+F66+F67+F68+F70+F71</f>
        <v>0</v>
      </c>
      <c r="G63" s="105">
        <f>SUM(G64:G71)</f>
        <v>0</v>
      </c>
      <c r="H63" s="105">
        <f>SUM(H64:H71)</f>
        <v>0</v>
      </c>
      <c r="I63" s="94">
        <f t="shared" si="15"/>
        <v>0</v>
      </c>
    </row>
    <row r="64" spans="2:9" x14ac:dyDescent="0.2">
      <c r="B64" s="118" t="s">
        <v>333</v>
      </c>
      <c r="C64" s="117"/>
      <c r="D64" s="105"/>
      <c r="E64" s="94"/>
      <c r="F64" s="105">
        <f t="shared" ref="F64:F71" si="16">D64+E64</f>
        <v>0</v>
      </c>
      <c r="G64" s="94"/>
      <c r="H64" s="94"/>
      <c r="I64" s="94">
        <f t="shared" si="15"/>
        <v>0</v>
      </c>
    </row>
    <row r="65" spans="2:9" x14ac:dyDescent="0.2">
      <c r="B65" s="118" t="s">
        <v>332</v>
      </c>
      <c r="C65" s="117"/>
      <c r="D65" s="105"/>
      <c r="E65" s="94"/>
      <c r="F65" s="105">
        <f t="shared" si="16"/>
        <v>0</v>
      </c>
      <c r="G65" s="94"/>
      <c r="H65" s="94"/>
      <c r="I65" s="94">
        <f t="shared" si="15"/>
        <v>0</v>
      </c>
    </row>
    <row r="66" spans="2:9" x14ac:dyDescent="0.2">
      <c r="B66" s="118" t="s">
        <v>331</v>
      </c>
      <c r="C66" s="117"/>
      <c r="D66" s="105"/>
      <c r="E66" s="94"/>
      <c r="F66" s="105">
        <f t="shared" si="16"/>
        <v>0</v>
      </c>
      <c r="G66" s="94"/>
      <c r="H66" s="94"/>
      <c r="I66" s="94">
        <f t="shared" si="15"/>
        <v>0</v>
      </c>
    </row>
    <row r="67" spans="2:9" x14ac:dyDescent="0.2">
      <c r="B67" s="118" t="s">
        <v>330</v>
      </c>
      <c r="C67" s="117"/>
      <c r="D67" s="105"/>
      <c r="E67" s="94"/>
      <c r="F67" s="105">
        <f t="shared" si="16"/>
        <v>0</v>
      </c>
      <c r="G67" s="94"/>
      <c r="H67" s="94"/>
      <c r="I67" s="94">
        <f t="shared" si="15"/>
        <v>0</v>
      </c>
    </row>
    <row r="68" spans="2:9" x14ac:dyDescent="0.2">
      <c r="B68" s="118" t="s">
        <v>329</v>
      </c>
      <c r="C68" s="117"/>
      <c r="D68" s="105"/>
      <c r="E68" s="94"/>
      <c r="F68" s="105">
        <f t="shared" si="16"/>
        <v>0</v>
      </c>
      <c r="G68" s="94"/>
      <c r="H68" s="94"/>
      <c r="I68" s="94">
        <f t="shared" si="15"/>
        <v>0</v>
      </c>
    </row>
    <row r="69" spans="2:9" x14ac:dyDescent="0.2">
      <c r="B69" s="118" t="s">
        <v>328</v>
      </c>
      <c r="C69" s="117"/>
      <c r="D69" s="105"/>
      <c r="E69" s="94"/>
      <c r="F69" s="105">
        <f t="shared" si="16"/>
        <v>0</v>
      </c>
      <c r="G69" s="94"/>
      <c r="H69" s="94"/>
      <c r="I69" s="94">
        <f t="shared" si="15"/>
        <v>0</v>
      </c>
    </row>
    <row r="70" spans="2:9" x14ac:dyDescent="0.2">
      <c r="B70" s="118" t="s">
        <v>327</v>
      </c>
      <c r="C70" s="117"/>
      <c r="D70" s="105"/>
      <c r="E70" s="94"/>
      <c r="F70" s="105">
        <f t="shared" si="16"/>
        <v>0</v>
      </c>
      <c r="G70" s="94"/>
      <c r="H70" s="94"/>
      <c r="I70" s="94">
        <f t="shared" si="15"/>
        <v>0</v>
      </c>
    </row>
    <row r="71" spans="2:9" x14ac:dyDescent="0.2">
      <c r="B71" s="118" t="s">
        <v>326</v>
      </c>
      <c r="C71" s="117"/>
      <c r="D71" s="105"/>
      <c r="E71" s="94"/>
      <c r="F71" s="105">
        <f t="shared" si="16"/>
        <v>0</v>
      </c>
      <c r="G71" s="94"/>
      <c r="H71" s="94"/>
      <c r="I71" s="94">
        <f t="shared" si="15"/>
        <v>0</v>
      </c>
    </row>
    <row r="72" spans="2:9" x14ac:dyDescent="0.2">
      <c r="B72" s="116" t="s">
        <v>325</v>
      </c>
      <c r="C72" s="115"/>
      <c r="D72" s="105">
        <f>SUM(D73:D75)</f>
        <v>0</v>
      </c>
      <c r="E72" s="105">
        <f>SUM(E73:E75)</f>
        <v>0</v>
      </c>
      <c r="F72" s="105">
        <f>SUM(F73:F75)</f>
        <v>0</v>
      </c>
      <c r="G72" s="105">
        <f>SUM(G73:G75)</f>
        <v>0</v>
      </c>
      <c r="H72" s="105">
        <f>SUM(H73:H75)</f>
        <v>0</v>
      </c>
      <c r="I72" s="94">
        <f t="shared" si="15"/>
        <v>0</v>
      </c>
    </row>
    <row r="73" spans="2:9" x14ac:dyDescent="0.2">
      <c r="B73" s="118" t="s">
        <v>324</v>
      </c>
      <c r="C73" s="117"/>
      <c r="D73" s="105"/>
      <c r="E73" s="94"/>
      <c r="F73" s="105">
        <f>D73+E73</f>
        <v>0</v>
      </c>
      <c r="G73" s="94"/>
      <c r="H73" s="94"/>
      <c r="I73" s="94">
        <f t="shared" si="15"/>
        <v>0</v>
      </c>
    </row>
    <row r="74" spans="2:9" x14ac:dyDescent="0.2">
      <c r="B74" s="118" t="s">
        <v>323</v>
      </c>
      <c r="C74" s="117"/>
      <c r="D74" s="105"/>
      <c r="E74" s="94"/>
      <c r="F74" s="105">
        <f>D74+E74</f>
        <v>0</v>
      </c>
      <c r="G74" s="94"/>
      <c r="H74" s="94"/>
      <c r="I74" s="94">
        <f t="shared" si="15"/>
        <v>0</v>
      </c>
    </row>
    <row r="75" spans="2:9" x14ac:dyDescent="0.2">
      <c r="B75" s="118" t="s">
        <v>322</v>
      </c>
      <c r="C75" s="117"/>
      <c r="D75" s="105"/>
      <c r="E75" s="94"/>
      <c r="F75" s="105">
        <f>D75+E75</f>
        <v>0</v>
      </c>
      <c r="G75" s="94"/>
      <c r="H75" s="94"/>
      <c r="I75" s="94">
        <f t="shared" si="15"/>
        <v>0</v>
      </c>
    </row>
    <row r="76" spans="2:9" x14ac:dyDescent="0.2">
      <c r="B76" s="116" t="s">
        <v>321</v>
      </c>
      <c r="C76" s="115"/>
      <c r="D76" s="105">
        <f>SUM(D77:D83)</f>
        <v>0</v>
      </c>
      <c r="E76" s="105">
        <f>SUM(E77:E83)</f>
        <v>0</v>
      </c>
      <c r="F76" s="105">
        <f>SUM(F77:F83)</f>
        <v>0</v>
      </c>
      <c r="G76" s="105">
        <f>SUM(G77:G83)</f>
        <v>0</v>
      </c>
      <c r="H76" s="105">
        <f>SUM(H77:H83)</f>
        <v>0</v>
      </c>
      <c r="I76" s="94">
        <f t="shared" si="15"/>
        <v>0</v>
      </c>
    </row>
    <row r="77" spans="2:9" x14ac:dyDescent="0.2">
      <c r="B77" s="118" t="s">
        <v>320</v>
      </c>
      <c r="C77" s="117"/>
      <c r="D77" s="105"/>
      <c r="E77" s="94"/>
      <c r="F77" s="105">
        <f t="shared" ref="F77:F83" si="17">D77+E77</f>
        <v>0</v>
      </c>
      <c r="G77" s="94"/>
      <c r="H77" s="94"/>
      <c r="I77" s="94">
        <f t="shared" si="15"/>
        <v>0</v>
      </c>
    </row>
    <row r="78" spans="2:9" x14ac:dyDescent="0.2">
      <c r="B78" s="118" t="s">
        <v>319</v>
      </c>
      <c r="C78" s="117"/>
      <c r="D78" s="105"/>
      <c r="E78" s="94"/>
      <c r="F78" s="105">
        <f t="shared" si="17"/>
        <v>0</v>
      </c>
      <c r="G78" s="94"/>
      <c r="H78" s="94"/>
      <c r="I78" s="94">
        <f t="shared" si="15"/>
        <v>0</v>
      </c>
    </row>
    <row r="79" spans="2:9" x14ac:dyDescent="0.2">
      <c r="B79" s="118" t="s">
        <v>318</v>
      </c>
      <c r="C79" s="117"/>
      <c r="D79" s="105"/>
      <c r="E79" s="94"/>
      <c r="F79" s="105">
        <f t="shared" si="17"/>
        <v>0</v>
      </c>
      <c r="G79" s="94"/>
      <c r="H79" s="94"/>
      <c r="I79" s="94">
        <f t="shared" si="15"/>
        <v>0</v>
      </c>
    </row>
    <row r="80" spans="2:9" x14ac:dyDescent="0.2">
      <c r="B80" s="118" t="s">
        <v>317</v>
      </c>
      <c r="C80" s="117"/>
      <c r="D80" s="105"/>
      <c r="E80" s="94"/>
      <c r="F80" s="105">
        <f t="shared" si="17"/>
        <v>0</v>
      </c>
      <c r="G80" s="94"/>
      <c r="H80" s="94"/>
      <c r="I80" s="94">
        <f t="shared" si="15"/>
        <v>0</v>
      </c>
    </row>
    <row r="81" spans="2:9" x14ac:dyDescent="0.2">
      <c r="B81" s="118" t="s">
        <v>316</v>
      </c>
      <c r="C81" s="117"/>
      <c r="D81" s="105"/>
      <c r="E81" s="94"/>
      <c r="F81" s="105">
        <f t="shared" si="17"/>
        <v>0</v>
      </c>
      <c r="G81" s="94"/>
      <c r="H81" s="94"/>
      <c r="I81" s="94">
        <f t="shared" si="15"/>
        <v>0</v>
      </c>
    </row>
    <row r="82" spans="2:9" x14ac:dyDescent="0.2">
      <c r="B82" s="118" t="s">
        <v>315</v>
      </c>
      <c r="C82" s="117"/>
      <c r="D82" s="105"/>
      <c r="E82" s="94"/>
      <c r="F82" s="105">
        <f t="shared" si="17"/>
        <v>0</v>
      </c>
      <c r="G82" s="94"/>
      <c r="H82" s="94"/>
      <c r="I82" s="94">
        <f t="shared" si="15"/>
        <v>0</v>
      </c>
    </row>
    <row r="83" spans="2:9" x14ac:dyDescent="0.2">
      <c r="B83" s="118" t="s">
        <v>314</v>
      </c>
      <c r="C83" s="117"/>
      <c r="D83" s="105"/>
      <c r="E83" s="94"/>
      <c r="F83" s="105">
        <f t="shared" si="17"/>
        <v>0</v>
      </c>
      <c r="G83" s="94"/>
      <c r="H83" s="94"/>
      <c r="I83" s="94">
        <f t="shared" si="15"/>
        <v>0</v>
      </c>
    </row>
    <row r="84" spans="2:9" x14ac:dyDescent="0.2">
      <c r="B84" s="125"/>
      <c r="C84" s="124"/>
      <c r="D84" s="123"/>
      <c r="E84" s="99"/>
      <c r="F84" s="99"/>
      <c r="G84" s="99"/>
      <c r="H84" s="99"/>
      <c r="I84" s="99"/>
    </row>
    <row r="85" spans="2:9" x14ac:dyDescent="0.2">
      <c r="B85" s="122" t="s">
        <v>387</v>
      </c>
      <c r="C85" s="121"/>
      <c r="D85" s="120">
        <f t="shared" ref="D85:I85" si="18">D86+D104+D94+D114+D124+D134+D138+D147+D151</f>
        <v>287344187</v>
      </c>
      <c r="E85" s="120">
        <f t="shared" si="18"/>
        <v>49388005.060000002</v>
      </c>
      <c r="F85" s="120">
        <f t="shared" si="18"/>
        <v>336732192.06</v>
      </c>
      <c r="G85" s="120">
        <f t="shared" si="18"/>
        <v>46844864.07</v>
      </c>
      <c r="H85" s="120">
        <f t="shared" si="18"/>
        <v>46844864.07</v>
      </c>
      <c r="I85" s="120">
        <f t="shared" si="18"/>
        <v>289887327.99000001</v>
      </c>
    </row>
    <row r="86" spans="2:9" x14ac:dyDescent="0.2">
      <c r="B86" s="116" t="s">
        <v>386</v>
      </c>
      <c r="C86" s="115"/>
      <c r="D86" s="105">
        <f>SUM(D87:D93)</f>
        <v>0</v>
      </c>
      <c r="E86" s="105">
        <f>SUM(E87:E93)</f>
        <v>0</v>
      </c>
      <c r="F86" s="105">
        <f>SUM(F87:F93)</f>
        <v>0</v>
      </c>
      <c r="G86" s="105">
        <f>SUM(G87:G93)</f>
        <v>0</v>
      </c>
      <c r="H86" s="105">
        <f>SUM(H87:H93)</f>
        <v>0</v>
      </c>
      <c r="I86" s="94">
        <f t="shared" ref="I86:I117" si="19">F86-G86</f>
        <v>0</v>
      </c>
    </row>
    <row r="87" spans="2:9" x14ac:dyDescent="0.2">
      <c r="B87" s="118" t="s">
        <v>385</v>
      </c>
      <c r="C87" s="117"/>
      <c r="D87" s="105"/>
      <c r="E87" s="94"/>
      <c r="F87" s="105">
        <f t="shared" ref="F87:F93" si="20">D87+E87</f>
        <v>0</v>
      </c>
      <c r="G87" s="94"/>
      <c r="H87" s="94"/>
      <c r="I87" s="94">
        <f t="shared" si="19"/>
        <v>0</v>
      </c>
    </row>
    <row r="88" spans="2:9" x14ac:dyDescent="0.2">
      <c r="B88" s="118" t="s">
        <v>384</v>
      </c>
      <c r="C88" s="117"/>
      <c r="D88" s="105"/>
      <c r="E88" s="94"/>
      <c r="F88" s="105">
        <f t="shared" si="20"/>
        <v>0</v>
      </c>
      <c r="G88" s="94"/>
      <c r="H88" s="94"/>
      <c r="I88" s="94">
        <f t="shared" si="19"/>
        <v>0</v>
      </c>
    </row>
    <row r="89" spans="2:9" x14ac:dyDescent="0.2">
      <c r="B89" s="118" t="s">
        <v>383</v>
      </c>
      <c r="C89" s="117"/>
      <c r="D89" s="105"/>
      <c r="E89" s="94"/>
      <c r="F89" s="105">
        <f t="shared" si="20"/>
        <v>0</v>
      </c>
      <c r="G89" s="94"/>
      <c r="H89" s="94"/>
      <c r="I89" s="94">
        <f t="shared" si="19"/>
        <v>0</v>
      </c>
    </row>
    <row r="90" spans="2:9" x14ac:dyDescent="0.2">
      <c r="B90" s="118" t="s">
        <v>382</v>
      </c>
      <c r="C90" s="117"/>
      <c r="D90" s="105"/>
      <c r="E90" s="94"/>
      <c r="F90" s="105">
        <f t="shared" si="20"/>
        <v>0</v>
      </c>
      <c r="G90" s="94"/>
      <c r="H90" s="94"/>
      <c r="I90" s="94">
        <f t="shared" si="19"/>
        <v>0</v>
      </c>
    </row>
    <row r="91" spans="2:9" x14ac:dyDescent="0.2">
      <c r="B91" s="118" t="s">
        <v>381</v>
      </c>
      <c r="C91" s="117"/>
      <c r="D91" s="105"/>
      <c r="E91" s="94"/>
      <c r="F91" s="105">
        <f t="shared" si="20"/>
        <v>0</v>
      </c>
      <c r="G91" s="94"/>
      <c r="H91" s="94"/>
      <c r="I91" s="94">
        <f t="shared" si="19"/>
        <v>0</v>
      </c>
    </row>
    <row r="92" spans="2:9" x14ac:dyDescent="0.2">
      <c r="B92" s="118" t="s">
        <v>380</v>
      </c>
      <c r="C92" s="117"/>
      <c r="D92" s="105"/>
      <c r="E92" s="94"/>
      <c r="F92" s="105">
        <f t="shared" si="20"/>
        <v>0</v>
      </c>
      <c r="G92" s="94"/>
      <c r="H92" s="94"/>
      <c r="I92" s="94">
        <f t="shared" si="19"/>
        <v>0</v>
      </c>
    </row>
    <row r="93" spans="2:9" x14ac:dyDescent="0.2">
      <c r="B93" s="118" t="s">
        <v>379</v>
      </c>
      <c r="C93" s="117"/>
      <c r="D93" s="105"/>
      <c r="E93" s="94"/>
      <c r="F93" s="105">
        <f t="shared" si="20"/>
        <v>0</v>
      </c>
      <c r="G93" s="94"/>
      <c r="H93" s="94"/>
      <c r="I93" s="94">
        <f t="shared" si="19"/>
        <v>0</v>
      </c>
    </row>
    <row r="94" spans="2:9" x14ac:dyDescent="0.2">
      <c r="B94" s="116" t="s">
        <v>378</v>
      </c>
      <c r="C94" s="115"/>
      <c r="D94" s="105">
        <f>SUM(D95:D103)</f>
        <v>0</v>
      </c>
      <c r="E94" s="105">
        <f>SUM(E95:E103)</f>
        <v>0</v>
      </c>
      <c r="F94" s="105">
        <f>SUM(F95:F103)</f>
        <v>0</v>
      </c>
      <c r="G94" s="105">
        <f>SUM(G95:G103)</f>
        <v>0</v>
      </c>
      <c r="H94" s="105">
        <f>SUM(H95:H103)</f>
        <v>0</v>
      </c>
      <c r="I94" s="94">
        <f t="shared" si="19"/>
        <v>0</v>
      </c>
    </row>
    <row r="95" spans="2:9" x14ac:dyDescent="0.2">
      <c r="B95" s="118" t="s">
        <v>377</v>
      </c>
      <c r="C95" s="117"/>
      <c r="D95" s="105"/>
      <c r="E95" s="94"/>
      <c r="F95" s="105">
        <f t="shared" ref="F95:F103" si="21">D95+E95</f>
        <v>0</v>
      </c>
      <c r="G95" s="94"/>
      <c r="H95" s="94"/>
      <c r="I95" s="94">
        <f t="shared" si="19"/>
        <v>0</v>
      </c>
    </row>
    <row r="96" spans="2:9" x14ac:dyDescent="0.2">
      <c r="B96" s="118" t="s">
        <v>376</v>
      </c>
      <c r="C96" s="117"/>
      <c r="D96" s="105"/>
      <c r="E96" s="94"/>
      <c r="F96" s="105">
        <f t="shared" si="21"/>
        <v>0</v>
      </c>
      <c r="G96" s="94"/>
      <c r="H96" s="94"/>
      <c r="I96" s="94">
        <f t="shared" si="19"/>
        <v>0</v>
      </c>
    </row>
    <row r="97" spans="2:9" x14ac:dyDescent="0.2">
      <c r="B97" s="118" t="s">
        <v>375</v>
      </c>
      <c r="C97" s="117"/>
      <c r="D97" s="105"/>
      <c r="E97" s="94"/>
      <c r="F97" s="105">
        <f t="shared" si="21"/>
        <v>0</v>
      </c>
      <c r="G97" s="94"/>
      <c r="H97" s="94"/>
      <c r="I97" s="94">
        <f t="shared" si="19"/>
        <v>0</v>
      </c>
    </row>
    <row r="98" spans="2:9" x14ac:dyDescent="0.2">
      <c r="B98" s="118" t="s">
        <v>374</v>
      </c>
      <c r="C98" s="117"/>
      <c r="D98" s="105"/>
      <c r="E98" s="94"/>
      <c r="F98" s="105">
        <f t="shared" si="21"/>
        <v>0</v>
      </c>
      <c r="G98" s="94"/>
      <c r="H98" s="94"/>
      <c r="I98" s="94">
        <f t="shared" si="19"/>
        <v>0</v>
      </c>
    </row>
    <row r="99" spans="2:9" x14ac:dyDescent="0.2">
      <c r="B99" s="118" t="s">
        <v>373</v>
      </c>
      <c r="C99" s="117"/>
      <c r="D99" s="105"/>
      <c r="E99" s="94"/>
      <c r="F99" s="105">
        <f t="shared" si="21"/>
        <v>0</v>
      </c>
      <c r="G99" s="94"/>
      <c r="H99" s="94"/>
      <c r="I99" s="94">
        <f t="shared" si="19"/>
        <v>0</v>
      </c>
    </row>
    <row r="100" spans="2:9" x14ac:dyDescent="0.2">
      <c r="B100" s="118" t="s">
        <v>372</v>
      </c>
      <c r="C100" s="117"/>
      <c r="D100" s="105"/>
      <c r="E100" s="94"/>
      <c r="F100" s="105">
        <f t="shared" si="21"/>
        <v>0</v>
      </c>
      <c r="G100" s="94"/>
      <c r="H100" s="94"/>
      <c r="I100" s="94">
        <f t="shared" si="19"/>
        <v>0</v>
      </c>
    </row>
    <row r="101" spans="2:9" x14ac:dyDescent="0.2">
      <c r="B101" s="118" t="s">
        <v>371</v>
      </c>
      <c r="C101" s="117"/>
      <c r="D101" s="105"/>
      <c r="E101" s="94"/>
      <c r="F101" s="105">
        <f t="shared" si="21"/>
        <v>0</v>
      </c>
      <c r="G101" s="94"/>
      <c r="H101" s="94"/>
      <c r="I101" s="94">
        <f t="shared" si="19"/>
        <v>0</v>
      </c>
    </row>
    <row r="102" spans="2:9" x14ac:dyDescent="0.2">
      <c r="B102" s="118" t="s">
        <v>370</v>
      </c>
      <c r="C102" s="117"/>
      <c r="D102" s="105"/>
      <c r="E102" s="94"/>
      <c r="F102" s="105">
        <f t="shared" si="21"/>
        <v>0</v>
      </c>
      <c r="G102" s="94"/>
      <c r="H102" s="94"/>
      <c r="I102" s="94">
        <f t="shared" si="19"/>
        <v>0</v>
      </c>
    </row>
    <row r="103" spans="2:9" x14ac:dyDescent="0.2">
      <c r="B103" s="118" t="s">
        <v>369</v>
      </c>
      <c r="C103" s="117"/>
      <c r="D103" s="105"/>
      <c r="E103" s="94"/>
      <c r="F103" s="105">
        <f t="shared" si="21"/>
        <v>0</v>
      </c>
      <c r="G103" s="94"/>
      <c r="H103" s="94"/>
      <c r="I103" s="94">
        <f t="shared" si="19"/>
        <v>0</v>
      </c>
    </row>
    <row r="104" spans="2:9" x14ac:dyDescent="0.2">
      <c r="B104" s="116" t="s">
        <v>368</v>
      </c>
      <c r="C104" s="115"/>
      <c r="D104" s="105">
        <f>SUM(D105:D113)</f>
        <v>0</v>
      </c>
      <c r="E104" s="105">
        <f>SUM(E105:E113)</f>
        <v>46844864.07</v>
      </c>
      <c r="F104" s="105">
        <f>SUM(F105:F113)</f>
        <v>46844864.07</v>
      </c>
      <c r="G104" s="105">
        <f>SUM(G105:G113)</f>
        <v>46844864.07</v>
      </c>
      <c r="H104" s="105">
        <f>SUM(H105:H113)</f>
        <v>46844864.07</v>
      </c>
      <c r="I104" s="94">
        <f t="shared" si="19"/>
        <v>0</v>
      </c>
    </row>
    <row r="105" spans="2:9" x14ac:dyDescent="0.2">
      <c r="B105" s="118" t="s">
        <v>367</v>
      </c>
      <c r="C105" s="117"/>
      <c r="D105" s="105"/>
      <c r="E105" s="94"/>
      <c r="F105" s="94">
        <f t="shared" ref="F105:F113" si="22">D105+E105</f>
        <v>0</v>
      </c>
      <c r="G105" s="94"/>
      <c r="H105" s="94"/>
      <c r="I105" s="94">
        <f t="shared" si="19"/>
        <v>0</v>
      </c>
    </row>
    <row r="106" spans="2:9" x14ac:dyDescent="0.2">
      <c r="B106" s="118" t="s">
        <v>366</v>
      </c>
      <c r="C106" s="117"/>
      <c r="D106" s="105"/>
      <c r="E106" s="94"/>
      <c r="F106" s="94">
        <f t="shared" si="22"/>
        <v>0</v>
      </c>
      <c r="G106" s="94"/>
      <c r="H106" s="94"/>
      <c r="I106" s="94">
        <f t="shared" si="19"/>
        <v>0</v>
      </c>
    </row>
    <row r="107" spans="2:9" x14ac:dyDescent="0.2">
      <c r="B107" s="118" t="s">
        <v>365</v>
      </c>
      <c r="C107" s="117"/>
      <c r="D107" s="105"/>
      <c r="E107" s="94"/>
      <c r="F107" s="94">
        <f t="shared" si="22"/>
        <v>0</v>
      </c>
      <c r="G107" s="94"/>
      <c r="H107" s="94"/>
      <c r="I107" s="94">
        <f t="shared" si="19"/>
        <v>0</v>
      </c>
    </row>
    <row r="108" spans="2:9" x14ac:dyDescent="0.2">
      <c r="B108" s="118" t="s">
        <v>364</v>
      </c>
      <c r="C108" s="117"/>
      <c r="D108" s="105"/>
      <c r="E108" s="94"/>
      <c r="F108" s="94">
        <f t="shared" si="22"/>
        <v>0</v>
      </c>
      <c r="G108" s="94"/>
      <c r="H108" s="94"/>
      <c r="I108" s="94">
        <f t="shared" si="19"/>
        <v>0</v>
      </c>
    </row>
    <row r="109" spans="2:9" x14ac:dyDescent="0.2">
      <c r="B109" s="118" t="s">
        <v>363</v>
      </c>
      <c r="C109" s="117"/>
      <c r="D109" s="105">
        <v>0</v>
      </c>
      <c r="E109" s="94">
        <v>46844864.07</v>
      </c>
      <c r="F109" s="94">
        <f t="shared" si="22"/>
        <v>46844864.07</v>
      </c>
      <c r="G109" s="94">
        <v>46844864.07</v>
      </c>
      <c r="H109" s="94">
        <v>46844864.07</v>
      </c>
      <c r="I109" s="94">
        <f t="shared" si="19"/>
        <v>0</v>
      </c>
    </row>
    <row r="110" spans="2:9" x14ac:dyDescent="0.2">
      <c r="B110" s="118" t="s">
        <v>362</v>
      </c>
      <c r="C110" s="117"/>
      <c r="D110" s="105"/>
      <c r="E110" s="94"/>
      <c r="F110" s="94">
        <f t="shared" si="22"/>
        <v>0</v>
      </c>
      <c r="G110" s="94"/>
      <c r="H110" s="94"/>
      <c r="I110" s="94">
        <f t="shared" si="19"/>
        <v>0</v>
      </c>
    </row>
    <row r="111" spans="2:9" x14ac:dyDescent="0.2">
      <c r="B111" s="118" t="s">
        <v>361</v>
      </c>
      <c r="C111" s="117"/>
      <c r="D111" s="105"/>
      <c r="E111" s="94"/>
      <c r="F111" s="94">
        <f t="shared" si="22"/>
        <v>0</v>
      </c>
      <c r="G111" s="94"/>
      <c r="H111" s="94"/>
      <c r="I111" s="94">
        <f t="shared" si="19"/>
        <v>0</v>
      </c>
    </row>
    <row r="112" spans="2:9" x14ac:dyDescent="0.2">
      <c r="B112" s="118" t="s">
        <v>360</v>
      </c>
      <c r="C112" s="117"/>
      <c r="D112" s="105"/>
      <c r="E112" s="94"/>
      <c r="F112" s="94">
        <f t="shared" si="22"/>
        <v>0</v>
      </c>
      <c r="G112" s="94"/>
      <c r="H112" s="94"/>
      <c r="I112" s="94">
        <f t="shared" si="19"/>
        <v>0</v>
      </c>
    </row>
    <row r="113" spans="2:9" x14ac:dyDescent="0.2">
      <c r="B113" s="118" t="s">
        <v>359</v>
      </c>
      <c r="C113" s="117"/>
      <c r="D113" s="105"/>
      <c r="E113" s="94"/>
      <c r="F113" s="94">
        <f t="shared" si="22"/>
        <v>0</v>
      </c>
      <c r="G113" s="94"/>
      <c r="H113" s="94"/>
      <c r="I113" s="94">
        <f t="shared" si="19"/>
        <v>0</v>
      </c>
    </row>
    <row r="114" spans="2:9" ht="25.5" customHeight="1" x14ac:dyDescent="0.2">
      <c r="B114" s="198" t="s">
        <v>358</v>
      </c>
      <c r="C114" s="199"/>
      <c r="D114" s="105">
        <f>SUM(D115:D123)</f>
        <v>0</v>
      </c>
      <c r="E114" s="105">
        <f>SUM(E115:E123)</f>
        <v>0</v>
      </c>
      <c r="F114" s="105">
        <f>SUM(F115:F123)</f>
        <v>0</v>
      </c>
      <c r="G114" s="105">
        <f>SUM(G115:G123)</f>
        <v>0</v>
      </c>
      <c r="H114" s="105">
        <f>SUM(H115:H123)</f>
        <v>0</v>
      </c>
      <c r="I114" s="94">
        <f t="shared" si="19"/>
        <v>0</v>
      </c>
    </row>
    <row r="115" spans="2:9" x14ac:dyDescent="0.2">
      <c r="B115" s="118" t="s">
        <v>357</v>
      </c>
      <c r="C115" s="117"/>
      <c r="D115" s="105"/>
      <c r="E115" s="94"/>
      <c r="F115" s="94">
        <f t="shared" ref="F115:F123" si="23">D115+E115</f>
        <v>0</v>
      </c>
      <c r="G115" s="94"/>
      <c r="H115" s="94"/>
      <c r="I115" s="94">
        <f t="shared" si="19"/>
        <v>0</v>
      </c>
    </row>
    <row r="116" spans="2:9" x14ac:dyDescent="0.2">
      <c r="B116" s="118" t="s">
        <v>356</v>
      </c>
      <c r="C116" s="117"/>
      <c r="D116" s="105"/>
      <c r="E116" s="94"/>
      <c r="F116" s="94">
        <f t="shared" si="23"/>
        <v>0</v>
      </c>
      <c r="G116" s="94"/>
      <c r="H116" s="94"/>
      <c r="I116" s="94">
        <f t="shared" si="19"/>
        <v>0</v>
      </c>
    </row>
    <row r="117" spans="2:9" x14ac:dyDescent="0.2">
      <c r="B117" s="118" t="s">
        <v>355</v>
      </c>
      <c r="C117" s="117"/>
      <c r="D117" s="105"/>
      <c r="E117" s="94"/>
      <c r="F117" s="94">
        <f t="shared" si="23"/>
        <v>0</v>
      </c>
      <c r="G117" s="94"/>
      <c r="H117" s="94"/>
      <c r="I117" s="94">
        <f t="shared" si="19"/>
        <v>0</v>
      </c>
    </row>
    <row r="118" spans="2:9" x14ac:dyDescent="0.2">
      <c r="B118" s="118" t="s">
        <v>354</v>
      </c>
      <c r="C118" s="117"/>
      <c r="D118" s="105"/>
      <c r="E118" s="94"/>
      <c r="F118" s="94">
        <f t="shared" si="23"/>
        <v>0</v>
      </c>
      <c r="G118" s="94"/>
      <c r="H118" s="94"/>
      <c r="I118" s="94">
        <f t="shared" ref="I118:I149" si="24">F118-G118</f>
        <v>0</v>
      </c>
    </row>
    <row r="119" spans="2:9" x14ac:dyDescent="0.2">
      <c r="B119" s="118" t="s">
        <v>353</v>
      </c>
      <c r="C119" s="117"/>
      <c r="D119" s="105"/>
      <c r="E119" s="94"/>
      <c r="F119" s="94">
        <f t="shared" si="23"/>
        <v>0</v>
      </c>
      <c r="G119" s="94"/>
      <c r="H119" s="94"/>
      <c r="I119" s="94">
        <f t="shared" si="24"/>
        <v>0</v>
      </c>
    </row>
    <row r="120" spans="2:9" x14ac:dyDescent="0.2">
      <c r="B120" s="118" t="s">
        <v>352</v>
      </c>
      <c r="C120" s="117"/>
      <c r="D120" s="105"/>
      <c r="E120" s="94"/>
      <c r="F120" s="94">
        <f t="shared" si="23"/>
        <v>0</v>
      </c>
      <c r="G120" s="94"/>
      <c r="H120" s="94"/>
      <c r="I120" s="94">
        <f t="shared" si="24"/>
        <v>0</v>
      </c>
    </row>
    <row r="121" spans="2:9" x14ac:dyDescent="0.2">
      <c r="B121" s="118" t="s">
        <v>351</v>
      </c>
      <c r="C121" s="117"/>
      <c r="D121" s="105"/>
      <c r="E121" s="94"/>
      <c r="F121" s="94">
        <f t="shared" si="23"/>
        <v>0</v>
      </c>
      <c r="G121" s="94"/>
      <c r="H121" s="94"/>
      <c r="I121" s="94">
        <f t="shared" si="24"/>
        <v>0</v>
      </c>
    </row>
    <row r="122" spans="2:9" x14ac:dyDescent="0.2">
      <c r="B122" s="118" t="s">
        <v>350</v>
      </c>
      <c r="C122" s="117"/>
      <c r="D122" s="105"/>
      <c r="E122" s="94"/>
      <c r="F122" s="94">
        <f t="shared" si="23"/>
        <v>0</v>
      </c>
      <c r="G122" s="94"/>
      <c r="H122" s="94"/>
      <c r="I122" s="94">
        <f t="shared" si="24"/>
        <v>0</v>
      </c>
    </row>
    <row r="123" spans="2:9" x14ac:dyDescent="0.2">
      <c r="B123" s="118" t="s">
        <v>349</v>
      </c>
      <c r="C123" s="117"/>
      <c r="D123" s="105"/>
      <c r="E123" s="94"/>
      <c r="F123" s="94">
        <f t="shared" si="23"/>
        <v>0</v>
      </c>
      <c r="G123" s="94"/>
      <c r="H123" s="94"/>
      <c r="I123" s="94">
        <f t="shared" si="24"/>
        <v>0</v>
      </c>
    </row>
    <row r="124" spans="2:9" x14ac:dyDescent="0.2">
      <c r="B124" s="116" t="s">
        <v>348</v>
      </c>
      <c r="C124" s="115"/>
      <c r="D124" s="105">
        <f>SUM(D125:D133)</f>
        <v>0</v>
      </c>
      <c r="E124" s="105">
        <f>SUM(E125:E133)</f>
        <v>0</v>
      </c>
      <c r="F124" s="105">
        <f>SUM(F125:F133)</f>
        <v>0</v>
      </c>
      <c r="G124" s="105">
        <f>SUM(G125:G133)</f>
        <v>0</v>
      </c>
      <c r="H124" s="105">
        <f>SUM(H125:H133)</f>
        <v>0</v>
      </c>
      <c r="I124" s="94">
        <f t="shared" si="24"/>
        <v>0</v>
      </c>
    </row>
    <row r="125" spans="2:9" x14ac:dyDescent="0.2">
      <c r="B125" s="118" t="s">
        <v>347</v>
      </c>
      <c r="C125" s="117"/>
      <c r="D125" s="105"/>
      <c r="E125" s="94"/>
      <c r="F125" s="94">
        <f t="shared" ref="F125:F133" si="25">D125+E125</f>
        <v>0</v>
      </c>
      <c r="G125" s="94"/>
      <c r="H125" s="94"/>
      <c r="I125" s="94">
        <f t="shared" si="24"/>
        <v>0</v>
      </c>
    </row>
    <row r="126" spans="2:9" x14ac:dyDescent="0.2">
      <c r="B126" s="118" t="s">
        <v>346</v>
      </c>
      <c r="C126" s="117"/>
      <c r="D126" s="105"/>
      <c r="E126" s="94"/>
      <c r="F126" s="94">
        <f t="shared" si="25"/>
        <v>0</v>
      </c>
      <c r="G126" s="94"/>
      <c r="H126" s="94"/>
      <c r="I126" s="94">
        <f t="shared" si="24"/>
        <v>0</v>
      </c>
    </row>
    <row r="127" spans="2:9" x14ac:dyDescent="0.2">
      <c r="B127" s="118" t="s">
        <v>345</v>
      </c>
      <c r="C127" s="117"/>
      <c r="D127" s="105"/>
      <c r="E127" s="94"/>
      <c r="F127" s="94">
        <f t="shared" si="25"/>
        <v>0</v>
      </c>
      <c r="G127" s="94"/>
      <c r="H127" s="94"/>
      <c r="I127" s="94">
        <f t="shared" si="24"/>
        <v>0</v>
      </c>
    </row>
    <row r="128" spans="2:9" x14ac:dyDescent="0.2">
      <c r="B128" s="118" t="s">
        <v>344</v>
      </c>
      <c r="C128" s="117"/>
      <c r="D128" s="105"/>
      <c r="E128" s="94"/>
      <c r="F128" s="94">
        <f t="shared" si="25"/>
        <v>0</v>
      </c>
      <c r="G128" s="94"/>
      <c r="H128" s="94"/>
      <c r="I128" s="94">
        <f t="shared" si="24"/>
        <v>0</v>
      </c>
    </row>
    <row r="129" spans="2:9" x14ac:dyDescent="0.2">
      <c r="B129" s="118" t="s">
        <v>343</v>
      </c>
      <c r="C129" s="117"/>
      <c r="D129" s="105"/>
      <c r="E129" s="94"/>
      <c r="F129" s="94">
        <f t="shared" si="25"/>
        <v>0</v>
      </c>
      <c r="G129" s="94"/>
      <c r="H129" s="94"/>
      <c r="I129" s="94">
        <f t="shared" si="24"/>
        <v>0</v>
      </c>
    </row>
    <row r="130" spans="2:9" x14ac:dyDescent="0.2">
      <c r="B130" s="118" t="s">
        <v>342</v>
      </c>
      <c r="C130" s="117"/>
      <c r="D130" s="105"/>
      <c r="E130" s="94"/>
      <c r="F130" s="94">
        <f t="shared" si="25"/>
        <v>0</v>
      </c>
      <c r="G130" s="94"/>
      <c r="H130" s="94"/>
      <c r="I130" s="94">
        <f t="shared" si="24"/>
        <v>0</v>
      </c>
    </row>
    <row r="131" spans="2:9" x14ac:dyDescent="0.2">
      <c r="B131" s="118" t="s">
        <v>341</v>
      </c>
      <c r="C131" s="117"/>
      <c r="D131" s="105"/>
      <c r="E131" s="94"/>
      <c r="F131" s="94">
        <f t="shared" si="25"/>
        <v>0</v>
      </c>
      <c r="G131" s="94"/>
      <c r="H131" s="94"/>
      <c r="I131" s="94">
        <f t="shared" si="24"/>
        <v>0</v>
      </c>
    </row>
    <row r="132" spans="2:9" x14ac:dyDescent="0.2">
      <c r="B132" s="118" t="s">
        <v>340</v>
      </c>
      <c r="C132" s="117"/>
      <c r="D132" s="105"/>
      <c r="E132" s="94"/>
      <c r="F132" s="94">
        <f t="shared" si="25"/>
        <v>0</v>
      </c>
      <c r="G132" s="94"/>
      <c r="H132" s="94"/>
      <c r="I132" s="94">
        <f t="shared" si="24"/>
        <v>0</v>
      </c>
    </row>
    <row r="133" spans="2:9" x14ac:dyDescent="0.2">
      <c r="B133" s="118" t="s">
        <v>339</v>
      </c>
      <c r="C133" s="117"/>
      <c r="D133" s="105"/>
      <c r="E133" s="94"/>
      <c r="F133" s="94">
        <f t="shared" si="25"/>
        <v>0</v>
      </c>
      <c r="G133" s="94"/>
      <c r="H133" s="94"/>
      <c r="I133" s="94">
        <f t="shared" si="24"/>
        <v>0</v>
      </c>
    </row>
    <row r="134" spans="2:9" x14ac:dyDescent="0.2">
      <c r="B134" s="116" t="s">
        <v>338</v>
      </c>
      <c r="C134" s="115"/>
      <c r="D134" s="105">
        <f>SUM(D135:D137)</f>
        <v>287344187</v>
      </c>
      <c r="E134" s="105">
        <f>SUM(E135:E137)</f>
        <v>2543140.9900000002</v>
      </c>
      <c r="F134" s="105">
        <f>SUM(F135:F137)</f>
        <v>289887327.99000001</v>
      </c>
      <c r="G134" s="105">
        <f>SUM(G135:G137)</f>
        <v>0</v>
      </c>
      <c r="H134" s="105">
        <f>SUM(H135:H137)</f>
        <v>0</v>
      </c>
      <c r="I134" s="94">
        <f t="shared" si="24"/>
        <v>289887327.99000001</v>
      </c>
    </row>
    <row r="135" spans="2:9" x14ac:dyDescent="0.2">
      <c r="B135" s="118" t="s">
        <v>337</v>
      </c>
      <c r="C135" s="117"/>
      <c r="D135" s="105">
        <v>287344187</v>
      </c>
      <c r="E135" s="94">
        <v>2543140.9900000002</v>
      </c>
      <c r="F135" s="94">
        <f>D135+E135</f>
        <v>289887327.99000001</v>
      </c>
      <c r="G135" s="94">
        <v>0</v>
      </c>
      <c r="H135" s="94">
        <v>0</v>
      </c>
      <c r="I135" s="94">
        <f t="shared" si="24"/>
        <v>289887327.99000001</v>
      </c>
    </row>
    <row r="136" spans="2:9" x14ac:dyDescent="0.2">
      <c r="B136" s="118" t="s">
        <v>336</v>
      </c>
      <c r="C136" s="117"/>
      <c r="D136" s="105"/>
      <c r="E136" s="94"/>
      <c r="F136" s="94">
        <f>D136+E136</f>
        <v>0</v>
      </c>
      <c r="G136" s="94"/>
      <c r="H136" s="94"/>
      <c r="I136" s="94">
        <f t="shared" si="24"/>
        <v>0</v>
      </c>
    </row>
    <row r="137" spans="2:9" x14ac:dyDescent="0.2">
      <c r="B137" s="118" t="s">
        <v>335</v>
      </c>
      <c r="C137" s="117"/>
      <c r="D137" s="105"/>
      <c r="E137" s="94"/>
      <c r="F137" s="94">
        <f>D137+E137</f>
        <v>0</v>
      </c>
      <c r="G137" s="94"/>
      <c r="H137" s="94"/>
      <c r="I137" s="94">
        <f t="shared" si="24"/>
        <v>0</v>
      </c>
    </row>
    <row r="138" spans="2:9" x14ac:dyDescent="0.2">
      <c r="B138" s="116" t="s">
        <v>334</v>
      </c>
      <c r="C138" s="115"/>
      <c r="D138" s="105">
        <f>SUM(D139:D146)</f>
        <v>0</v>
      </c>
      <c r="E138" s="105">
        <f>SUM(E139:E146)</f>
        <v>0</v>
      </c>
      <c r="F138" s="105">
        <f>F139+F140+F141+F142+F143+F145+F146</f>
        <v>0</v>
      </c>
      <c r="G138" s="105">
        <f>SUM(G139:G146)</f>
        <v>0</v>
      </c>
      <c r="H138" s="105">
        <f>SUM(H139:H146)</f>
        <v>0</v>
      </c>
      <c r="I138" s="94">
        <f t="shared" si="24"/>
        <v>0</v>
      </c>
    </row>
    <row r="139" spans="2:9" x14ac:dyDescent="0.2">
      <c r="B139" s="118" t="s">
        <v>333</v>
      </c>
      <c r="C139" s="117"/>
      <c r="D139" s="105"/>
      <c r="E139" s="94"/>
      <c r="F139" s="94">
        <f t="shared" ref="F139:F146" si="26">D139+E139</f>
        <v>0</v>
      </c>
      <c r="G139" s="94"/>
      <c r="H139" s="94"/>
      <c r="I139" s="94">
        <f t="shared" si="24"/>
        <v>0</v>
      </c>
    </row>
    <row r="140" spans="2:9" x14ac:dyDescent="0.2">
      <c r="B140" s="118" t="s">
        <v>332</v>
      </c>
      <c r="C140" s="117"/>
      <c r="D140" s="105"/>
      <c r="E140" s="94"/>
      <c r="F140" s="94">
        <f t="shared" si="26"/>
        <v>0</v>
      </c>
      <c r="G140" s="94"/>
      <c r="H140" s="94"/>
      <c r="I140" s="94">
        <f t="shared" si="24"/>
        <v>0</v>
      </c>
    </row>
    <row r="141" spans="2:9" x14ac:dyDescent="0.2">
      <c r="B141" s="118" t="s">
        <v>331</v>
      </c>
      <c r="C141" s="117"/>
      <c r="D141" s="105"/>
      <c r="E141" s="94"/>
      <c r="F141" s="94">
        <f t="shared" si="26"/>
        <v>0</v>
      </c>
      <c r="G141" s="94"/>
      <c r="H141" s="94"/>
      <c r="I141" s="94">
        <f t="shared" si="24"/>
        <v>0</v>
      </c>
    </row>
    <row r="142" spans="2:9" x14ac:dyDescent="0.2">
      <c r="B142" s="118" t="s">
        <v>330</v>
      </c>
      <c r="C142" s="117"/>
      <c r="D142" s="105"/>
      <c r="E142" s="94"/>
      <c r="F142" s="94">
        <f t="shared" si="26"/>
        <v>0</v>
      </c>
      <c r="G142" s="94"/>
      <c r="H142" s="94"/>
      <c r="I142" s="94">
        <f t="shared" si="24"/>
        <v>0</v>
      </c>
    </row>
    <row r="143" spans="2:9" x14ac:dyDescent="0.2">
      <c r="B143" s="118" t="s">
        <v>329</v>
      </c>
      <c r="C143" s="117"/>
      <c r="D143" s="105"/>
      <c r="E143" s="94"/>
      <c r="F143" s="94">
        <f t="shared" si="26"/>
        <v>0</v>
      </c>
      <c r="G143" s="94"/>
      <c r="H143" s="94"/>
      <c r="I143" s="94">
        <f t="shared" si="24"/>
        <v>0</v>
      </c>
    </row>
    <row r="144" spans="2:9" x14ac:dyDescent="0.2">
      <c r="B144" s="118" t="s">
        <v>328</v>
      </c>
      <c r="C144" s="117"/>
      <c r="D144" s="105"/>
      <c r="E144" s="94"/>
      <c r="F144" s="94">
        <f t="shared" si="26"/>
        <v>0</v>
      </c>
      <c r="G144" s="94"/>
      <c r="H144" s="94"/>
      <c r="I144" s="94">
        <f t="shared" si="24"/>
        <v>0</v>
      </c>
    </row>
    <row r="145" spans="2:9" x14ac:dyDescent="0.2">
      <c r="B145" s="118" t="s">
        <v>327</v>
      </c>
      <c r="C145" s="117"/>
      <c r="D145" s="105"/>
      <c r="E145" s="94"/>
      <c r="F145" s="94">
        <f t="shared" si="26"/>
        <v>0</v>
      </c>
      <c r="G145" s="94"/>
      <c r="H145" s="94"/>
      <c r="I145" s="94">
        <f t="shared" si="24"/>
        <v>0</v>
      </c>
    </row>
    <row r="146" spans="2:9" x14ac:dyDescent="0.2">
      <c r="B146" s="118" t="s">
        <v>326</v>
      </c>
      <c r="C146" s="117"/>
      <c r="D146" s="105"/>
      <c r="E146" s="94"/>
      <c r="F146" s="94">
        <f t="shared" si="26"/>
        <v>0</v>
      </c>
      <c r="G146" s="94"/>
      <c r="H146" s="94"/>
      <c r="I146" s="94">
        <f t="shared" si="24"/>
        <v>0</v>
      </c>
    </row>
    <row r="147" spans="2:9" x14ac:dyDescent="0.2">
      <c r="B147" s="116" t="s">
        <v>325</v>
      </c>
      <c r="C147" s="115"/>
      <c r="D147" s="105">
        <f>SUM(D148:D150)</f>
        <v>0</v>
      </c>
      <c r="E147" s="105">
        <f>SUM(E148:E150)</f>
        <v>0</v>
      </c>
      <c r="F147" s="105">
        <f>SUM(F148:F150)</f>
        <v>0</v>
      </c>
      <c r="G147" s="105">
        <f>SUM(G148:G150)</f>
        <v>0</v>
      </c>
      <c r="H147" s="105">
        <f>SUM(H148:H150)</f>
        <v>0</v>
      </c>
      <c r="I147" s="94">
        <f t="shared" si="24"/>
        <v>0</v>
      </c>
    </row>
    <row r="148" spans="2:9" x14ac:dyDescent="0.2">
      <c r="B148" s="118" t="s">
        <v>324</v>
      </c>
      <c r="C148" s="117"/>
      <c r="D148" s="105"/>
      <c r="E148" s="94"/>
      <c r="F148" s="94">
        <f>D148+E148</f>
        <v>0</v>
      </c>
      <c r="G148" s="94"/>
      <c r="H148" s="94"/>
      <c r="I148" s="94">
        <f t="shared" si="24"/>
        <v>0</v>
      </c>
    </row>
    <row r="149" spans="2:9" x14ac:dyDescent="0.2">
      <c r="B149" s="118" t="s">
        <v>323</v>
      </c>
      <c r="C149" s="117"/>
      <c r="D149" s="105"/>
      <c r="E149" s="94"/>
      <c r="F149" s="94">
        <f>D149+E149</f>
        <v>0</v>
      </c>
      <c r="G149" s="94"/>
      <c r="H149" s="94"/>
      <c r="I149" s="94">
        <f t="shared" si="24"/>
        <v>0</v>
      </c>
    </row>
    <row r="150" spans="2:9" x14ac:dyDescent="0.2">
      <c r="B150" s="118" t="s">
        <v>322</v>
      </c>
      <c r="C150" s="117"/>
      <c r="D150" s="105"/>
      <c r="E150" s="94"/>
      <c r="F150" s="94">
        <f>D150+E150</f>
        <v>0</v>
      </c>
      <c r="G150" s="94"/>
      <c r="H150" s="94"/>
      <c r="I150" s="94">
        <f t="shared" ref="I150:I158" si="27">F150-G150</f>
        <v>0</v>
      </c>
    </row>
    <row r="151" spans="2:9" x14ac:dyDescent="0.2">
      <c r="B151" s="116" t="s">
        <v>321</v>
      </c>
      <c r="C151" s="115"/>
      <c r="D151" s="105">
        <f>SUM(D152:D158)</f>
        <v>0</v>
      </c>
      <c r="E151" s="105">
        <f>SUM(E152:E158)</f>
        <v>0</v>
      </c>
      <c r="F151" s="105">
        <f>SUM(F152:F158)</f>
        <v>0</v>
      </c>
      <c r="G151" s="105">
        <f>SUM(G152:G158)</f>
        <v>0</v>
      </c>
      <c r="H151" s="105">
        <f>SUM(H152:H158)</f>
        <v>0</v>
      </c>
      <c r="I151" s="94">
        <f t="shared" si="27"/>
        <v>0</v>
      </c>
    </row>
    <row r="152" spans="2:9" x14ac:dyDescent="0.2">
      <c r="B152" s="118" t="s">
        <v>320</v>
      </c>
      <c r="C152" s="117"/>
      <c r="D152" s="105"/>
      <c r="E152" s="94"/>
      <c r="F152" s="94">
        <f t="shared" ref="F152:F158" si="28">D152+E152</f>
        <v>0</v>
      </c>
      <c r="G152" s="94"/>
      <c r="H152" s="94"/>
      <c r="I152" s="94">
        <f t="shared" si="27"/>
        <v>0</v>
      </c>
    </row>
    <row r="153" spans="2:9" x14ac:dyDescent="0.2">
      <c r="B153" s="118" t="s">
        <v>319</v>
      </c>
      <c r="C153" s="117"/>
      <c r="D153" s="105"/>
      <c r="E153" s="94"/>
      <c r="F153" s="94">
        <f t="shared" si="28"/>
        <v>0</v>
      </c>
      <c r="G153" s="94"/>
      <c r="H153" s="94"/>
      <c r="I153" s="94">
        <f t="shared" si="27"/>
        <v>0</v>
      </c>
    </row>
    <row r="154" spans="2:9" x14ac:dyDescent="0.2">
      <c r="B154" s="118" t="s">
        <v>318</v>
      </c>
      <c r="C154" s="117"/>
      <c r="D154" s="105"/>
      <c r="E154" s="94"/>
      <c r="F154" s="94">
        <f t="shared" si="28"/>
        <v>0</v>
      </c>
      <c r="G154" s="94"/>
      <c r="H154" s="94"/>
      <c r="I154" s="94">
        <f t="shared" si="27"/>
        <v>0</v>
      </c>
    </row>
    <row r="155" spans="2:9" x14ac:dyDescent="0.2">
      <c r="B155" s="118" t="s">
        <v>317</v>
      </c>
      <c r="C155" s="117"/>
      <c r="D155" s="105"/>
      <c r="E155" s="94"/>
      <c r="F155" s="94">
        <f t="shared" si="28"/>
        <v>0</v>
      </c>
      <c r="G155" s="94"/>
      <c r="H155" s="94"/>
      <c r="I155" s="94">
        <f t="shared" si="27"/>
        <v>0</v>
      </c>
    </row>
    <row r="156" spans="2:9" x14ac:dyDescent="0.2">
      <c r="B156" s="118" t="s">
        <v>316</v>
      </c>
      <c r="C156" s="117"/>
      <c r="D156" s="105"/>
      <c r="E156" s="94"/>
      <c r="F156" s="94">
        <f t="shared" si="28"/>
        <v>0</v>
      </c>
      <c r="G156" s="94"/>
      <c r="H156" s="94"/>
      <c r="I156" s="94">
        <f t="shared" si="27"/>
        <v>0</v>
      </c>
    </row>
    <row r="157" spans="2:9" x14ac:dyDescent="0.2">
      <c r="B157" s="118" t="s">
        <v>315</v>
      </c>
      <c r="C157" s="117"/>
      <c r="D157" s="105"/>
      <c r="E157" s="94"/>
      <c r="F157" s="94">
        <f t="shared" si="28"/>
        <v>0</v>
      </c>
      <c r="G157" s="94"/>
      <c r="H157" s="94"/>
      <c r="I157" s="94">
        <f t="shared" si="27"/>
        <v>0</v>
      </c>
    </row>
    <row r="158" spans="2:9" x14ac:dyDescent="0.2">
      <c r="B158" s="118" t="s">
        <v>314</v>
      </c>
      <c r="C158" s="117"/>
      <c r="D158" s="105"/>
      <c r="E158" s="94"/>
      <c r="F158" s="94">
        <f t="shared" si="28"/>
        <v>0</v>
      </c>
      <c r="G158" s="94"/>
      <c r="H158" s="94"/>
      <c r="I158" s="94">
        <f t="shared" si="27"/>
        <v>0</v>
      </c>
    </row>
    <row r="159" spans="2:9" x14ac:dyDescent="0.2">
      <c r="B159" s="116"/>
      <c r="C159" s="115"/>
      <c r="D159" s="105"/>
      <c r="E159" s="94"/>
      <c r="F159" s="94"/>
      <c r="G159" s="94"/>
      <c r="H159" s="94"/>
      <c r="I159" s="94"/>
    </row>
    <row r="160" spans="2:9" x14ac:dyDescent="0.2">
      <c r="B160" s="114" t="s">
        <v>313</v>
      </c>
      <c r="C160" s="113"/>
      <c r="D160" s="112">
        <f t="shared" ref="D160:I160" si="29">D10+D85</f>
        <v>299436724</v>
      </c>
      <c r="E160" s="112">
        <f t="shared" si="29"/>
        <v>50292281.039999999</v>
      </c>
      <c r="F160" s="112">
        <f t="shared" si="29"/>
        <v>349729005.04000002</v>
      </c>
      <c r="G160" s="112">
        <f t="shared" si="29"/>
        <v>53551662.299999997</v>
      </c>
      <c r="H160" s="112">
        <f t="shared" si="29"/>
        <v>53534876.530000001</v>
      </c>
      <c r="I160" s="112">
        <f t="shared" si="29"/>
        <v>296177342.74000001</v>
      </c>
    </row>
    <row r="161" spans="2:9" ht="13.5" thickBot="1" x14ac:dyDescent="0.25">
      <c r="B161" s="111"/>
      <c r="C161" s="110"/>
      <c r="D161" s="109"/>
      <c r="E161" s="90"/>
      <c r="F161" s="90"/>
      <c r="G161" s="90"/>
      <c r="H161" s="90"/>
      <c r="I161" s="90"/>
    </row>
  </sheetData>
  <mergeCells count="12">
    <mergeCell ref="I7:I9"/>
    <mergeCell ref="B2:I2"/>
    <mergeCell ref="B3:I3"/>
    <mergeCell ref="B4:I4"/>
    <mergeCell ref="B5:I5"/>
    <mergeCell ref="B6:I6"/>
    <mergeCell ref="D7:H8"/>
    <mergeCell ref="B39:C39"/>
    <mergeCell ref="B49:C49"/>
    <mergeCell ref="B63:C63"/>
    <mergeCell ref="B114:C114"/>
    <mergeCell ref="B7:C9"/>
  </mergeCells>
  <pageMargins left="0.70866141732283472" right="0.70866141732283472" top="0.55118110236220474" bottom="0.55118110236220474" header="0.31496062992125984" footer="0.31496062992125984"/>
  <pageSetup scale="59" fitToHeight="0" orientation="portrait" r:id="rId1"/>
  <rowBreaks count="1" manualBreakCount="1">
    <brk id="84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H30"/>
  <sheetViews>
    <sheetView workbookViewId="0">
      <pane ySplit="8" topLeftCell="A9" activePane="bottomLeft" state="frozen"/>
      <selection pane="bottomLeft" activeCell="C33" sqref="C33"/>
    </sheetView>
  </sheetViews>
  <sheetFormatPr baseColWidth="10" defaultColWidth="11" defaultRowHeight="12.75" x14ac:dyDescent="0.2"/>
  <cols>
    <col min="1" max="1" width="4.42578125" style="1" customWidth="1"/>
    <col min="2" max="2" width="39" style="1" customWidth="1"/>
    <col min="3" max="3" width="14" style="1" customWidth="1"/>
    <col min="4" max="4" width="13.28515625" style="1" customWidth="1"/>
    <col min="5" max="5" width="12.85546875" style="1" customWidth="1"/>
    <col min="6" max="6" width="13" style="1" customWidth="1"/>
    <col min="7" max="7" width="14.28515625" style="1" customWidth="1"/>
    <col min="8" max="8" width="13.5703125" style="1" customWidth="1"/>
    <col min="9" max="16384" width="11" style="1"/>
  </cols>
  <sheetData>
    <row r="1" spans="2:8" ht="13.5" thickBot="1" x14ac:dyDescent="0.25"/>
    <row r="2" spans="2:8" x14ac:dyDescent="0.2">
      <c r="B2" s="206" t="s">
        <v>120</v>
      </c>
      <c r="C2" s="207"/>
      <c r="D2" s="207"/>
      <c r="E2" s="207"/>
      <c r="F2" s="207"/>
      <c r="G2" s="207"/>
      <c r="H2" s="208"/>
    </row>
    <row r="3" spans="2:8" x14ac:dyDescent="0.2">
      <c r="B3" s="160" t="s">
        <v>394</v>
      </c>
      <c r="C3" s="161"/>
      <c r="D3" s="161"/>
      <c r="E3" s="161"/>
      <c r="F3" s="161"/>
      <c r="G3" s="161"/>
      <c r="H3" s="162"/>
    </row>
    <row r="4" spans="2:8" x14ac:dyDescent="0.2">
      <c r="B4" s="160" t="s">
        <v>400</v>
      </c>
      <c r="C4" s="161"/>
      <c r="D4" s="161"/>
      <c r="E4" s="161"/>
      <c r="F4" s="161"/>
      <c r="G4" s="161"/>
      <c r="H4" s="162"/>
    </row>
    <row r="5" spans="2:8" x14ac:dyDescent="0.2">
      <c r="B5" s="160" t="s">
        <v>125</v>
      </c>
      <c r="C5" s="161"/>
      <c r="D5" s="161"/>
      <c r="E5" s="161"/>
      <c r="F5" s="161"/>
      <c r="G5" s="161"/>
      <c r="H5" s="162"/>
    </row>
    <row r="6" spans="2:8" ht="13.5" thickBot="1" x14ac:dyDescent="0.25">
      <c r="B6" s="163" t="s">
        <v>1</v>
      </c>
      <c r="C6" s="164"/>
      <c r="D6" s="164"/>
      <c r="E6" s="164"/>
      <c r="F6" s="164"/>
      <c r="G6" s="164"/>
      <c r="H6" s="165"/>
    </row>
    <row r="7" spans="2:8" ht="13.5" thickBot="1" x14ac:dyDescent="0.25">
      <c r="B7" s="190" t="s">
        <v>2</v>
      </c>
      <c r="C7" s="203" t="s">
        <v>392</v>
      </c>
      <c r="D7" s="204"/>
      <c r="E7" s="204"/>
      <c r="F7" s="204"/>
      <c r="G7" s="205"/>
      <c r="H7" s="190" t="s">
        <v>391</v>
      </c>
    </row>
    <row r="8" spans="2:8" ht="26.25" thickBot="1" x14ac:dyDescent="0.25">
      <c r="B8" s="191"/>
      <c r="C8" s="22" t="s">
        <v>206</v>
      </c>
      <c r="D8" s="22" t="s">
        <v>308</v>
      </c>
      <c r="E8" s="22" t="s">
        <v>307</v>
      </c>
      <c r="F8" s="22" t="s">
        <v>204</v>
      </c>
      <c r="G8" s="22" t="s">
        <v>223</v>
      </c>
      <c r="H8" s="191"/>
    </row>
    <row r="9" spans="2:8" x14ac:dyDescent="0.2">
      <c r="B9" s="129" t="s">
        <v>399</v>
      </c>
      <c r="C9" s="135">
        <f t="shared" ref="C9:H9" si="0">SUM(C10:C17)</f>
        <v>12092537</v>
      </c>
      <c r="D9" s="135">
        <f t="shared" si="0"/>
        <v>904275.98</v>
      </c>
      <c r="E9" s="135">
        <f t="shared" si="0"/>
        <v>12996812.98</v>
      </c>
      <c r="F9" s="135">
        <f t="shared" si="0"/>
        <v>6706798.2300000004</v>
      </c>
      <c r="G9" s="135">
        <f t="shared" si="0"/>
        <v>6690012.46</v>
      </c>
      <c r="H9" s="135">
        <f t="shared" si="0"/>
        <v>6290014.75</v>
      </c>
    </row>
    <row r="10" spans="2:8" ht="12.75" customHeight="1" x14ac:dyDescent="0.2">
      <c r="B10" s="131" t="s">
        <v>397</v>
      </c>
      <c r="C10" s="132">
        <v>12092537</v>
      </c>
      <c r="D10" s="132">
        <v>904275.98</v>
      </c>
      <c r="E10" s="132">
        <f>C10+D10</f>
        <v>12996812.98</v>
      </c>
      <c r="F10" s="132">
        <v>6706798.2300000004</v>
      </c>
      <c r="G10" s="132">
        <v>6690012.46</v>
      </c>
      <c r="H10" s="94">
        <f t="shared" ref="H10:H17" si="1">E10-F10</f>
        <v>6290014.75</v>
      </c>
    </row>
    <row r="11" spans="2:8" x14ac:dyDescent="0.2">
      <c r="B11" s="131" t="s">
        <v>396</v>
      </c>
      <c r="C11" s="9">
        <v>0</v>
      </c>
      <c r="D11" s="9">
        <v>0</v>
      </c>
      <c r="E11" s="9">
        <f>C11+D11</f>
        <v>0</v>
      </c>
      <c r="F11" s="9">
        <v>0</v>
      </c>
      <c r="G11" s="9">
        <v>0</v>
      </c>
      <c r="H11" s="94">
        <f t="shared" si="1"/>
        <v>0</v>
      </c>
    </row>
    <row r="12" spans="2:8" x14ac:dyDescent="0.2">
      <c r="B12" s="131" t="s">
        <v>395</v>
      </c>
      <c r="C12" s="9">
        <v>0</v>
      </c>
      <c r="D12" s="9">
        <v>0</v>
      </c>
      <c r="E12" s="9">
        <f>C12+D12</f>
        <v>0</v>
      </c>
      <c r="F12" s="9">
        <v>0</v>
      </c>
      <c r="G12" s="9">
        <v>0</v>
      </c>
      <c r="H12" s="94">
        <f t="shared" si="1"/>
        <v>0</v>
      </c>
    </row>
    <row r="13" spans="2:8" x14ac:dyDescent="0.2">
      <c r="B13" s="131"/>
      <c r="C13" s="9"/>
      <c r="D13" s="9"/>
      <c r="E13" s="9"/>
      <c r="F13" s="9"/>
      <c r="G13" s="9"/>
      <c r="H13" s="94">
        <f t="shared" si="1"/>
        <v>0</v>
      </c>
    </row>
    <row r="14" spans="2:8" x14ac:dyDescent="0.2">
      <c r="B14" s="131"/>
      <c r="C14" s="9"/>
      <c r="D14" s="9"/>
      <c r="E14" s="9"/>
      <c r="F14" s="9"/>
      <c r="G14" s="9"/>
      <c r="H14" s="94">
        <f t="shared" si="1"/>
        <v>0</v>
      </c>
    </row>
    <row r="15" spans="2:8" x14ac:dyDescent="0.2">
      <c r="B15" s="131"/>
      <c r="C15" s="9"/>
      <c r="D15" s="9"/>
      <c r="E15" s="9"/>
      <c r="F15" s="9"/>
      <c r="G15" s="9"/>
      <c r="H15" s="94">
        <f t="shared" si="1"/>
        <v>0</v>
      </c>
    </row>
    <row r="16" spans="2:8" x14ac:dyDescent="0.2">
      <c r="B16" s="131"/>
      <c r="C16" s="9"/>
      <c r="D16" s="9"/>
      <c r="E16" s="9"/>
      <c r="F16" s="9"/>
      <c r="G16" s="9"/>
      <c r="H16" s="94">
        <f t="shared" si="1"/>
        <v>0</v>
      </c>
    </row>
    <row r="17" spans="2:8" x14ac:dyDescent="0.2">
      <c r="B17" s="131"/>
      <c r="C17" s="9"/>
      <c r="D17" s="9"/>
      <c r="E17" s="9"/>
      <c r="F17" s="9"/>
      <c r="G17" s="9"/>
      <c r="H17" s="94">
        <f t="shared" si="1"/>
        <v>0</v>
      </c>
    </row>
    <row r="18" spans="2:8" x14ac:dyDescent="0.2">
      <c r="B18" s="130"/>
      <c r="C18" s="9"/>
      <c r="D18" s="9"/>
      <c r="E18" s="9"/>
      <c r="F18" s="9"/>
      <c r="G18" s="9"/>
      <c r="H18" s="9"/>
    </row>
    <row r="19" spans="2:8" x14ac:dyDescent="0.2">
      <c r="B19" s="134" t="s">
        <v>398</v>
      </c>
      <c r="C19" s="133">
        <f t="shared" ref="C19:H19" si="2">SUM(C20:C27)</f>
        <v>287344187</v>
      </c>
      <c r="D19" s="133">
        <f t="shared" si="2"/>
        <v>49388005.060000002</v>
      </c>
      <c r="E19" s="133">
        <f t="shared" si="2"/>
        <v>336732192.06</v>
      </c>
      <c r="F19" s="133">
        <f t="shared" si="2"/>
        <v>46844864.07</v>
      </c>
      <c r="G19" s="133">
        <f t="shared" si="2"/>
        <v>46844864.07</v>
      </c>
      <c r="H19" s="133">
        <f t="shared" si="2"/>
        <v>289887327.99000001</v>
      </c>
    </row>
    <row r="20" spans="2:8" x14ac:dyDescent="0.2">
      <c r="B20" s="131" t="s">
        <v>397</v>
      </c>
      <c r="C20" s="132">
        <v>287344187</v>
      </c>
      <c r="D20" s="132">
        <v>49388005.060000002</v>
      </c>
      <c r="E20" s="132">
        <f>C20+D20</f>
        <v>336732192.06</v>
      </c>
      <c r="F20" s="132">
        <v>46844864.07</v>
      </c>
      <c r="G20" s="132">
        <v>46844864.07</v>
      </c>
      <c r="H20" s="94">
        <f t="shared" ref="H20:H28" si="3">E20-F20</f>
        <v>289887327.99000001</v>
      </c>
    </row>
    <row r="21" spans="2:8" x14ac:dyDescent="0.2">
      <c r="B21" s="131" t="s">
        <v>396</v>
      </c>
      <c r="C21" s="132">
        <v>0</v>
      </c>
      <c r="D21" s="132">
        <v>0</v>
      </c>
      <c r="E21" s="132">
        <f>C21+D21</f>
        <v>0</v>
      </c>
      <c r="F21" s="132">
        <v>0</v>
      </c>
      <c r="G21" s="132">
        <v>0</v>
      </c>
      <c r="H21" s="94">
        <f t="shared" si="3"/>
        <v>0</v>
      </c>
    </row>
    <row r="22" spans="2:8" x14ac:dyDescent="0.2">
      <c r="B22" s="131" t="s">
        <v>395</v>
      </c>
      <c r="C22" s="132">
        <v>0</v>
      </c>
      <c r="D22" s="132">
        <v>0</v>
      </c>
      <c r="E22" s="132">
        <f>C22+D22</f>
        <v>0</v>
      </c>
      <c r="F22" s="132">
        <v>0</v>
      </c>
      <c r="G22" s="132">
        <v>0</v>
      </c>
      <c r="H22" s="94">
        <f t="shared" si="3"/>
        <v>0</v>
      </c>
    </row>
    <row r="23" spans="2:8" x14ac:dyDescent="0.2">
      <c r="B23" s="131"/>
      <c r="C23" s="132"/>
      <c r="D23" s="132"/>
      <c r="E23" s="132"/>
      <c r="F23" s="132"/>
      <c r="G23" s="132"/>
      <c r="H23" s="94">
        <f t="shared" si="3"/>
        <v>0</v>
      </c>
    </row>
    <row r="24" spans="2:8" x14ac:dyDescent="0.2">
      <c r="B24" s="131"/>
      <c r="C24" s="9"/>
      <c r="D24" s="9"/>
      <c r="E24" s="9"/>
      <c r="F24" s="9"/>
      <c r="G24" s="9"/>
      <c r="H24" s="94">
        <f t="shared" si="3"/>
        <v>0</v>
      </c>
    </row>
    <row r="25" spans="2:8" x14ac:dyDescent="0.2">
      <c r="B25" s="131"/>
      <c r="C25" s="9"/>
      <c r="D25" s="9"/>
      <c r="E25" s="9"/>
      <c r="F25" s="9"/>
      <c r="G25" s="9"/>
      <c r="H25" s="94">
        <f t="shared" si="3"/>
        <v>0</v>
      </c>
    </row>
    <row r="26" spans="2:8" x14ac:dyDescent="0.2">
      <c r="B26" s="131"/>
      <c r="C26" s="9"/>
      <c r="D26" s="9"/>
      <c r="E26" s="9"/>
      <c r="F26" s="9"/>
      <c r="G26" s="9"/>
      <c r="H26" s="94">
        <f t="shared" si="3"/>
        <v>0</v>
      </c>
    </row>
    <row r="27" spans="2:8" x14ac:dyDescent="0.2">
      <c r="B27" s="131"/>
      <c r="C27" s="9"/>
      <c r="D27" s="9"/>
      <c r="E27" s="9"/>
      <c r="F27" s="9"/>
      <c r="G27" s="9"/>
      <c r="H27" s="94">
        <f t="shared" si="3"/>
        <v>0</v>
      </c>
    </row>
    <row r="28" spans="2:8" x14ac:dyDescent="0.2">
      <c r="B28" s="130"/>
      <c r="C28" s="9"/>
      <c r="D28" s="9"/>
      <c r="E28" s="9"/>
      <c r="F28" s="9"/>
      <c r="G28" s="9"/>
      <c r="H28" s="94">
        <f t="shared" si="3"/>
        <v>0</v>
      </c>
    </row>
    <row r="29" spans="2:8" x14ac:dyDescent="0.2">
      <c r="B29" s="129" t="s">
        <v>313</v>
      </c>
      <c r="C29" s="7">
        <f t="shared" ref="C29:H29" si="4">C9+C19</f>
        <v>299436724</v>
      </c>
      <c r="D29" s="7">
        <f t="shared" si="4"/>
        <v>50292281.039999999</v>
      </c>
      <c r="E29" s="7">
        <f t="shared" si="4"/>
        <v>349729005.04000002</v>
      </c>
      <c r="F29" s="7">
        <f t="shared" si="4"/>
        <v>53551662.299999997</v>
      </c>
      <c r="G29" s="7">
        <f t="shared" si="4"/>
        <v>53534876.530000001</v>
      </c>
      <c r="H29" s="7">
        <f t="shared" si="4"/>
        <v>296177342.74000001</v>
      </c>
    </row>
    <row r="30" spans="2:8" ht="13.5" thickBot="1" x14ac:dyDescent="0.25">
      <c r="B30" s="128"/>
      <c r="C30" s="19"/>
      <c r="D30" s="19"/>
      <c r="E30" s="19"/>
      <c r="F30" s="19"/>
      <c r="G30" s="19"/>
      <c r="H30" s="19"/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7" right="0.7" top="0.75" bottom="0.75" header="0.3" footer="0.3"/>
  <pageSetup scale="72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86"/>
  <sheetViews>
    <sheetView workbookViewId="0">
      <pane ySplit="9" topLeftCell="A55" activePane="bottomLeft" state="frozen"/>
      <selection pane="bottomLeft" activeCell="F90" sqref="F90"/>
    </sheetView>
  </sheetViews>
  <sheetFormatPr baseColWidth="10" defaultColWidth="11" defaultRowHeight="12.75" x14ac:dyDescent="0.2"/>
  <cols>
    <col min="1" max="1" width="52.85546875" style="1" customWidth="1"/>
    <col min="2" max="2" width="9.85546875" style="1" bestFit="1" customWidth="1"/>
    <col min="3" max="3" width="14.42578125" style="1" customWidth="1"/>
    <col min="4" max="4" width="13.85546875" style="1" customWidth="1"/>
    <col min="5" max="5" width="14.140625" style="1" customWidth="1"/>
    <col min="6" max="6" width="14.5703125" style="1" customWidth="1"/>
    <col min="7" max="7" width="15.28515625" style="1" bestFit="1" customWidth="1"/>
    <col min="8" max="16384" width="11" style="1"/>
  </cols>
  <sheetData>
    <row r="1" spans="1:7" ht="13.5" thickBot="1" x14ac:dyDescent="0.25"/>
    <row r="2" spans="1:7" x14ac:dyDescent="0.2">
      <c r="A2" s="157" t="s">
        <v>120</v>
      </c>
      <c r="B2" s="158"/>
      <c r="C2" s="158"/>
      <c r="D2" s="158"/>
      <c r="E2" s="158"/>
      <c r="F2" s="158"/>
      <c r="G2" s="200"/>
    </row>
    <row r="3" spans="1:7" x14ac:dyDescent="0.2">
      <c r="A3" s="182" t="s">
        <v>394</v>
      </c>
      <c r="B3" s="183"/>
      <c r="C3" s="183"/>
      <c r="D3" s="183"/>
      <c r="E3" s="183"/>
      <c r="F3" s="183"/>
      <c r="G3" s="201"/>
    </row>
    <row r="4" spans="1:7" x14ac:dyDescent="0.2">
      <c r="A4" s="182" t="s">
        <v>435</v>
      </c>
      <c r="B4" s="183"/>
      <c r="C4" s="183"/>
      <c r="D4" s="183"/>
      <c r="E4" s="183"/>
      <c r="F4" s="183"/>
      <c r="G4" s="201"/>
    </row>
    <row r="5" spans="1:7" x14ac:dyDescent="0.2">
      <c r="A5" s="182" t="s">
        <v>125</v>
      </c>
      <c r="B5" s="183"/>
      <c r="C5" s="183"/>
      <c r="D5" s="183"/>
      <c r="E5" s="183"/>
      <c r="F5" s="183"/>
      <c r="G5" s="201"/>
    </row>
    <row r="6" spans="1:7" ht="13.5" thickBot="1" x14ac:dyDescent="0.25">
      <c r="A6" s="185" t="s">
        <v>1</v>
      </c>
      <c r="B6" s="186"/>
      <c r="C6" s="186"/>
      <c r="D6" s="186"/>
      <c r="E6" s="186"/>
      <c r="F6" s="186"/>
      <c r="G6" s="202"/>
    </row>
    <row r="7" spans="1:7" ht="15.75" customHeight="1" x14ac:dyDescent="0.2">
      <c r="A7" s="157" t="s">
        <v>2</v>
      </c>
      <c r="B7" s="206" t="s">
        <v>392</v>
      </c>
      <c r="C7" s="207"/>
      <c r="D7" s="207"/>
      <c r="E7" s="207"/>
      <c r="F7" s="208"/>
      <c r="G7" s="190" t="s">
        <v>391</v>
      </c>
    </row>
    <row r="8" spans="1:7" ht="15.75" customHeight="1" thickBot="1" x14ac:dyDescent="0.25">
      <c r="A8" s="182"/>
      <c r="B8" s="163"/>
      <c r="C8" s="164"/>
      <c r="D8" s="164"/>
      <c r="E8" s="164"/>
      <c r="F8" s="165"/>
      <c r="G8" s="209"/>
    </row>
    <row r="9" spans="1:7" ht="26.25" thickBot="1" x14ac:dyDescent="0.25">
      <c r="A9" s="185"/>
      <c r="B9" s="145" t="s">
        <v>206</v>
      </c>
      <c r="C9" s="22" t="s">
        <v>390</v>
      </c>
      <c r="D9" s="22" t="s">
        <v>389</v>
      </c>
      <c r="E9" s="22" t="s">
        <v>204</v>
      </c>
      <c r="F9" s="22" t="s">
        <v>223</v>
      </c>
      <c r="G9" s="191"/>
    </row>
    <row r="10" spans="1:7" x14ac:dyDescent="0.2">
      <c r="A10" s="144"/>
      <c r="B10" s="143"/>
      <c r="C10" s="143"/>
      <c r="D10" s="143"/>
      <c r="E10" s="143"/>
      <c r="F10" s="143"/>
      <c r="G10" s="143"/>
    </row>
    <row r="11" spans="1:7" x14ac:dyDescent="0.2">
      <c r="A11" s="138" t="s">
        <v>434</v>
      </c>
      <c r="B11" s="78">
        <f t="shared" ref="B11:G11" si="0">B12+B22+B31+B42</f>
        <v>12092537</v>
      </c>
      <c r="C11" s="78">
        <f t="shared" si="0"/>
        <v>904275.98</v>
      </c>
      <c r="D11" s="78">
        <f t="shared" si="0"/>
        <v>12996812.98</v>
      </c>
      <c r="E11" s="78">
        <f t="shared" si="0"/>
        <v>6706798.2300000004</v>
      </c>
      <c r="F11" s="78">
        <f t="shared" si="0"/>
        <v>6690012.46</v>
      </c>
      <c r="G11" s="78">
        <f t="shared" si="0"/>
        <v>6290014.75</v>
      </c>
    </row>
    <row r="12" spans="1:7" x14ac:dyDescent="0.2">
      <c r="A12" s="138" t="s">
        <v>432</v>
      </c>
      <c r="B12" s="78">
        <f>SUM(B13:B20)</f>
        <v>0</v>
      </c>
      <c r="C12" s="78">
        <f>SUM(C13:C20)</f>
        <v>0</v>
      </c>
      <c r="D12" s="78">
        <f>SUM(D13:D20)</f>
        <v>0</v>
      </c>
      <c r="E12" s="78">
        <f>SUM(E13:E20)</f>
        <v>0</v>
      </c>
      <c r="F12" s="78">
        <f>SUM(F13:F20)</f>
        <v>0</v>
      </c>
      <c r="G12" s="78">
        <f t="shared" ref="G12:G20" si="1">D12-E12</f>
        <v>0</v>
      </c>
    </row>
    <row r="13" spans="1:7" x14ac:dyDescent="0.2">
      <c r="A13" s="140" t="s">
        <v>431</v>
      </c>
      <c r="B13" s="76"/>
      <c r="C13" s="76"/>
      <c r="D13" s="76">
        <f t="shared" ref="D13:D20" si="2">B13+C13</f>
        <v>0</v>
      </c>
      <c r="E13" s="76"/>
      <c r="F13" s="76"/>
      <c r="G13" s="76">
        <f t="shared" si="1"/>
        <v>0</v>
      </c>
    </row>
    <row r="14" spans="1:7" x14ac:dyDescent="0.2">
      <c r="A14" s="140" t="s">
        <v>430</v>
      </c>
      <c r="B14" s="76"/>
      <c r="C14" s="76"/>
      <c r="D14" s="76">
        <f t="shared" si="2"/>
        <v>0</v>
      </c>
      <c r="E14" s="76"/>
      <c r="F14" s="76"/>
      <c r="G14" s="76">
        <f t="shared" si="1"/>
        <v>0</v>
      </c>
    </row>
    <row r="15" spans="1:7" x14ac:dyDescent="0.2">
      <c r="A15" s="140" t="s">
        <v>429</v>
      </c>
      <c r="B15" s="76"/>
      <c r="C15" s="76"/>
      <c r="D15" s="76">
        <f t="shared" si="2"/>
        <v>0</v>
      </c>
      <c r="E15" s="76"/>
      <c r="F15" s="76"/>
      <c r="G15" s="76">
        <f t="shared" si="1"/>
        <v>0</v>
      </c>
    </row>
    <row r="16" spans="1:7" x14ac:dyDescent="0.2">
      <c r="A16" s="140" t="s">
        <v>428</v>
      </c>
      <c r="B16" s="76"/>
      <c r="C16" s="76"/>
      <c r="D16" s="76">
        <f t="shared" si="2"/>
        <v>0</v>
      </c>
      <c r="E16" s="76"/>
      <c r="F16" s="76"/>
      <c r="G16" s="76">
        <f t="shared" si="1"/>
        <v>0</v>
      </c>
    </row>
    <row r="17" spans="1:7" x14ac:dyDescent="0.2">
      <c r="A17" s="140" t="s">
        <v>427</v>
      </c>
      <c r="B17" s="76"/>
      <c r="C17" s="76"/>
      <c r="D17" s="76">
        <f t="shared" si="2"/>
        <v>0</v>
      </c>
      <c r="E17" s="76"/>
      <c r="F17" s="76"/>
      <c r="G17" s="76">
        <f t="shared" si="1"/>
        <v>0</v>
      </c>
    </row>
    <row r="18" spans="1:7" x14ac:dyDescent="0.2">
      <c r="A18" s="140" t="s">
        <v>426</v>
      </c>
      <c r="B18" s="76"/>
      <c r="C18" s="76"/>
      <c r="D18" s="76">
        <f t="shared" si="2"/>
        <v>0</v>
      </c>
      <c r="E18" s="76"/>
      <c r="F18" s="76"/>
      <c r="G18" s="76">
        <f t="shared" si="1"/>
        <v>0</v>
      </c>
    </row>
    <row r="19" spans="1:7" x14ac:dyDescent="0.2">
      <c r="A19" s="140" t="s">
        <v>425</v>
      </c>
      <c r="B19" s="76"/>
      <c r="C19" s="76"/>
      <c r="D19" s="76">
        <f t="shared" si="2"/>
        <v>0</v>
      </c>
      <c r="E19" s="76"/>
      <c r="F19" s="76"/>
      <c r="G19" s="76">
        <f t="shared" si="1"/>
        <v>0</v>
      </c>
    </row>
    <row r="20" spans="1:7" x14ac:dyDescent="0.2">
      <c r="A20" s="140" t="s">
        <v>424</v>
      </c>
      <c r="B20" s="76"/>
      <c r="C20" s="76"/>
      <c r="D20" s="76">
        <f t="shared" si="2"/>
        <v>0</v>
      </c>
      <c r="E20" s="76"/>
      <c r="F20" s="76"/>
      <c r="G20" s="76">
        <f t="shared" si="1"/>
        <v>0</v>
      </c>
    </row>
    <row r="21" spans="1:7" x14ac:dyDescent="0.2">
      <c r="A21" s="139"/>
      <c r="B21" s="76"/>
      <c r="C21" s="76"/>
      <c r="D21" s="76"/>
      <c r="E21" s="76"/>
      <c r="F21" s="76"/>
      <c r="G21" s="76"/>
    </row>
    <row r="22" spans="1:7" x14ac:dyDescent="0.2">
      <c r="A22" s="138" t="s">
        <v>423</v>
      </c>
      <c r="B22" s="78">
        <f>SUM(B23:B29)</f>
        <v>12092537</v>
      </c>
      <c r="C22" s="78">
        <f>SUM(C23:C29)</f>
        <v>904275.98</v>
      </c>
      <c r="D22" s="78">
        <f>SUM(D23:D29)</f>
        <v>12996812.98</v>
      </c>
      <c r="E22" s="78">
        <f>SUM(E23:E29)</f>
        <v>6706798.2300000004</v>
      </c>
      <c r="F22" s="78">
        <f>SUM(F23:F29)</f>
        <v>6690012.46</v>
      </c>
      <c r="G22" s="78">
        <f t="shared" ref="G22:G29" si="3">D22-E22</f>
        <v>6290014.75</v>
      </c>
    </row>
    <row r="23" spans="1:7" x14ac:dyDescent="0.2">
      <c r="A23" s="140" t="s">
        <v>422</v>
      </c>
      <c r="B23" s="76"/>
      <c r="C23" s="76"/>
      <c r="D23" s="76">
        <f t="shared" ref="D23:D29" si="4">B23+C23</f>
        <v>0</v>
      </c>
      <c r="E23" s="76"/>
      <c r="F23" s="76"/>
      <c r="G23" s="76">
        <f t="shared" si="3"/>
        <v>0</v>
      </c>
    </row>
    <row r="24" spans="1:7" x14ac:dyDescent="0.2">
      <c r="A24" s="140" t="s">
        <v>421</v>
      </c>
      <c r="B24" s="76"/>
      <c r="C24" s="76"/>
      <c r="D24" s="76">
        <f t="shared" si="4"/>
        <v>0</v>
      </c>
      <c r="E24" s="76"/>
      <c r="F24" s="76"/>
      <c r="G24" s="76">
        <f t="shared" si="3"/>
        <v>0</v>
      </c>
    </row>
    <row r="25" spans="1:7" x14ac:dyDescent="0.2">
      <c r="A25" s="140" t="s">
        <v>420</v>
      </c>
      <c r="B25" s="76"/>
      <c r="C25" s="76"/>
      <c r="D25" s="76">
        <f t="shared" si="4"/>
        <v>0</v>
      </c>
      <c r="E25" s="76"/>
      <c r="F25" s="76"/>
      <c r="G25" s="76">
        <f t="shared" si="3"/>
        <v>0</v>
      </c>
    </row>
    <row r="26" spans="1:7" x14ac:dyDescent="0.2">
      <c r="A26" s="140" t="s">
        <v>419</v>
      </c>
      <c r="B26" s="76"/>
      <c r="C26" s="76"/>
      <c r="D26" s="76">
        <f t="shared" si="4"/>
        <v>0</v>
      </c>
      <c r="E26" s="76"/>
      <c r="F26" s="76"/>
      <c r="G26" s="76">
        <f t="shared" si="3"/>
        <v>0</v>
      </c>
    </row>
    <row r="27" spans="1:7" x14ac:dyDescent="0.2">
      <c r="A27" s="140" t="s">
        <v>418</v>
      </c>
      <c r="B27" s="76">
        <v>12092537</v>
      </c>
      <c r="C27" s="76">
        <v>904275.98</v>
      </c>
      <c r="D27" s="76">
        <f t="shared" si="4"/>
        <v>12996812.98</v>
      </c>
      <c r="E27" s="76">
        <v>6706798.2300000004</v>
      </c>
      <c r="F27" s="76">
        <v>6690012.46</v>
      </c>
      <c r="G27" s="76">
        <f t="shared" si="3"/>
        <v>6290014.75</v>
      </c>
    </row>
    <row r="28" spans="1:7" x14ac:dyDescent="0.2">
      <c r="A28" s="140" t="s">
        <v>417</v>
      </c>
      <c r="B28" s="76"/>
      <c r="C28" s="76"/>
      <c r="D28" s="76">
        <f t="shared" si="4"/>
        <v>0</v>
      </c>
      <c r="E28" s="76"/>
      <c r="F28" s="76"/>
      <c r="G28" s="76">
        <f t="shared" si="3"/>
        <v>0</v>
      </c>
    </row>
    <row r="29" spans="1:7" x14ac:dyDescent="0.2">
      <c r="A29" s="140" t="s">
        <v>416</v>
      </c>
      <c r="B29" s="76"/>
      <c r="C29" s="76"/>
      <c r="D29" s="76">
        <f t="shared" si="4"/>
        <v>0</v>
      </c>
      <c r="E29" s="76"/>
      <c r="F29" s="76"/>
      <c r="G29" s="76">
        <f t="shared" si="3"/>
        <v>0</v>
      </c>
    </row>
    <row r="30" spans="1:7" x14ac:dyDescent="0.2">
      <c r="A30" s="139"/>
      <c r="B30" s="76"/>
      <c r="C30" s="76"/>
      <c r="D30" s="76"/>
      <c r="E30" s="76"/>
      <c r="F30" s="76"/>
      <c r="G30" s="76"/>
    </row>
    <row r="31" spans="1:7" x14ac:dyDescent="0.2">
      <c r="A31" s="138" t="s">
        <v>415</v>
      </c>
      <c r="B31" s="78">
        <f>SUM(B32:B40)</f>
        <v>0</v>
      </c>
      <c r="C31" s="78">
        <f>SUM(C32:C40)</f>
        <v>0</v>
      </c>
      <c r="D31" s="78">
        <f>SUM(D32:D40)</f>
        <v>0</v>
      </c>
      <c r="E31" s="78">
        <f>SUM(E32:E40)</f>
        <v>0</v>
      </c>
      <c r="F31" s="78">
        <f>SUM(F32:F40)</f>
        <v>0</v>
      </c>
      <c r="G31" s="78">
        <f t="shared" ref="G31:G40" si="5">D31-E31</f>
        <v>0</v>
      </c>
    </row>
    <row r="32" spans="1:7" x14ac:dyDescent="0.2">
      <c r="A32" s="140" t="s">
        <v>414</v>
      </c>
      <c r="B32" s="76"/>
      <c r="C32" s="76"/>
      <c r="D32" s="76">
        <f t="shared" ref="D32:D40" si="6">B32+C32</f>
        <v>0</v>
      </c>
      <c r="E32" s="76"/>
      <c r="F32" s="76"/>
      <c r="G32" s="76">
        <f t="shared" si="5"/>
        <v>0</v>
      </c>
    </row>
    <row r="33" spans="1:7" x14ac:dyDescent="0.2">
      <c r="A33" s="140" t="s">
        <v>413</v>
      </c>
      <c r="B33" s="76"/>
      <c r="C33" s="76"/>
      <c r="D33" s="76">
        <f t="shared" si="6"/>
        <v>0</v>
      </c>
      <c r="E33" s="76"/>
      <c r="F33" s="76"/>
      <c r="G33" s="76">
        <f t="shared" si="5"/>
        <v>0</v>
      </c>
    </row>
    <row r="34" spans="1:7" x14ac:dyDescent="0.2">
      <c r="A34" s="140" t="s">
        <v>412</v>
      </c>
      <c r="B34" s="76"/>
      <c r="C34" s="76"/>
      <c r="D34" s="76">
        <f t="shared" si="6"/>
        <v>0</v>
      </c>
      <c r="E34" s="76"/>
      <c r="F34" s="76"/>
      <c r="G34" s="76">
        <f t="shared" si="5"/>
        <v>0</v>
      </c>
    </row>
    <row r="35" spans="1:7" x14ac:dyDescent="0.2">
      <c r="A35" s="140" t="s">
        <v>411</v>
      </c>
      <c r="B35" s="76"/>
      <c r="C35" s="76"/>
      <c r="D35" s="76">
        <f t="shared" si="6"/>
        <v>0</v>
      </c>
      <c r="E35" s="76"/>
      <c r="F35" s="76"/>
      <c r="G35" s="76">
        <f t="shared" si="5"/>
        <v>0</v>
      </c>
    </row>
    <row r="36" spans="1:7" x14ac:dyDescent="0.2">
      <c r="A36" s="140" t="s">
        <v>410</v>
      </c>
      <c r="B36" s="76"/>
      <c r="C36" s="76"/>
      <c r="D36" s="76">
        <f t="shared" si="6"/>
        <v>0</v>
      </c>
      <c r="E36" s="76"/>
      <c r="F36" s="76"/>
      <c r="G36" s="76">
        <f t="shared" si="5"/>
        <v>0</v>
      </c>
    </row>
    <row r="37" spans="1:7" x14ac:dyDescent="0.2">
      <c r="A37" s="140" t="s">
        <v>409</v>
      </c>
      <c r="B37" s="76"/>
      <c r="C37" s="76"/>
      <c r="D37" s="76">
        <f t="shared" si="6"/>
        <v>0</v>
      </c>
      <c r="E37" s="76"/>
      <c r="F37" s="76"/>
      <c r="G37" s="76">
        <f t="shared" si="5"/>
        <v>0</v>
      </c>
    </row>
    <row r="38" spans="1:7" x14ac:dyDescent="0.2">
      <c r="A38" s="140" t="s">
        <v>408</v>
      </c>
      <c r="B38" s="76"/>
      <c r="C38" s="76"/>
      <c r="D38" s="76">
        <f t="shared" si="6"/>
        <v>0</v>
      </c>
      <c r="E38" s="76"/>
      <c r="F38" s="76"/>
      <c r="G38" s="76">
        <f t="shared" si="5"/>
        <v>0</v>
      </c>
    </row>
    <row r="39" spans="1:7" x14ac:dyDescent="0.2">
      <c r="A39" s="140" t="s">
        <v>407</v>
      </c>
      <c r="B39" s="76"/>
      <c r="C39" s="76"/>
      <c r="D39" s="76">
        <f t="shared" si="6"/>
        <v>0</v>
      </c>
      <c r="E39" s="76"/>
      <c r="F39" s="76"/>
      <c r="G39" s="76">
        <f t="shared" si="5"/>
        <v>0</v>
      </c>
    </row>
    <row r="40" spans="1:7" x14ac:dyDescent="0.2">
      <c r="A40" s="140" t="s">
        <v>406</v>
      </c>
      <c r="B40" s="76"/>
      <c r="C40" s="76"/>
      <c r="D40" s="76">
        <f t="shared" si="6"/>
        <v>0</v>
      </c>
      <c r="E40" s="76"/>
      <c r="F40" s="76"/>
      <c r="G40" s="76">
        <f t="shared" si="5"/>
        <v>0</v>
      </c>
    </row>
    <row r="41" spans="1:7" x14ac:dyDescent="0.2">
      <c r="A41" s="139"/>
      <c r="B41" s="76"/>
      <c r="C41" s="76"/>
      <c r="D41" s="76"/>
      <c r="E41" s="76"/>
      <c r="F41" s="76"/>
      <c r="G41" s="76"/>
    </row>
    <row r="42" spans="1:7" x14ac:dyDescent="0.2">
      <c r="A42" s="138" t="s">
        <v>405</v>
      </c>
      <c r="B42" s="78">
        <f>SUM(B43:B46)</f>
        <v>0</v>
      </c>
      <c r="C42" s="78">
        <f>SUM(C43:C46)</f>
        <v>0</v>
      </c>
      <c r="D42" s="78">
        <f>SUM(D43:D46)</f>
        <v>0</v>
      </c>
      <c r="E42" s="78">
        <f>SUM(E43:E46)</f>
        <v>0</v>
      </c>
      <c r="F42" s="78">
        <f>SUM(F43:F46)</f>
        <v>0</v>
      </c>
      <c r="G42" s="78">
        <f>D42-E42</f>
        <v>0</v>
      </c>
    </row>
    <row r="43" spans="1:7" x14ac:dyDescent="0.2">
      <c r="A43" s="140" t="s">
        <v>404</v>
      </c>
      <c r="B43" s="76"/>
      <c r="C43" s="76"/>
      <c r="D43" s="76">
        <f>B43+C43</f>
        <v>0</v>
      </c>
      <c r="E43" s="76"/>
      <c r="F43" s="76"/>
      <c r="G43" s="76">
        <f>D43-E43</f>
        <v>0</v>
      </c>
    </row>
    <row r="44" spans="1:7" ht="25.5" x14ac:dyDescent="0.2">
      <c r="A44" s="10" t="s">
        <v>403</v>
      </c>
      <c r="B44" s="76"/>
      <c r="C44" s="76"/>
      <c r="D44" s="76">
        <f>B44+C44</f>
        <v>0</v>
      </c>
      <c r="E44" s="76"/>
      <c r="F44" s="76"/>
      <c r="G44" s="76">
        <f>D44-E44</f>
        <v>0</v>
      </c>
    </row>
    <row r="45" spans="1:7" x14ac:dyDescent="0.2">
      <c r="A45" s="140" t="s">
        <v>402</v>
      </c>
      <c r="B45" s="76"/>
      <c r="C45" s="76"/>
      <c r="D45" s="76">
        <f>B45+C45</f>
        <v>0</v>
      </c>
      <c r="E45" s="76"/>
      <c r="F45" s="76"/>
      <c r="G45" s="76">
        <f>D45-E45</f>
        <v>0</v>
      </c>
    </row>
    <row r="46" spans="1:7" x14ac:dyDescent="0.2">
      <c r="A46" s="140" t="s">
        <v>401</v>
      </c>
      <c r="B46" s="76"/>
      <c r="C46" s="76"/>
      <c r="D46" s="76">
        <f>B46+C46</f>
        <v>0</v>
      </c>
      <c r="E46" s="76"/>
      <c r="F46" s="76"/>
      <c r="G46" s="76">
        <f>D46-E46</f>
        <v>0</v>
      </c>
    </row>
    <row r="47" spans="1:7" x14ac:dyDescent="0.2">
      <c r="A47" s="139"/>
      <c r="B47" s="76"/>
      <c r="C47" s="76"/>
      <c r="D47" s="76"/>
      <c r="E47" s="76"/>
      <c r="F47" s="76"/>
      <c r="G47" s="76"/>
    </row>
    <row r="48" spans="1:7" x14ac:dyDescent="0.2">
      <c r="A48" s="138" t="s">
        <v>433</v>
      </c>
      <c r="B48" s="78">
        <f>B49+B59+B68+B79</f>
        <v>287344187</v>
      </c>
      <c r="C48" s="78">
        <f>C49+C59+C68+C79</f>
        <v>49388005.060000002</v>
      </c>
      <c r="D48" s="78">
        <f>D49+D59+D68+D79</f>
        <v>336732192.06</v>
      </c>
      <c r="E48" s="78">
        <f>E49+E59+E68+E79</f>
        <v>46844864.07</v>
      </c>
      <c r="F48" s="78">
        <f>F49+F59+F68+F79</f>
        <v>46844864.07</v>
      </c>
      <c r="G48" s="78">
        <f t="shared" ref="G48:G57" si="7">D48-E48</f>
        <v>289887327.99000001</v>
      </c>
    </row>
    <row r="49" spans="1:7" x14ac:dyDescent="0.2">
      <c r="A49" s="138" t="s">
        <v>432</v>
      </c>
      <c r="B49" s="78">
        <f>SUM(B50:B57)</f>
        <v>0</v>
      </c>
      <c r="C49" s="78">
        <f>SUM(C50:C57)</f>
        <v>0</v>
      </c>
      <c r="D49" s="78">
        <f>SUM(D50:D57)</f>
        <v>0</v>
      </c>
      <c r="E49" s="78">
        <f>SUM(E50:E57)</f>
        <v>0</v>
      </c>
      <c r="F49" s="78">
        <f>SUM(F50:F57)</f>
        <v>0</v>
      </c>
      <c r="G49" s="78">
        <f t="shared" si="7"/>
        <v>0</v>
      </c>
    </row>
    <row r="50" spans="1:7" x14ac:dyDescent="0.2">
      <c r="A50" s="140" t="s">
        <v>431</v>
      </c>
      <c r="B50" s="76"/>
      <c r="C50" s="76"/>
      <c r="D50" s="76">
        <f t="shared" ref="D50:D57" si="8">B50+C50</f>
        <v>0</v>
      </c>
      <c r="E50" s="76"/>
      <c r="F50" s="76"/>
      <c r="G50" s="76">
        <f t="shared" si="7"/>
        <v>0</v>
      </c>
    </row>
    <row r="51" spans="1:7" x14ac:dyDescent="0.2">
      <c r="A51" s="140" t="s">
        <v>430</v>
      </c>
      <c r="B51" s="76"/>
      <c r="C51" s="76"/>
      <c r="D51" s="76">
        <f t="shared" si="8"/>
        <v>0</v>
      </c>
      <c r="E51" s="76"/>
      <c r="F51" s="76"/>
      <c r="G51" s="76">
        <f t="shared" si="7"/>
        <v>0</v>
      </c>
    </row>
    <row r="52" spans="1:7" x14ac:dyDescent="0.2">
      <c r="A52" s="140" t="s">
        <v>429</v>
      </c>
      <c r="B52" s="76"/>
      <c r="C52" s="76"/>
      <c r="D52" s="76">
        <f t="shared" si="8"/>
        <v>0</v>
      </c>
      <c r="E52" s="76"/>
      <c r="F52" s="76"/>
      <c r="G52" s="76">
        <f t="shared" si="7"/>
        <v>0</v>
      </c>
    </row>
    <row r="53" spans="1:7" x14ac:dyDescent="0.2">
      <c r="A53" s="140" t="s">
        <v>428</v>
      </c>
      <c r="B53" s="76"/>
      <c r="C53" s="76"/>
      <c r="D53" s="76">
        <f t="shared" si="8"/>
        <v>0</v>
      </c>
      <c r="E53" s="76"/>
      <c r="F53" s="76"/>
      <c r="G53" s="76">
        <f t="shared" si="7"/>
        <v>0</v>
      </c>
    </row>
    <row r="54" spans="1:7" x14ac:dyDescent="0.2">
      <c r="A54" s="140" t="s">
        <v>427</v>
      </c>
      <c r="B54" s="76"/>
      <c r="C54" s="76"/>
      <c r="D54" s="76">
        <f t="shared" si="8"/>
        <v>0</v>
      </c>
      <c r="E54" s="76"/>
      <c r="F54" s="76"/>
      <c r="G54" s="76">
        <f t="shared" si="7"/>
        <v>0</v>
      </c>
    </row>
    <row r="55" spans="1:7" x14ac:dyDescent="0.2">
      <c r="A55" s="140" t="s">
        <v>426</v>
      </c>
      <c r="B55" s="76"/>
      <c r="C55" s="76"/>
      <c r="D55" s="76">
        <f t="shared" si="8"/>
        <v>0</v>
      </c>
      <c r="E55" s="76"/>
      <c r="F55" s="76"/>
      <c r="G55" s="76">
        <f t="shared" si="7"/>
        <v>0</v>
      </c>
    </row>
    <row r="56" spans="1:7" x14ac:dyDescent="0.2">
      <c r="A56" s="140" t="s">
        <v>425</v>
      </c>
      <c r="B56" s="76"/>
      <c r="C56" s="76"/>
      <c r="D56" s="76">
        <f t="shared" si="8"/>
        <v>0</v>
      </c>
      <c r="E56" s="76"/>
      <c r="F56" s="76"/>
      <c r="G56" s="76">
        <f t="shared" si="7"/>
        <v>0</v>
      </c>
    </row>
    <row r="57" spans="1:7" x14ac:dyDescent="0.2">
      <c r="A57" s="140" t="s">
        <v>424</v>
      </c>
      <c r="B57" s="76"/>
      <c r="C57" s="76"/>
      <c r="D57" s="76">
        <f t="shared" si="8"/>
        <v>0</v>
      </c>
      <c r="E57" s="76"/>
      <c r="F57" s="76"/>
      <c r="G57" s="76">
        <f t="shared" si="7"/>
        <v>0</v>
      </c>
    </row>
    <row r="58" spans="1:7" x14ac:dyDescent="0.2">
      <c r="A58" s="139"/>
      <c r="B58" s="76"/>
      <c r="C58" s="76"/>
      <c r="D58" s="76"/>
      <c r="E58" s="76"/>
      <c r="F58" s="76"/>
      <c r="G58" s="76"/>
    </row>
    <row r="59" spans="1:7" x14ac:dyDescent="0.2">
      <c r="A59" s="138" t="s">
        <v>423</v>
      </c>
      <c r="B59" s="78">
        <f>SUM(B60:B66)</f>
        <v>287344187</v>
      </c>
      <c r="C59" s="78">
        <f>SUM(C60:C66)</f>
        <v>49388005.060000002</v>
      </c>
      <c r="D59" s="78">
        <f>SUM(D60:D66)</f>
        <v>336732192.06</v>
      </c>
      <c r="E59" s="78">
        <f>SUM(E60:E66)</f>
        <v>46844864.07</v>
      </c>
      <c r="F59" s="78">
        <f>SUM(F60:F66)</f>
        <v>46844864.07</v>
      </c>
      <c r="G59" s="78">
        <f t="shared" ref="G59:G66" si="9">D59-E59</f>
        <v>289887327.99000001</v>
      </c>
    </row>
    <row r="60" spans="1:7" x14ac:dyDescent="0.2">
      <c r="A60" s="140" t="s">
        <v>422</v>
      </c>
      <c r="B60" s="76"/>
      <c r="C60" s="76"/>
      <c r="D60" s="76">
        <f t="shared" ref="D60:D66" si="10">B60+C60</f>
        <v>0</v>
      </c>
      <c r="E60" s="76"/>
      <c r="F60" s="76"/>
      <c r="G60" s="76">
        <f t="shared" si="9"/>
        <v>0</v>
      </c>
    </row>
    <row r="61" spans="1:7" x14ac:dyDescent="0.2">
      <c r="A61" s="140" t="s">
        <v>421</v>
      </c>
      <c r="B61" s="76"/>
      <c r="C61" s="76"/>
      <c r="D61" s="76">
        <f t="shared" si="10"/>
        <v>0</v>
      </c>
      <c r="E61" s="76"/>
      <c r="F61" s="76"/>
      <c r="G61" s="76">
        <f t="shared" si="9"/>
        <v>0</v>
      </c>
    </row>
    <row r="62" spans="1:7" x14ac:dyDescent="0.2">
      <c r="A62" s="140" t="s">
        <v>420</v>
      </c>
      <c r="B62" s="76"/>
      <c r="C62" s="76"/>
      <c r="D62" s="76">
        <f t="shared" si="10"/>
        <v>0</v>
      </c>
      <c r="E62" s="76"/>
      <c r="F62" s="76"/>
      <c r="G62" s="76">
        <f t="shared" si="9"/>
        <v>0</v>
      </c>
    </row>
    <row r="63" spans="1:7" x14ac:dyDescent="0.2">
      <c r="A63" s="140" t="s">
        <v>419</v>
      </c>
      <c r="B63" s="76"/>
      <c r="C63" s="76"/>
      <c r="D63" s="76">
        <f t="shared" si="10"/>
        <v>0</v>
      </c>
      <c r="E63" s="76"/>
      <c r="F63" s="76"/>
      <c r="G63" s="76">
        <f t="shared" si="9"/>
        <v>0</v>
      </c>
    </row>
    <row r="64" spans="1:7" x14ac:dyDescent="0.2">
      <c r="A64" s="140" t="s">
        <v>418</v>
      </c>
      <c r="B64" s="76">
        <v>287344187</v>
      </c>
      <c r="C64" s="76">
        <v>49388005.060000002</v>
      </c>
      <c r="D64" s="76">
        <f t="shared" si="10"/>
        <v>336732192.06</v>
      </c>
      <c r="E64" s="76">
        <v>46844864.07</v>
      </c>
      <c r="F64" s="76">
        <v>46844864.07</v>
      </c>
      <c r="G64" s="76">
        <f t="shared" si="9"/>
        <v>289887327.99000001</v>
      </c>
    </row>
    <row r="65" spans="1:7" x14ac:dyDescent="0.2">
      <c r="A65" s="140" t="s">
        <v>417</v>
      </c>
      <c r="B65" s="76"/>
      <c r="C65" s="76"/>
      <c r="D65" s="76">
        <f t="shared" si="10"/>
        <v>0</v>
      </c>
      <c r="E65" s="76"/>
      <c r="F65" s="76"/>
      <c r="G65" s="76">
        <f t="shared" si="9"/>
        <v>0</v>
      </c>
    </row>
    <row r="66" spans="1:7" x14ac:dyDescent="0.2">
      <c r="A66" s="140" t="s">
        <v>416</v>
      </c>
      <c r="B66" s="76"/>
      <c r="C66" s="76"/>
      <c r="D66" s="76">
        <f t="shared" si="10"/>
        <v>0</v>
      </c>
      <c r="E66" s="76"/>
      <c r="F66" s="76"/>
      <c r="G66" s="76">
        <f t="shared" si="9"/>
        <v>0</v>
      </c>
    </row>
    <row r="67" spans="1:7" x14ac:dyDescent="0.2">
      <c r="A67" s="139"/>
      <c r="B67" s="76"/>
      <c r="C67" s="76"/>
      <c r="D67" s="76"/>
      <c r="E67" s="76"/>
      <c r="F67" s="76"/>
      <c r="G67" s="76"/>
    </row>
    <row r="68" spans="1:7" x14ac:dyDescent="0.2">
      <c r="A68" s="138" t="s">
        <v>415</v>
      </c>
      <c r="B68" s="78">
        <f>SUM(B69:B77)</f>
        <v>0</v>
      </c>
      <c r="C68" s="78">
        <f>SUM(C69:C77)</f>
        <v>0</v>
      </c>
      <c r="D68" s="78">
        <f>SUM(D69:D77)</f>
        <v>0</v>
      </c>
      <c r="E68" s="78">
        <f>SUM(E69:E77)</f>
        <v>0</v>
      </c>
      <c r="F68" s="78">
        <f>SUM(F69:F77)</f>
        <v>0</v>
      </c>
      <c r="G68" s="78">
        <f t="shared" ref="G68:G77" si="11">D68-E68</f>
        <v>0</v>
      </c>
    </row>
    <row r="69" spans="1:7" x14ac:dyDescent="0.2">
      <c r="A69" s="140" t="s">
        <v>414</v>
      </c>
      <c r="B69" s="76"/>
      <c r="C69" s="76"/>
      <c r="D69" s="76">
        <f t="shared" ref="D69:D77" si="12">B69+C69</f>
        <v>0</v>
      </c>
      <c r="E69" s="76"/>
      <c r="F69" s="76"/>
      <c r="G69" s="76">
        <f t="shared" si="11"/>
        <v>0</v>
      </c>
    </row>
    <row r="70" spans="1:7" x14ac:dyDescent="0.2">
      <c r="A70" s="140" t="s">
        <v>413</v>
      </c>
      <c r="B70" s="76"/>
      <c r="C70" s="76"/>
      <c r="D70" s="76">
        <f t="shared" si="12"/>
        <v>0</v>
      </c>
      <c r="E70" s="76"/>
      <c r="F70" s="76"/>
      <c r="G70" s="76">
        <f t="shared" si="11"/>
        <v>0</v>
      </c>
    </row>
    <row r="71" spans="1:7" x14ac:dyDescent="0.2">
      <c r="A71" s="140" t="s">
        <v>412</v>
      </c>
      <c r="B71" s="76"/>
      <c r="C71" s="76"/>
      <c r="D71" s="76">
        <f t="shared" si="12"/>
        <v>0</v>
      </c>
      <c r="E71" s="76"/>
      <c r="F71" s="76"/>
      <c r="G71" s="76">
        <f t="shared" si="11"/>
        <v>0</v>
      </c>
    </row>
    <row r="72" spans="1:7" x14ac:dyDescent="0.2">
      <c r="A72" s="140" t="s">
        <v>411</v>
      </c>
      <c r="B72" s="76"/>
      <c r="C72" s="76"/>
      <c r="D72" s="76">
        <f t="shared" si="12"/>
        <v>0</v>
      </c>
      <c r="E72" s="76"/>
      <c r="F72" s="76"/>
      <c r="G72" s="76">
        <f t="shared" si="11"/>
        <v>0</v>
      </c>
    </row>
    <row r="73" spans="1:7" x14ac:dyDescent="0.2">
      <c r="A73" s="140" t="s">
        <v>410</v>
      </c>
      <c r="B73" s="76"/>
      <c r="C73" s="76"/>
      <c r="D73" s="76">
        <f t="shared" si="12"/>
        <v>0</v>
      </c>
      <c r="E73" s="76"/>
      <c r="F73" s="76"/>
      <c r="G73" s="76">
        <f t="shared" si="11"/>
        <v>0</v>
      </c>
    </row>
    <row r="74" spans="1:7" x14ac:dyDescent="0.2">
      <c r="A74" s="140" t="s">
        <v>409</v>
      </c>
      <c r="B74" s="76"/>
      <c r="C74" s="76"/>
      <c r="D74" s="76">
        <f t="shared" si="12"/>
        <v>0</v>
      </c>
      <c r="E74" s="76"/>
      <c r="F74" s="76"/>
      <c r="G74" s="76">
        <f t="shared" si="11"/>
        <v>0</v>
      </c>
    </row>
    <row r="75" spans="1:7" x14ac:dyDescent="0.2">
      <c r="A75" s="140" t="s">
        <v>408</v>
      </c>
      <c r="B75" s="76"/>
      <c r="C75" s="76"/>
      <c r="D75" s="76">
        <f t="shared" si="12"/>
        <v>0</v>
      </c>
      <c r="E75" s="76"/>
      <c r="F75" s="76"/>
      <c r="G75" s="76">
        <f t="shared" si="11"/>
        <v>0</v>
      </c>
    </row>
    <row r="76" spans="1:7" x14ac:dyDescent="0.2">
      <c r="A76" s="140" t="s">
        <v>407</v>
      </c>
      <c r="B76" s="76"/>
      <c r="C76" s="76"/>
      <c r="D76" s="76">
        <f t="shared" si="12"/>
        <v>0</v>
      </c>
      <c r="E76" s="76"/>
      <c r="F76" s="76"/>
      <c r="G76" s="76">
        <f t="shared" si="11"/>
        <v>0</v>
      </c>
    </row>
    <row r="77" spans="1:7" x14ac:dyDescent="0.2">
      <c r="A77" s="142" t="s">
        <v>406</v>
      </c>
      <c r="B77" s="141"/>
      <c r="C77" s="141"/>
      <c r="D77" s="141">
        <f t="shared" si="12"/>
        <v>0</v>
      </c>
      <c r="E77" s="141"/>
      <c r="F77" s="141"/>
      <c r="G77" s="141">
        <f t="shared" si="11"/>
        <v>0</v>
      </c>
    </row>
    <row r="78" spans="1:7" x14ac:dyDescent="0.2">
      <c r="A78" s="139"/>
      <c r="B78" s="76"/>
      <c r="C78" s="76"/>
      <c r="D78" s="76"/>
      <c r="E78" s="76"/>
      <c r="F78" s="76"/>
      <c r="G78" s="76"/>
    </row>
    <row r="79" spans="1:7" x14ac:dyDescent="0.2">
      <c r="A79" s="138" t="s">
        <v>405</v>
      </c>
      <c r="B79" s="78">
        <f>SUM(B80:B83)</f>
        <v>0</v>
      </c>
      <c r="C79" s="78">
        <f>SUM(C80:C83)</f>
        <v>0</v>
      </c>
      <c r="D79" s="78">
        <f>SUM(D80:D83)</f>
        <v>0</v>
      </c>
      <c r="E79" s="78">
        <f>SUM(E80:E83)</f>
        <v>0</v>
      </c>
      <c r="F79" s="78">
        <f>SUM(F80:F83)</f>
        <v>0</v>
      </c>
      <c r="G79" s="78">
        <f>D79-E79</f>
        <v>0</v>
      </c>
    </row>
    <row r="80" spans="1:7" x14ac:dyDescent="0.2">
      <c r="A80" s="140" t="s">
        <v>404</v>
      </c>
      <c r="B80" s="76"/>
      <c r="C80" s="76"/>
      <c r="D80" s="76">
        <f>B80+C80</f>
        <v>0</v>
      </c>
      <c r="E80" s="76"/>
      <c r="F80" s="76"/>
      <c r="G80" s="76">
        <f>D80-E80</f>
        <v>0</v>
      </c>
    </row>
    <row r="81" spans="1:7" ht="25.5" x14ac:dyDescent="0.2">
      <c r="A81" s="10" t="s">
        <v>403</v>
      </c>
      <c r="B81" s="76"/>
      <c r="C81" s="76"/>
      <c r="D81" s="76">
        <f>B81+C81</f>
        <v>0</v>
      </c>
      <c r="E81" s="76"/>
      <c r="F81" s="76"/>
      <c r="G81" s="76">
        <f>D81-E81</f>
        <v>0</v>
      </c>
    </row>
    <row r="82" spans="1:7" x14ac:dyDescent="0.2">
      <c r="A82" s="140" t="s">
        <v>402</v>
      </c>
      <c r="B82" s="76"/>
      <c r="C82" s="76"/>
      <c r="D82" s="76">
        <f>B82+C82</f>
        <v>0</v>
      </c>
      <c r="E82" s="76"/>
      <c r="F82" s="76"/>
      <c r="G82" s="76">
        <f>D82-E82</f>
        <v>0</v>
      </c>
    </row>
    <row r="83" spans="1:7" x14ac:dyDescent="0.2">
      <c r="A83" s="140" t="s">
        <v>401</v>
      </c>
      <c r="B83" s="76"/>
      <c r="C83" s="76"/>
      <c r="D83" s="76">
        <f>B83+C83</f>
        <v>0</v>
      </c>
      <c r="E83" s="76"/>
      <c r="F83" s="76"/>
      <c r="G83" s="76">
        <f>D83-E83</f>
        <v>0</v>
      </c>
    </row>
    <row r="84" spans="1:7" x14ac:dyDescent="0.2">
      <c r="A84" s="139"/>
      <c r="B84" s="76"/>
      <c r="C84" s="76"/>
      <c r="D84" s="76"/>
      <c r="E84" s="76"/>
      <c r="F84" s="76"/>
      <c r="G84" s="76"/>
    </row>
    <row r="85" spans="1:7" x14ac:dyDescent="0.2">
      <c r="A85" s="138" t="s">
        <v>313</v>
      </c>
      <c r="B85" s="78">
        <f t="shared" ref="B85:G85" si="13">B11+B48</f>
        <v>299436724</v>
      </c>
      <c r="C85" s="78">
        <f t="shared" si="13"/>
        <v>50292281.039999999</v>
      </c>
      <c r="D85" s="78">
        <f t="shared" si="13"/>
        <v>349729005.04000002</v>
      </c>
      <c r="E85" s="78">
        <f t="shared" si="13"/>
        <v>53551662.299999997</v>
      </c>
      <c r="F85" s="78">
        <f t="shared" si="13"/>
        <v>53534876.530000001</v>
      </c>
      <c r="G85" s="78">
        <f t="shared" si="13"/>
        <v>296177342.74000001</v>
      </c>
    </row>
    <row r="86" spans="1:7" ht="13.5" thickBot="1" x14ac:dyDescent="0.25">
      <c r="A86" s="137"/>
      <c r="B86" s="136"/>
      <c r="C86" s="136"/>
      <c r="D86" s="136"/>
      <c r="E86" s="136"/>
      <c r="F86" s="136"/>
      <c r="G86" s="136"/>
    </row>
  </sheetData>
  <mergeCells count="8">
    <mergeCell ref="A7:A9"/>
    <mergeCell ref="G7:G9"/>
    <mergeCell ref="A2:G2"/>
    <mergeCell ref="A3:G3"/>
    <mergeCell ref="A4:G4"/>
    <mergeCell ref="A5:G5"/>
    <mergeCell ref="A6:G6"/>
    <mergeCell ref="B7:F8"/>
  </mergeCells>
  <pageMargins left="0.70866141732283472" right="0.70866141732283472" top="0.74803149606299213" bottom="0.74803149606299213" header="0.31496062992125984" footer="0.31496062992125984"/>
  <pageSetup scale="66" fitToHeight="0" orientation="portrait" r:id="rId1"/>
  <rowBreaks count="1" manualBreakCount="1">
    <brk id="77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3"/>
  <sheetViews>
    <sheetView workbookViewId="0">
      <selection activeCell="F26" sqref="F26"/>
    </sheetView>
  </sheetViews>
  <sheetFormatPr baseColWidth="10" defaultRowHeight="15" x14ac:dyDescent="0.25"/>
  <cols>
    <col min="1" max="1" width="42.85546875" customWidth="1"/>
    <col min="2" max="7" width="15.42578125" customWidth="1"/>
  </cols>
  <sheetData>
    <row r="1" spans="1:7" ht="15.75" thickBot="1" x14ac:dyDescent="0.3"/>
    <row r="2" spans="1:7" x14ac:dyDescent="0.25">
      <c r="A2" s="157" t="s">
        <v>120</v>
      </c>
      <c r="B2" s="158"/>
      <c r="C2" s="158"/>
      <c r="D2" s="158"/>
      <c r="E2" s="158"/>
      <c r="F2" s="158"/>
      <c r="G2" s="200"/>
    </row>
    <row r="3" spans="1:7" x14ac:dyDescent="0.25">
      <c r="A3" s="182" t="s">
        <v>394</v>
      </c>
      <c r="B3" s="183"/>
      <c r="C3" s="183"/>
      <c r="D3" s="183"/>
      <c r="E3" s="183"/>
      <c r="F3" s="183"/>
      <c r="G3" s="201"/>
    </row>
    <row r="4" spans="1:7" x14ac:dyDescent="0.25">
      <c r="A4" s="182" t="s">
        <v>436</v>
      </c>
      <c r="B4" s="183"/>
      <c r="C4" s="183"/>
      <c r="D4" s="183"/>
      <c r="E4" s="183"/>
      <c r="F4" s="183"/>
      <c r="G4" s="201"/>
    </row>
    <row r="5" spans="1:7" x14ac:dyDescent="0.25">
      <c r="A5" s="182" t="s">
        <v>125</v>
      </c>
      <c r="B5" s="183"/>
      <c r="C5" s="183"/>
      <c r="D5" s="183"/>
      <c r="E5" s="183"/>
      <c r="F5" s="183"/>
      <c r="G5" s="201"/>
    </row>
    <row r="6" spans="1:7" ht="15.75" thickBot="1" x14ac:dyDescent="0.3">
      <c r="A6" s="185" t="s">
        <v>1</v>
      </c>
      <c r="B6" s="186"/>
      <c r="C6" s="186"/>
      <c r="D6" s="186"/>
      <c r="E6" s="186"/>
      <c r="F6" s="186"/>
      <c r="G6" s="202"/>
    </row>
    <row r="7" spans="1:7" ht="15.75" thickBot="1" x14ac:dyDescent="0.3">
      <c r="A7" s="195" t="s">
        <v>2</v>
      </c>
      <c r="B7" s="203" t="s">
        <v>392</v>
      </c>
      <c r="C7" s="204"/>
      <c r="D7" s="204"/>
      <c r="E7" s="204"/>
      <c r="F7" s="205"/>
      <c r="G7" s="190" t="s">
        <v>391</v>
      </c>
    </row>
    <row r="8" spans="1:7" ht="26.25" thickBot="1" x14ac:dyDescent="0.3">
      <c r="A8" s="197"/>
      <c r="B8" s="22" t="s">
        <v>206</v>
      </c>
      <c r="C8" s="22" t="s">
        <v>390</v>
      </c>
      <c r="D8" s="22" t="s">
        <v>389</v>
      </c>
      <c r="E8" s="22" t="s">
        <v>437</v>
      </c>
      <c r="F8" s="22" t="s">
        <v>223</v>
      </c>
      <c r="G8" s="191"/>
    </row>
    <row r="9" spans="1:7" x14ac:dyDescent="0.25">
      <c r="A9" s="146" t="s">
        <v>438</v>
      </c>
      <c r="B9" s="133">
        <f>B10+B11+B12+B15+B16+B19</f>
        <v>9494905</v>
      </c>
      <c r="C9" s="133">
        <f>C10+C11+C12+C15+C16+C19</f>
        <v>0</v>
      </c>
      <c r="D9" s="133">
        <f>D10+D11+D12+D15+D16+D19</f>
        <v>9494905</v>
      </c>
      <c r="E9" s="133">
        <f>E10+E11+E12+E15+E16+E19</f>
        <v>4028448</v>
      </c>
      <c r="F9" s="133">
        <f>F10+F11+F12+F15+F16+F19</f>
        <v>4028448</v>
      </c>
      <c r="G9" s="7">
        <f t="shared" ref="G9:G19" si="0">D9-E9</f>
        <v>5466457</v>
      </c>
    </row>
    <row r="10" spans="1:7" x14ac:dyDescent="0.25">
      <c r="A10" s="119" t="s">
        <v>439</v>
      </c>
      <c r="B10" s="147">
        <v>9494905</v>
      </c>
      <c r="C10" s="9"/>
      <c r="D10" s="9">
        <f>B10+C10</f>
        <v>9494905</v>
      </c>
      <c r="E10" s="94">
        <v>4028448</v>
      </c>
      <c r="F10" s="9">
        <v>4028448</v>
      </c>
      <c r="G10" s="9">
        <f t="shared" si="0"/>
        <v>5466457</v>
      </c>
    </row>
    <row r="11" spans="1:7" x14ac:dyDescent="0.25">
      <c r="A11" s="119" t="s">
        <v>440</v>
      </c>
      <c r="B11" s="133"/>
      <c r="C11" s="7"/>
      <c r="D11" s="9">
        <f>B11+C11</f>
        <v>0</v>
      </c>
      <c r="E11" s="7"/>
      <c r="F11" s="7"/>
      <c r="G11" s="9">
        <f t="shared" si="0"/>
        <v>0</v>
      </c>
    </row>
    <row r="12" spans="1:7" x14ac:dyDescent="0.25">
      <c r="A12" s="119" t="s">
        <v>441</v>
      </c>
      <c r="B12" s="132">
        <f>SUM(B13:B14)</f>
        <v>0</v>
      </c>
      <c r="C12" s="132">
        <f>SUM(C13:C14)</f>
        <v>0</v>
      </c>
      <c r="D12" s="132">
        <f>SUM(D13:D14)</f>
        <v>0</v>
      </c>
      <c r="E12" s="132">
        <f>SUM(E13:E14)</f>
        <v>0</v>
      </c>
      <c r="F12" s="132">
        <f>SUM(F13:F14)</f>
        <v>0</v>
      </c>
      <c r="G12" s="9">
        <f t="shared" si="0"/>
        <v>0</v>
      </c>
    </row>
    <row r="13" spans="1:7" x14ac:dyDescent="0.25">
      <c r="A13" s="148" t="s">
        <v>442</v>
      </c>
      <c r="B13" s="133"/>
      <c r="C13" s="7"/>
      <c r="D13" s="9">
        <f>B13+C13</f>
        <v>0</v>
      </c>
      <c r="E13" s="7"/>
      <c r="F13" s="7"/>
      <c r="G13" s="9">
        <f t="shared" si="0"/>
        <v>0</v>
      </c>
    </row>
    <row r="14" spans="1:7" x14ac:dyDescent="0.25">
      <c r="A14" s="148" t="s">
        <v>443</v>
      </c>
      <c r="B14" s="133"/>
      <c r="C14" s="7"/>
      <c r="D14" s="9">
        <f>B14+C14</f>
        <v>0</v>
      </c>
      <c r="E14" s="7"/>
      <c r="F14" s="7"/>
      <c r="G14" s="9">
        <f t="shared" si="0"/>
        <v>0</v>
      </c>
    </row>
    <row r="15" spans="1:7" x14ac:dyDescent="0.25">
      <c r="A15" s="119" t="s">
        <v>444</v>
      </c>
      <c r="B15" s="133"/>
      <c r="C15" s="7"/>
      <c r="D15" s="9">
        <f>B15+C15</f>
        <v>0</v>
      </c>
      <c r="E15" s="7"/>
      <c r="F15" s="7"/>
      <c r="G15" s="9">
        <f t="shared" si="0"/>
        <v>0</v>
      </c>
    </row>
    <row r="16" spans="1:7" ht="25.5" x14ac:dyDescent="0.25">
      <c r="A16" s="119" t="s">
        <v>445</v>
      </c>
      <c r="B16" s="132">
        <f>B17+B18</f>
        <v>0</v>
      </c>
      <c r="C16" s="132">
        <f>C17+C18</f>
        <v>0</v>
      </c>
      <c r="D16" s="132">
        <f>D17+D18</f>
        <v>0</v>
      </c>
      <c r="E16" s="132">
        <f>E17+E18</f>
        <v>0</v>
      </c>
      <c r="F16" s="132">
        <f>F17+F18</f>
        <v>0</v>
      </c>
      <c r="G16" s="9">
        <f t="shared" si="0"/>
        <v>0</v>
      </c>
    </row>
    <row r="17" spans="1:7" x14ac:dyDescent="0.25">
      <c r="A17" s="148" t="s">
        <v>446</v>
      </c>
      <c r="B17" s="133"/>
      <c r="C17" s="7"/>
      <c r="D17" s="9">
        <f>B17+C17</f>
        <v>0</v>
      </c>
      <c r="E17" s="7"/>
      <c r="F17" s="7"/>
      <c r="G17" s="9">
        <f t="shared" si="0"/>
        <v>0</v>
      </c>
    </row>
    <row r="18" spans="1:7" x14ac:dyDescent="0.25">
      <c r="A18" s="148" t="s">
        <v>447</v>
      </c>
      <c r="B18" s="133"/>
      <c r="C18" s="7"/>
      <c r="D18" s="9">
        <f>B18+C18</f>
        <v>0</v>
      </c>
      <c r="E18" s="7"/>
      <c r="F18" s="7"/>
      <c r="G18" s="9">
        <f t="shared" si="0"/>
        <v>0</v>
      </c>
    </row>
    <row r="19" spans="1:7" x14ac:dyDescent="0.25">
      <c r="A19" s="119" t="s">
        <v>448</v>
      </c>
      <c r="B19" s="133"/>
      <c r="C19" s="7"/>
      <c r="D19" s="9">
        <f>B19+C19</f>
        <v>0</v>
      </c>
      <c r="E19" s="7"/>
      <c r="F19" s="7"/>
      <c r="G19" s="9">
        <f t="shared" si="0"/>
        <v>0</v>
      </c>
    </row>
    <row r="20" spans="1:7" x14ac:dyDescent="0.25">
      <c r="A20" s="119"/>
      <c r="B20" s="133"/>
      <c r="C20" s="7"/>
      <c r="D20" s="7"/>
      <c r="E20" s="7"/>
      <c r="F20" s="7"/>
      <c r="G20" s="9"/>
    </row>
    <row r="21" spans="1:7" x14ac:dyDescent="0.25">
      <c r="A21" s="146" t="s">
        <v>449</v>
      </c>
      <c r="B21" s="133">
        <f>B22+B23+B24+B27+B28+B31</f>
        <v>0</v>
      </c>
      <c r="C21" s="133">
        <f>C22+C23+C24+C27+C28+C31</f>
        <v>0</v>
      </c>
      <c r="D21" s="133">
        <f>D22+D23+D24+D27+D28+D31</f>
        <v>0</v>
      </c>
      <c r="E21" s="133">
        <f>E22+E23+E24+E27+E28+E31</f>
        <v>0</v>
      </c>
      <c r="F21" s="133">
        <f>F22+F23+F24+F27+F28+F31</f>
        <v>0</v>
      </c>
      <c r="G21" s="7">
        <f t="shared" ref="G21:G31" si="1">D21-E21</f>
        <v>0</v>
      </c>
    </row>
    <row r="22" spans="1:7" x14ac:dyDescent="0.25">
      <c r="A22" s="119" t="s">
        <v>439</v>
      </c>
      <c r="B22" s="133"/>
      <c r="C22" s="7"/>
      <c r="D22" s="9">
        <f>B22+C22</f>
        <v>0</v>
      </c>
      <c r="E22" s="7"/>
      <c r="F22" s="7"/>
      <c r="G22" s="9">
        <f t="shared" si="1"/>
        <v>0</v>
      </c>
    </row>
    <row r="23" spans="1:7" x14ac:dyDescent="0.25">
      <c r="A23" s="119" t="s">
        <v>440</v>
      </c>
      <c r="B23" s="133"/>
      <c r="C23" s="7"/>
      <c r="D23" s="9">
        <f>B23+C23</f>
        <v>0</v>
      </c>
      <c r="E23" s="7"/>
      <c r="F23" s="7"/>
      <c r="G23" s="9">
        <f t="shared" si="1"/>
        <v>0</v>
      </c>
    </row>
    <row r="24" spans="1:7" x14ac:dyDescent="0.25">
      <c r="A24" s="119" t="s">
        <v>441</v>
      </c>
      <c r="B24" s="132">
        <f>SUM(B25:B26)</f>
        <v>0</v>
      </c>
      <c r="C24" s="132">
        <f>SUM(C25:C26)</f>
        <v>0</v>
      </c>
      <c r="D24" s="132">
        <f>SUM(D25:D26)</f>
        <v>0</v>
      </c>
      <c r="E24" s="132">
        <f>SUM(E25:E26)</f>
        <v>0</v>
      </c>
      <c r="F24" s="132">
        <f>SUM(F25:F26)</f>
        <v>0</v>
      </c>
      <c r="G24" s="9">
        <f t="shared" si="1"/>
        <v>0</v>
      </c>
    </row>
    <row r="25" spans="1:7" x14ac:dyDescent="0.25">
      <c r="A25" s="148" t="s">
        <v>442</v>
      </c>
      <c r="B25" s="133"/>
      <c r="C25" s="7"/>
      <c r="D25" s="9">
        <f>B25+C25</f>
        <v>0</v>
      </c>
      <c r="E25" s="7"/>
      <c r="F25" s="7"/>
      <c r="G25" s="9">
        <f t="shared" si="1"/>
        <v>0</v>
      </c>
    </row>
    <row r="26" spans="1:7" x14ac:dyDescent="0.25">
      <c r="A26" s="148" t="s">
        <v>443</v>
      </c>
      <c r="B26" s="133"/>
      <c r="C26" s="7"/>
      <c r="D26" s="9">
        <f>B26+C26</f>
        <v>0</v>
      </c>
      <c r="E26" s="7"/>
      <c r="F26" s="7"/>
      <c r="G26" s="9">
        <f t="shared" si="1"/>
        <v>0</v>
      </c>
    </row>
    <row r="27" spans="1:7" x14ac:dyDescent="0.25">
      <c r="A27" s="119" t="s">
        <v>444</v>
      </c>
      <c r="B27" s="133"/>
      <c r="C27" s="7"/>
      <c r="D27" s="9">
        <f>B27+C27</f>
        <v>0</v>
      </c>
      <c r="E27" s="7"/>
      <c r="F27" s="7"/>
      <c r="G27" s="9">
        <f t="shared" si="1"/>
        <v>0</v>
      </c>
    </row>
    <row r="28" spans="1:7" ht="25.5" x14ac:dyDescent="0.25">
      <c r="A28" s="119" t="s">
        <v>445</v>
      </c>
      <c r="B28" s="132">
        <f>B29+B30</f>
        <v>0</v>
      </c>
      <c r="C28" s="132">
        <f>C29+C30</f>
        <v>0</v>
      </c>
      <c r="D28" s="132">
        <f>D29+D30</f>
        <v>0</v>
      </c>
      <c r="E28" s="132">
        <f>E29+E30</f>
        <v>0</v>
      </c>
      <c r="F28" s="132">
        <f>F29+F30</f>
        <v>0</v>
      </c>
      <c r="G28" s="9">
        <f t="shared" si="1"/>
        <v>0</v>
      </c>
    </row>
    <row r="29" spans="1:7" x14ac:dyDescent="0.25">
      <c r="A29" s="148" t="s">
        <v>446</v>
      </c>
      <c r="B29" s="133"/>
      <c r="C29" s="7"/>
      <c r="D29" s="9">
        <f>B29+C29</f>
        <v>0</v>
      </c>
      <c r="E29" s="7"/>
      <c r="F29" s="7"/>
      <c r="G29" s="9">
        <f t="shared" si="1"/>
        <v>0</v>
      </c>
    </row>
    <row r="30" spans="1:7" x14ac:dyDescent="0.25">
      <c r="A30" s="148" t="s">
        <v>447</v>
      </c>
      <c r="B30" s="133"/>
      <c r="C30" s="7"/>
      <c r="D30" s="9">
        <f>B30+C30</f>
        <v>0</v>
      </c>
      <c r="E30" s="7"/>
      <c r="F30" s="7"/>
      <c r="G30" s="9">
        <f t="shared" si="1"/>
        <v>0</v>
      </c>
    </row>
    <row r="31" spans="1:7" x14ac:dyDescent="0.25">
      <c r="A31" s="119" t="s">
        <v>448</v>
      </c>
      <c r="B31" s="133"/>
      <c r="C31" s="7"/>
      <c r="D31" s="9">
        <f>B31+C31</f>
        <v>0</v>
      </c>
      <c r="E31" s="7"/>
      <c r="F31" s="7"/>
      <c r="G31" s="9">
        <f t="shared" si="1"/>
        <v>0</v>
      </c>
    </row>
    <row r="32" spans="1:7" x14ac:dyDescent="0.25">
      <c r="A32" s="146" t="s">
        <v>450</v>
      </c>
      <c r="B32" s="133">
        <f t="shared" ref="B32:G32" si="2">B9+B21</f>
        <v>9494905</v>
      </c>
      <c r="C32" s="133">
        <f t="shared" si="2"/>
        <v>0</v>
      </c>
      <c r="D32" s="133">
        <f t="shared" si="2"/>
        <v>9494905</v>
      </c>
      <c r="E32" s="133">
        <f t="shared" si="2"/>
        <v>4028448</v>
      </c>
      <c r="F32" s="133">
        <f t="shared" si="2"/>
        <v>4028448</v>
      </c>
      <c r="G32" s="133">
        <f t="shared" si="2"/>
        <v>5466457</v>
      </c>
    </row>
    <row r="33" spans="1:7" ht="15.75" thickBot="1" x14ac:dyDescent="0.3">
      <c r="A33" s="149"/>
      <c r="B33" s="150"/>
      <c r="C33" s="151"/>
      <c r="D33" s="151"/>
      <c r="E33" s="151"/>
      <c r="F33" s="151"/>
      <c r="G33" s="151"/>
    </row>
  </sheetData>
  <mergeCells count="8">
    <mergeCell ref="A7:A8"/>
    <mergeCell ref="B7:F7"/>
    <mergeCell ref="G7:G8"/>
    <mergeCell ref="A2:G2"/>
    <mergeCell ref="A3:G3"/>
    <mergeCell ref="A4:G4"/>
    <mergeCell ref="A5:G5"/>
    <mergeCell ref="A6:G6"/>
  </mergeCells>
  <pageMargins left="0.70866141732283472" right="0.70866141732283472" top="0.74803149606299213" bottom="0.74803149606299213" header="0.31496062992125984" footer="0.31496062992125984"/>
  <pageSetup scale="6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4</vt:i4>
      </vt:variant>
    </vt:vector>
  </HeadingPairs>
  <TitlesOfParts>
    <vt:vector size="13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'FORMATO 1'!Títulos_a_imprimir</vt:lpstr>
      <vt:lpstr>'FORMATO 5'!Títulos_a_imprimir</vt:lpstr>
      <vt:lpstr>'FORMATO 6A'!Títulos_a_imprimir</vt:lpstr>
      <vt:lpstr>'FORMATO 6C'!Títulos_a_imprimir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Marlen</cp:lastModifiedBy>
  <cp:lastPrinted>2023-07-06T19:29:54Z</cp:lastPrinted>
  <dcterms:created xsi:type="dcterms:W3CDTF">2016-10-11T18:36:49Z</dcterms:created>
  <dcterms:modified xsi:type="dcterms:W3CDTF">2023-07-25T18:24:53Z</dcterms:modified>
</cp:coreProperties>
</file>