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TET\"/>
    </mc:Choice>
  </mc:AlternateContent>
  <xr:revisionPtr revIDLastSave="0" documentId="13_ncr:1_{0A8B1059-00F8-4C04-A3DE-E04EECCC03EA}" xr6:coauthVersionLast="40" xr6:coauthVersionMax="47" xr10:uidLastSave="{00000000-0000-0000-0000-000000000000}"/>
  <bookViews>
    <workbookView xWindow="-120" yWindow="-120" windowWidth="29040" windowHeight="1572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6B'!$A$1:$G$32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8" l="1"/>
  <c r="G38" i="8"/>
  <c r="H19" i="10"/>
  <c r="E19" i="10"/>
  <c r="G12" i="9"/>
  <c r="D12" i="9"/>
  <c r="H37" i="7"/>
  <c r="F18" i="7"/>
  <c r="I18" i="7"/>
  <c r="H15" i="7"/>
  <c r="H49" i="8"/>
  <c r="H34" i="8"/>
  <c r="H33" i="8"/>
  <c r="H31" i="8"/>
  <c r="H29" i="8"/>
  <c r="H27" i="8"/>
  <c r="H24" i="8"/>
  <c r="H22" i="8"/>
  <c r="H20" i="8"/>
  <c r="H15" i="8"/>
  <c r="H14" i="8"/>
  <c r="H11" i="8"/>
  <c r="F15" i="7"/>
  <c r="B17" i="3"/>
  <c r="E13" i="10" l="1"/>
  <c r="I37" i="7" l="1"/>
  <c r="I50" i="8" l="1"/>
  <c r="F51" i="8"/>
  <c r="F52" i="8"/>
  <c r="F53" i="8"/>
  <c r="F54" i="8"/>
  <c r="F55" i="8"/>
  <c r="F49" i="8"/>
  <c r="I4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29" i="8"/>
  <c r="I29" i="8" s="1"/>
  <c r="F20" i="8"/>
  <c r="F21" i="8"/>
  <c r="F22" i="8"/>
  <c r="F23" i="8"/>
  <c r="F24" i="8"/>
  <c r="F25" i="8"/>
  <c r="F26" i="8"/>
  <c r="F27" i="8"/>
  <c r="F19" i="8"/>
  <c r="I19" i="8" s="1"/>
  <c r="I17" i="8"/>
  <c r="F12" i="8"/>
  <c r="I12" i="8" s="1"/>
  <c r="F13" i="8"/>
  <c r="I13" i="8" s="1"/>
  <c r="F14" i="8"/>
  <c r="I14" i="8" s="1"/>
  <c r="F15" i="8"/>
  <c r="I15" i="8" s="1"/>
  <c r="F16" i="8"/>
  <c r="I16" i="8" s="1"/>
  <c r="F17" i="8"/>
  <c r="F11" i="8"/>
  <c r="I11" i="8" s="1"/>
  <c r="D11" i="9"/>
  <c r="F9" i="3"/>
  <c r="H13" i="10" l="1"/>
  <c r="G11" i="9"/>
  <c r="D28" i="8"/>
  <c r="E28" i="8"/>
  <c r="F28" i="8"/>
  <c r="G28" i="8"/>
  <c r="H28" i="8"/>
  <c r="F23" i="3" l="1"/>
  <c r="G23" i="3"/>
  <c r="B9" i="3"/>
  <c r="F68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G19" i="3"/>
  <c r="B41" i="3"/>
  <c r="B38" i="3"/>
  <c r="C38" i="3"/>
  <c r="C25" i="3"/>
  <c r="G9" i="3"/>
  <c r="I27" i="8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D15" i="11" s="1"/>
  <c r="C16" i="11"/>
  <c r="B16" i="11"/>
  <c r="B15" i="11" s="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4" i="9"/>
  <c r="F14" i="9"/>
  <c r="E14" i="9"/>
  <c r="D14" i="9"/>
  <c r="C14" i="9"/>
  <c r="B14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E38" i="8"/>
  <c r="D38" i="8"/>
  <c r="I25" i="8"/>
  <c r="I24" i="8"/>
  <c r="I23" i="8"/>
  <c r="I22" i="8"/>
  <c r="I21" i="8"/>
  <c r="I20" i="8"/>
  <c r="H18" i="8"/>
  <c r="G18" i="8"/>
  <c r="E18" i="8"/>
  <c r="D18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E18" i="7"/>
  <c r="D18" i="7"/>
  <c r="D44" i="7" s="1"/>
  <c r="J15" i="6"/>
  <c r="I15" i="6"/>
  <c r="H15" i="6"/>
  <c r="G15" i="6"/>
  <c r="E15" i="6"/>
  <c r="B15" i="6"/>
  <c r="J9" i="6"/>
  <c r="I9" i="6"/>
  <c r="H9" i="6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G75" i="3"/>
  <c r="F75" i="3"/>
  <c r="G68" i="3"/>
  <c r="G63" i="3"/>
  <c r="F63" i="3"/>
  <c r="G57" i="3"/>
  <c r="G59" i="3" s="1"/>
  <c r="C41" i="3"/>
  <c r="C31" i="3"/>
  <c r="B31" i="3"/>
  <c r="B25" i="3"/>
  <c r="C9" i="3"/>
  <c r="F47" i="10" l="1"/>
  <c r="C11" i="4"/>
  <c r="C22" i="4" s="1"/>
  <c r="H21" i="6"/>
  <c r="I44" i="7"/>
  <c r="I74" i="7" s="1"/>
  <c r="C19" i="9"/>
  <c r="F10" i="10"/>
  <c r="F84" i="10" s="1"/>
  <c r="G10" i="9"/>
  <c r="G8" i="9" s="1"/>
  <c r="G19" i="9" s="1"/>
  <c r="D8" i="9"/>
  <c r="D19" i="9" s="1"/>
  <c r="K15" i="6"/>
  <c r="D61" i="5"/>
  <c r="E61" i="5"/>
  <c r="E11" i="10"/>
  <c r="E10" i="10" s="1"/>
  <c r="G84" i="8"/>
  <c r="I84" i="8"/>
  <c r="E84" i="8"/>
  <c r="G47" i="10"/>
  <c r="D84" i="8"/>
  <c r="H84" i="8"/>
  <c r="E19" i="9"/>
  <c r="G79" i="3"/>
  <c r="G81" i="3" s="1"/>
  <c r="D11" i="4"/>
  <c r="D22" i="4" s="1"/>
  <c r="H11" i="4"/>
  <c r="H22" i="4" s="1"/>
  <c r="B21" i="6"/>
  <c r="I21" i="6"/>
  <c r="F62" i="8"/>
  <c r="F19" i="9"/>
  <c r="C10" i="10"/>
  <c r="C47" i="10"/>
  <c r="C47" i="3"/>
  <c r="C62" i="3" s="1"/>
  <c r="F44" i="7"/>
  <c r="F74" i="7" s="1"/>
  <c r="F75" i="8"/>
  <c r="B19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D47" i="10"/>
  <c r="H47" i="10"/>
  <c r="F58" i="8"/>
  <c r="E47" i="10"/>
  <c r="F48" i="8"/>
  <c r="F18" i="8"/>
  <c r="E9" i="8"/>
  <c r="F10" i="8"/>
  <c r="E44" i="7"/>
  <c r="E74" i="7" s="1"/>
  <c r="H44" i="7"/>
  <c r="H74" i="7" s="1"/>
  <c r="G44" i="7"/>
  <c r="G74" i="7" s="1"/>
  <c r="H11" i="10"/>
  <c r="H10" i="10" s="1"/>
  <c r="I18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4" i="5" s="1"/>
  <c r="D33" i="5" s="1"/>
  <c r="C45" i="5"/>
  <c r="J21" i="6"/>
  <c r="F79" i="3"/>
  <c r="F59" i="3"/>
  <c r="B47" i="3"/>
  <c r="B62" i="3" s="1"/>
  <c r="E21" i="6"/>
  <c r="K9" i="6"/>
  <c r="E160" i="8" l="1"/>
  <c r="H84" i="10"/>
  <c r="G84" i="10"/>
  <c r="K21" i="6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<sst xmlns="http://schemas.openxmlformats.org/spreadsheetml/2006/main" count="656" uniqueCount="455">
  <si>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</si>
  <si>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</si>
  <si>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</si>
  <si>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</si>
  <si>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</si>
  <si>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</si>
  <si>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</si>
  <si>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</si>
  <si>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</si>
  <si>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</si>
  <si>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</si>
  <si>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</si>
  <si>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</si>
  <si>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</si>
  <si>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</si>
  <si>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</si>
  <si>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</si>
  <si>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</si>
  <si>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</si>
  <si>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</si>
  <si>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</si>
  <si>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</si>
  <si>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</si>
  <si>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</si>
  <si>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</si>
  <si>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</si>
  <si>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</si>
  <si>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</si>
  <si>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</si>
  <si>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</si>
  <si>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</si>
  <si>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</si>
  <si>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</si>
  <si>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</si>
  <si>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</si>
  <si>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</si>
  <si>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</si>
  <si>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</si>
  <si>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</si>
  <si>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</si>
  <si>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</si>
  <si>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</si>
  <si>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</si>
  <si>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</si>
  <si>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</si>
  <si>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</si>
  <si>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</si>
  <si>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</si>
  <si>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</si>
  <si>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</si>
  <si>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</si>
  <si>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</si>
  <si>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</si>
  <si>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</si>
  <si>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</si>
  <si>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</si>
  <si>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</si>
  <si>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</si>
  <si>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</si>
  <si>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</si>
  <si>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</si>
  <si>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</si>
  <si>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</si>
  <si>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</si>
  <si>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</si>
  <si>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</si>
  <si>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</si>
  <si>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</si>
  <si>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</si>
  <si>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</si>
  <si>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</si>
  <si>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</si>
  <si>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</si>
  <si>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</si>
  <si>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</si>
  <si>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</si>
  <si>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</si>
  <si>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</si>
  <si>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</si>
  <si>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</si>
  <si>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</si>
  <si>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</si>
  <si>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</si>
  <si>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</si>
  <si>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</si>
  <si>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</si>
  <si>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</si>
  <si>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</si>
  <si>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</si>
  <si>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</si>
  <si>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</si>
  <si>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</si>
  <si>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</si>
  <si>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</si>
  <si>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</si>
  <si>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</si>
  <si>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</si>
  <si>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</si>
  <si>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</si>
  <si>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</si>
  <si>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</si>
  <si>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</si>
  <si>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</si>
  <si>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</si>
  <si>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</si>
  <si>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</si>
  <si>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</si>
  <si>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</si>
  <si>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</si>
  <si>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</si>
  <si>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</si>
  <si>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</si>
  <si>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</si>
  <si>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</si>
  <si>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</si>
  <si>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</si>
  <si>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</si>
  <si>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</si>
  <si>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</si>
  <si>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</si>
  <si>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</si>
  <si>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</si>
  <si>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</si>
  <si>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</si>
  <si>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</si>
  <si>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</si>
  <si>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</si>
  <si>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</si>
  <si>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</si>
  <si>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</si>
  <si>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</si>
  <si>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</si>
  <si>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</si>
  <si>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</si>
  <si>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</si>
  <si>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</si>
  <si>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</si>
  <si>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</si>
  <si>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</si>
  <si>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</si>
  <si>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</si>
  <si>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</si>
  <si>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</si>
  <si>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</si>
  <si>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</si>
  <si>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</si>
  <si>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</si>
  <si>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</si>
  <si>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</si>
  <si>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</si>
  <si>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</si>
  <si>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</si>
  <si>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</si>
  <si>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</si>
  <si>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</si>
  <si>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</si>
  <si>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</si>
  <si>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</si>
  <si>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</si>
  <si>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</si>
  <si>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</si>
  <si>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</si>
  <si>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</si>
  <si>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</si>
  <si>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</si>
  <si>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</si>
  <si>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</si>
  <si>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</si>
  <si>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</si>
  <si>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</si>
  <si>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</si>
  <si>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</si>
  <si>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</si>
  <si>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</si>
  <si>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</si>
  <si>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</si>
  <si>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</si>
  <si>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</si>
  <si>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</si>
  <si>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</si>
  <si>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</si>
  <si>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</si>
  <si>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</si>
  <si>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</si>
  <si>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</si>
  <si>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</si>
  <si>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</si>
  <si>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</si>
  <si>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</si>
  <si>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</si>
  <si>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</si>
  <si>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</si>
  <si>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</si>
  <si>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</si>
  <si>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</si>
  <si>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</si>
  <si>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</si>
  <si>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</si>
  <si>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</si>
  <si>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</si>
  <si>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</si>
  <si>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</si>
  <si>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</si>
  <si>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</si>
  <si>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</si>
  <si>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</si>
  <si>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</si>
  <si>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</si>
  <si>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</si>
  <si>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</si>
  <si>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</si>
  <si>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</si>
  <si>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</si>
  <si>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</si>
  <si>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</si>
  <si>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</si>
  <si>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</si>
  <si>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</si>
  <si>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</si>
  <si>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</si>
  <si>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</si>
  <si>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</si>
  <si>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</si>
  <si>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</si>
  <si>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</si>
  <si>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</si>
  <si>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</si>
  <si>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</si>
  <si>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</si>
  <si>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</si>
  <si>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</si>
  <si>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</si>
  <si>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</si>
  <si>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</si>
  <si>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</si>
  <si>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</si>
  <si>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</si>
  <si>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</si>
  <si>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</si>
  <si>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</si>
  <si>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</si>
  <si>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</si>
  <si>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</si>
  <si>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</si>
  <si>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</si>
  <si>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</si>
  <si>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</si>
  <si>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</si>
  <si>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</si>
  <si>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</si>
  <si>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</si>
  <si>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</si>
  <si>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</si>
  <si>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</si>
  <si>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</si>
  <si>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</si>
  <si>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</si>
  <si>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</si>
  <si>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</si>
  <si>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</si>
  <si>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</si>
  <si>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</si>
  <si>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</si>
  <si>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</si>
  <si>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</si>
  <si>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</si>
  <si>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</si>
  <si>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</si>
  <si>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</si>
  <si>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</si>
  <si>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</si>
  <si>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</si>
  <si>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</si>
  <si>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</si>
  <si>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</si>
  <si>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</si>
  <si>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</si>
  <si>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</si>
  <si>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</si>
  <si>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</si>
  <si>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</si>
  <si>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</si>
  <si>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</si>
  <si>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</si>
  <si>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</si>
  <si>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</si>
  <si>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</si>
  <si>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</si>
  <si>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</si>
  <si>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</si>
  <si>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</si>
  <si>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</si>
  <si>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</si>
  <si>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</si>
  <si>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</si>
  <si>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</si>
  <si>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</si>
  <si>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</si>
  <si>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</si>
  <si>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</si>
  <si>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</si>
  <si>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</si>
  <si>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</si>
  <si>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</si>
  <si>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</si>
  <si>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</si>
  <si>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</si>
  <si>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</si>
  <si>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</si>
  <si>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</si>
  <si>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</si>
  <si>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</si>
  <si>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</si>
  <si>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</si>
  <si>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</si>
  <si>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</si>
  <si>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</si>
  <si>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</si>
  <si>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</si>
  <si>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</si>
  <si>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</si>
  <si>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</si>
  <si>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</si>
  <si>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</si>
  <si>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</si>
  <si>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</si>
  <si>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</si>
  <si>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</si>
  <si>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</si>
  <si>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</si>
  <si>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</si>
  <si>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</si>
  <si>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</si>
  <si>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</si>
  <si>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</si>
  <si>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</si>
  <si>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</si>
  <si>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</si>
  <si>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</si>
  <si>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</si>
  <si>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</si>
  <si>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</si>
  <si>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</si>
  <si>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</si>
  <si>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</si>
  <si>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</si>
  <si>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</si>
  <si>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</si>
  <si>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</si>
  <si>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</si>
  <si>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</si>
  <si>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</si>
  <si>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</si>
  <si>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</si>
  <si>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</si>
  <si>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</si>
  <si>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</si>
  <si>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</si>
  <si>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</si>
  <si>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</si>
  <si>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</si>
  <si>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</si>
  <si>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</si>
  <si>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</si>
  <si>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</si>
  <si>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</si>
  <si>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</si>
  <si>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</si>
  <si>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</si>
  <si>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</si>
  <si>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</si>
  <si>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</si>
  <si>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</si>
  <si>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</si>
  <si>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</si>
  <si>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</si>
  <si>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</si>
  <si>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</si>
  <si>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</si>
  <si>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</si>
  <si>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</si>
  <si>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</si>
  <si>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</si>
  <si>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</si>
  <si>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</si>
  <si>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</si>
  <si>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</si>
  <si>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</si>
  <si>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</si>
  <si>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</si>
  <si>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</si>
  <si>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</si>
  <si>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</si>
  <si>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</si>
  <si>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</si>
  <si>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</si>
  <si>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</si>
  <si>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</si>
  <si>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</si>
  <si>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</si>
  <si>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</si>
  <si>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</si>
  <si>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</si>
  <si>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</si>
  <si>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</si>
  <si>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</si>
  <si>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</si>
  <si>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</si>
  <si>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</si>
  <si>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</si>
  <si>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</si>
  <si>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</si>
  <si>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</si>
  <si>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</si>
  <si>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</si>
  <si>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</si>
  <si>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</si>
  <si>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</si>
  <si>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</si>
  <si>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</si>
  <si>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</si>
  <si>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</si>
  <si>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</si>
  <si>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</si>
  <si>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</si>
  <si>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</si>
  <si>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</si>
  <si>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</si>
  <si>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</si>
  <si>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</si>
  <si>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</si>
  <si>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</si>
  <si>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</si>
  <si>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</si>
  <si>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</si>
  <si>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</si>
  <si>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</si>
  <si>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</si>
  <si>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</si>
  <si>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</si>
  <si>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</si>
  <si>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</si>
  <si>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</si>
  <si>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</si>
  <si>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</si>
  <si>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Del 1 de enero al 31 de Diciembre de 2024 (b)</t>
  </si>
  <si>
    <t>T02 Direccion Administrativa</t>
  </si>
  <si>
    <t>31 de diciembre de 2023</t>
  </si>
  <si>
    <t>Al 31 de diciembre de 2023 y al 30 de septiembre de 2024 (b)</t>
  </si>
  <si>
    <t>Del 1 de enero al 30 de Septiembre de 2024 (b)</t>
  </si>
  <si>
    <t>al 30 de Septiembre de 2024 (d)</t>
  </si>
  <si>
    <t>30 de Septiembre 2024 (d)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</si>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</sst>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9" fillId="0" borderId="0" xfId="0" applyFont="1"/>
    <xf numFmtId="0" fontId="8" fillId="2" borderId="11" xfId="0" applyFont="1" applyFill="1" applyBorder="1" applyAlignment="1">
      <alignment horizontal="center" vertical="center" wrapText="1"/>
    </xf>
    <xf numFmtId="43" fontId="8" fillId="0" borderId="5" xfId="1" applyFont="1" applyBorder="1" applyAlignment="1">
      <alignment horizontal="justify" vertical="center" wrapText="1"/>
    </xf>
    <xf numFmtId="43" fontId="9" fillId="0" borderId="0" xfId="1" applyFont="1"/>
    <xf numFmtId="0" fontId="8" fillId="0" borderId="0" xfId="0" applyFont="1"/>
    <xf numFmtId="0" fontId="9" fillId="0" borderId="0" xfId="0" applyFont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1" fillId="0" borderId="6" xfId="0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9" fillId="0" borderId="5" xfId="1" applyFont="1" applyBorder="1" applyAlignment="1">
      <alignment horizontal="left" vertical="center" wrapText="1"/>
    </xf>
    <xf numFmtId="43" fontId="9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8" fillId="0" borderId="5" xfId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5" xfId="1" applyFont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 wrapText="1"/>
    </xf>
    <xf numFmtId="43" fontId="10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</a:t>
          </a:r>
          <a:r>
            <a:rPr lang="es-MX" sz="900" baseline="0">
              <a:latin typeface="Berlin Sans FB" pitchFamily="34" charset="0"/>
            </a:rPr>
            <a:t> Xochitiotzi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23</xdr:row>
      <xdr:rowOff>77277</xdr:rowOff>
    </xdr:from>
    <xdr:to>
      <xdr:col>5</xdr:col>
      <xdr:colOff>347393</xdr:colOff>
      <xdr:row>30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23</xdr:row>
      <xdr:rowOff>57979</xdr:rowOff>
    </xdr:from>
    <xdr:to>
      <xdr:col>0</xdr:col>
      <xdr:colOff>2911193</xdr:colOff>
      <xdr:row>30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theme="0" tint="-0.14999847407452621"/>
  </sheetPr>
  <dimension ref="A1:J84"/>
  <sheetViews>
    <sheetView showGridLines="0" zoomScaleNormal="100" zoomScaleSheetLayoutView="145" workbookViewId="0">
      <selection activeCell="N14" sqref="N14"/>
    </sheetView>
  </sheetViews>
  <sheetFormatPr baseColWidth="10" defaultColWidth="11.42578125" defaultRowHeight="10.5" x14ac:dyDescent="0.15"/>
  <cols>
    <col min="1" max="1" width="23.28515625" style="1" customWidth="1"/>
    <col min="2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3" t="s">
        <v>437</v>
      </c>
      <c r="B2" s="194"/>
      <c r="C2" s="194"/>
      <c r="D2" s="194"/>
      <c r="E2" s="194"/>
      <c r="F2" s="194"/>
      <c r="G2" s="195"/>
    </row>
    <row r="3" spans="1:7" ht="10.5" customHeight="1" x14ac:dyDescent="0.15">
      <c r="A3" s="196" t="s">
        <v>0</v>
      </c>
      <c r="B3" s="197"/>
      <c r="C3" s="197"/>
      <c r="D3" s="197"/>
      <c r="E3" s="197"/>
      <c r="F3" s="197"/>
      <c r="G3" s="198"/>
    </row>
    <row r="4" spans="1:7" ht="10.5" customHeight="1" x14ac:dyDescent="0.15">
      <c r="A4" s="196" t="s">
        <v>448</v>
      </c>
      <c r="B4" s="197"/>
      <c r="C4" s="197"/>
      <c r="D4" s="197"/>
      <c r="E4" s="197"/>
      <c r="F4" s="197"/>
      <c r="G4" s="198"/>
    </row>
    <row r="5" spans="1:7" ht="11.25" thickBot="1" x14ac:dyDescent="0.2">
      <c r="A5" s="199" t="s">
        <v>1</v>
      </c>
      <c r="B5" s="200"/>
      <c r="C5" s="200"/>
      <c r="D5" s="200"/>
      <c r="E5" s="200"/>
      <c r="F5" s="200"/>
      <c r="G5" s="201"/>
    </row>
    <row r="6" spans="1:7" ht="32.25" thickBot="1" x14ac:dyDescent="0.2">
      <c r="A6" s="2" t="s">
        <v>2</v>
      </c>
      <c r="B6" s="3" t="s">
        <v>451</v>
      </c>
      <c r="C6" s="3" t="s">
        <v>447</v>
      </c>
      <c r="D6" s="4"/>
      <c r="E6" s="5" t="s">
        <v>2</v>
      </c>
      <c r="F6" s="3" t="s">
        <v>451</v>
      </c>
      <c r="G6" s="3" t="s">
        <v>447</v>
      </c>
    </row>
    <row r="7" spans="1:7" x14ac:dyDescent="0.15">
      <c r="A7" s="6" t="s">
        <v>3</v>
      </c>
      <c r="B7" s="69"/>
      <c r="C7" s="69"/>
      <c r="D7" s="7"/>
      <c r="E7" s="121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1" t="s">
        <v>6</v>
      </c>
      <c r="F8" s="118"/>
      <c r="G8" s="118"/>
    </row>
    <row r="9" spans="1:7" ht="42" customHeight="1" x14ac:dyDescent="0.15">
      <c r="A9" s="8" t="s">
        <v>7</v>
      </c>
      <c r="B9" s="54">
        <f>SUM(B10:B16)</f>
        <v>192281.69</v>
      </c>
      <c r="C9" s="54">
        <f>SUM(C10:C16)</f>
        <v>1772309.99</v>
      </c>
      <c r="D9" s="7"/>
      <c r="E9" s="118" t="s">
        <v>8</v>
      </c>
      <c r="F9" s="54">
        <f>+F10+F11+F12+F13+F14+F15+F16+F17+F18</f>
        <v>1683103.52</v>
      </c>
      <c r="G9" s="54">
        <f>+G10+G11+G12+G13+G14+G15+G16+G17+G18</f>
        <v>259653.06</v>
      </c>
    </row>
    <row r="10" spans="1:7" ht="27.75" customHeight="1" x14ac:dyDescent="0.15">
      <c r="A10" s="8" t="s">
        <v>9</v>
      </c>
      <c r="B10" s="54"/>
      <c r="C10" s="54"/>
      <c r="D10" s="7"/>
      <c r="E10" s="118" t="s">
        <v>10</v>
      </c>
      <c r="F10" s="54">
        <v>912391.76</v>
      </c>
      <c r="G10" s="54">
        <v>0</v>
      </c>
    </row>
    <row r="11" spans="1:7" ht="24" customHeight="1" x14ac:dyDescent="0.15">
      <c r="A11" s="8" t="s">
        <v>11</v>
      </c>
      <c r="B11" s="54">
        <v>192281.69</v>
      </c>
      <c r="C11" s="54">
        <v>1772309.99</v>
      </c>
      <c r="D11" s="7"/>
      <c r="E11" s="118" t="s">
        <v>12</v>
      </c>
      <c r="F11" s="54">
        <v>654.12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18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8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8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8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8" t="s">
        <v>22</v>
      </c>
      <c r="F16" s="54">
        <v>770057.64</v>
      </c>
      <c r="G16" s="54">
        <v>259653.06</v>
      </c>
    </row>
    <row r="17" spans="1:7" ht="36" customHeight="1" x14ac:dyDescent="0.15">
      <c r="A17" s="9" t="s">
        <v>23</v>
      </c>
      <c r="B17" s="54">
        <f>SUM(B18:B24)</f>
        <v>7041998.5099999998</v>
      </c>
      <c r="C17" s="54">
        <f>SUM(C18:C24)</f>
        <v>0</v>
      </c>
      <c r="D17" s="7"/>
      <c r="E17" s="118" t="s">
        <v>24</v>
      </c>
      <c r="F17" s="54"/>
      <c r="G17" s="54"/>
    </row>
    <row r="18" spans="1:7" ht="23.25" customHeight="1" x14ac:dyDescent="0.15">
      <c r="A18" s="8" t="s">
        <v>25</v>
      </c>
      <c r="B18" s="54">
        <v>6895560.0099999998</v>
      </c>
      <c r="C18" s="54">
        <v>0</v>
      </c>
      <c r="D18" s="7"/>
      <c r="E18" s="118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8" t="s">
        <v>28</v>
      </c>
      <c r="F19" s="54">
        <v>106225.77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146438.5</v>
      </c>
      <c r="C20" s="54">
        <v>0</v>
      </c>
      <c r="D20" s="7"/>
      <c r="E20" s="118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8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8" t="s">
        <v>34</v>
      </c>
      <c r="F22" s="54">
        <v>106225.77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18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8" t="s">
        <v>38</v>
      </c>
      <c r="F24" s="54"/>
      <c r="G24" s="54"/>
    </row>
    <row r="25" spans="1:7" ht="27.75" customHeight="1" x14ac:dyDescent="0.15">
      <c r="A25" s="8" t="s">
        <v>39</v>
      </c>
      <c r="B25" s="147">
        <f>SUM(B26:B30)</f>
        <v>0</v>
      </c>
      <c r="C25" s="167">
        <f>SUM(C26:C30)</f>
        <v>0</v>
      </c>
      <c r="D25" s="7"/>
      <c r="E25" s="118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8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8" t="s">
        <v>44</v>
      </c>
      <c r="F27" s="65"/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8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8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8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8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8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8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8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8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8" t="s">
        <v>62</v>
      </c>
      <c r="F36" s="54"/>
      <c r="G36" s="54"/>
    </row>
    <row r="37" spans="1:10" ht="23.25" customHeight="1" x14ac:dyDescent="0.15">
      <c r="A37" s="181" t="s">
        <v>63</v>
      </c>
      <c r="B37" s="182"/>
      <c r="C37" s="182"/>
      <c r="D37" s="183"/>
      <c r="E37" s="184" t="s">
        <v>64</v>
      </c>
      <c r="F37" s="185"/>
      <c r="G37" s="185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8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8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8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8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8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8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8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8" t="s">
        <v>80</v>
      </c>
      <c r="F45" s="54"/>
      <c r="G45" s="54"/>
    </row>
    <row r="46" spans="1:10" x14ac:dyDescent="0.15">
      <c r="A46" s="8"/>
      <c r="B46" s="54"/>
      <c r="C46" s="54"/>
      <c r="D46" s="7"/>
      <c r="E46" s="118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7234280.2000000002</v>
      </c>
      <c r="C47" s="59">
        <f>+C9+C17+C25+C31+C37+C38+C41</f>
        <v>1772309.99</v>
      </c>
      <c r="D47" s="57"/>
      <c r="E47" s="56" t="s">
        <v>82</v>
      </c>
      <c r="F47" s="59">
        <v>1789329.29</v>
      </c>
      <c r="G47" s="59">
        <v>259653.06</v>
      </c>
      <c r="I47" s="123"/>
      <c r="J47" s="123"/>
    </row>
    <row r="48" spans="1:10" ht="11.25" thickBot="1" x14ac:dyDescent="0.2">
      <c r="A48" s="10"/>
      <c r="B48" s="11"/>
      <c r="C48" s="11"/>
      <c r="D48" s="12"/>
      <c r="E48" s="119"/>
      <c r="F48" s="11"/>
      <c r="G48" s="11"/>
    </row>
    <row r="49" spans="1:7" x14ac:dyDescent="0.15">
      <c r="A49" s="13" t="s">
        <v>83</v>
      </c>
      <c r="B49" s="14"/>
      <c r="C49" s="14"/>
      <c r="D49" s="15"/>
      <c r="E49" s="120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8" t="s">
        <v>86</v>
      </c>
      <c r="F50" s="54"/>
      <c r="G50" s="54"/>
    </row>
    <row r="51" spans="1:7" ht="24.75" customHeight="1" x14ac:dyDescent="0.15">
      <c r="A51" s="8" t="s">
        <v>87</v>
      </c>
      <c r="B51" s="54">
        <v>1052.1199999999999</v>
      </c>
      <c r="C51" s="54">
        <v>1995.06</v>
      </c>
      <c r="D51" s="7"/>
      <c r="E51" s="118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8" t="s">
        <v>90</v>
      </c>
      <c r="F52" s="54"/>
      <c r="G52" s="54"/>
    </row>
    <row r="53" spans="1:7" ht="21.2" customHeight="1" x14ac:dyDescent="0.15">
      <c r="A53" s="8" t="s">
        <v>91</v>
      </c>
      <c r="B53" s="54">
        <v>5486146.9000000004</v>
      </c>
      <c r="C53" s="54">
        <v>4491210.0999999996</v>
      </c>
      <c r="D53" s="7"/>
      <c r="E53" s="118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8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8" t="s">
        <v>96</v>
      </c>
      <c r="F55" s="54">
        <v>0</v>
      </c>
      <c r="G55" s="54">
        <v>1419826.83</v>
      </c>
    </row>
    <row r="56" spans="1:7" x14ac:dyDescent="0.15">
      <c r="A56" s="8" t="s">
        <v>97</v>
      </c>
      <c r="B56" s="54"/>
      <c r="C56" s="54"/>
      <c r="D56" s="16"/>
      <c r="E56" s="121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7">
        <f>+F50+F51+F52+F53+F54+F55</f>
        <v>0</v>
      </c>
      <c r="G57" s="167">
        <f>+G50+G51+G52+G53+G54+G55</f>
        <v>1419826.83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1789329.29</v>
      </c>
      <c r="G59" s="54">
        <f>+G47+G57</f>
        <v>1679479.8900000001</v>
      </c>
    </row>
    <row r="60" spans="1:7" ht="42" customHeight="1" x14ac:dyDescent="0.15">
      <c r="A60" s="6" t="s">
        <v>102</v>
      </c>
      <c r="B60" s="54">
        <f>+B50+B51+B52+B53+B54+B55+B56+B57+B58</f>
        <v>5999578.29</v>
      </c>
      <c r="C60" s="54">
        <f>+C50+C51+C52+C53+C54+C55+C56+C57+C58</f>
        <v>5005584.4299999988</v>
      </c>
      <c r="D60" s="7"/>
      <c r="E60" s="118"/>
      <c r="F60" s="54"/>
      <c r="G60" s="54"/>
    </row>
    <row r="61" spans="1:7" ht="36.75" customHeight="1" x14ac:dyDescent="0.15">
      <c r="A61" s="6"/>
      <c r="B61" s="54"/>
      <c r="C61" s="54"/>
      <c r="D61" s="16"/>
      <c r="E61" s="121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13233858.49</v>
      </c>
      <c r="C62" s="54">
        <f>+C47+C60</f>
        <v>6777894.419999999</v>
      </c>
      <c r="D62" s="7"/>
      <c r="E62" s="121"/>
      <c r="F62" s="54"/>
      <c r="G62" s="54"/>
    </row>
    <row r="63" spans="1:7" ht="41.25" customHeight="1" x14ac:dyDescent="0.15">
      <c r="A63" s="8"/>
      <c r="B63" s="54"/>
      <c r="C63" s="54"/>
      <c r="D63" s="7"/>
      <c r="E63" s="121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8" t="s">
        <v>106</v>
      </c>
      <c r="F64" s="54"/>
      <c r="G64" s="54"/>
    </row>
    <row r="65" spans="1:7" x14ac:dyDescent="0.15">
      <c r="A65" s="8"/>
      <c r="B65" s="54"/>
      <c r="C65" s="54"/>
      <c r="D65" s="7"/>
      <c r="E65" s="118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8" t="s">
        <v>108</v>
      </c>
      <c r="F66" s="54"/>
      <c r="G66" s="54"/>
    </row>
    <row r="67" spans="1:7" x14ac:dyDescent="0.15">
      <c r="A67" s="8"/>
      <c r="B67" s="54"/>
      <c r="C67" s="54"/>
      <c r="D67" s="7"/>
      <c r="E67" s="118"/>
      <c r="F67" s="54"/>
      <c r="G67" s="54"/>
    </row>
    <row r="68" spans="1:7" ht="43.5" customHeight="1" x14ac:dyDescent="0.15">
      <c r="A68" s="8"/>
      <c r="B68" s="54"/>
      <c r="C68" s="54"/>
      <c r="D68" s="7"/>
      <c r="E68" s="121" t="s">
        <v>109</v>
      </c>
      <c r="F68" s="54">
        <f>+F69+F70+F71+F72+F73</f>
        <v>11444979.200000001</v>
      </c>
      <c r="G68" s="54">
        <f>+G69+G70+G71+G72+G73</f>
        <v>5098414.53</v>
      </c>
    </row>
    <row r="69" spans="1:7" ht="30.75" customHeight="1" x14ac:dyDescent="0.15">
      <c r="A69" s="8"/>
      <c r="B69" s="54"/>
      <c r="C69" s="54"/>
      <c r="D69" s="7"/>
      <c r="E69" s="118" t="s">
        <v>110</v>
      </c>
      <c r="F69" s="54">
        <v>6346563.96</v>
      </c>
      <c r="G69" s="54">
        <v>1775316.34</v>
      </c>
    </row>
    <row r="70" spans="1:7" ht="23.25" customHeight="1" x14ac:dyDescent="0.15">
      <c r="A70" s="8"/>
      <c r="B70" s="54"/>
      <c r="C70" s="54"/>
      <c r="D70" s="7"/>
      <c r="E70" s="118" t="s">
        <v>111</v>
      </c>
      <c r="F70" s="54">
        <v>5095593.53</v>
      </c>
      <c r="G70" s="54">
        <v>3320276.48</v>
      </c>
    </row>
    <row r="71" spans="1:7" x14ac:dyDescent="0.15">
      <c r="A71" s="8"/>
      <c r="B71" s="54"/>
      <c r="C71" s="54"/>
      <c r="D71" s="7"/>
      <c r="E71" s="118" t="s">
        <v>112</v>
      </c>
      <c r="F71" s="54"/>
      <c r="G71" s="54"/>
    </row>
    <row r="72" spans="1:7" x14ac:dyDescent="0.15">
      <c r="A72" s="8"/>
      <c r="B72" s="54"/>
      <c r="C72" s="54"/>
      <c r="D72" s="7"/>
      <c r="E72" s="118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8" t="s">
        <v>114</v>
      </c>
      <c r="F73" s="54">
        <v>2821.71</v>
      </c>
      <c r="G73" s="54">
        <v>2821.71</v>
      </c>
    </row>
    <row r="74" spans="1:7" x14ac:dyDescent="0.15">
      <c r="A74" s="181"/>
      <c r="B74" s="185"/>
      <c r="C74" s="185"/>
      <c r="D74" s="183"/>
      <c r="E74" s="184"/>
      <c r="F74" s="185"/>
      <c r="G74" s="185"/>
    </row>
    <row r="75" spans="1:7" ht="58.7" customHeight="1" x14ac:dyDescent="0.15">
      <c r="A75" s="8"/>
      <c r="B75" s="54"/>
      <c r="C75" s="54"/>
      <c r="D75" s="7"/>
      <c r="E75" s="121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8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8" t="s">
        <v>117</v>
      </c>
      <c r="F77" s="54"/>
      <c r="G77" s="54"/>
    </row>
    <row r="78" spans="1:7" x14ac:dyDescent="0.15">
      <c r="A78" s="8"/>
      <c r="B78" s="54"/>
      <c r="C78" s="54"/>
      <c r="D78" s="7"/>
      <c r="E78" s="118"/>
      <c r="F78" s="54"/>
      <c r="G78" s="54"/>
    </row>
    <row r="79" spans="1:7" ht="43.5" customHeight="1" x14ac:dyDescent="0.15">
      <c r="A79" s="8"/>
      <c r="B79" s="54"/>
      <c r="C79" s="54"/>
      <c r="D79" s="7"/>
      <c r="E79" s="121" t="s">
        <v>118</v>
      </c>
      <c r="F79" s="54">
        <f>+F63+F68+F75</f>
        <v>11444979.200000001</v>
      </c>
      <c r="G79" s="54">
        <f>+G63+G68+G75</f>
        <v>5098414.53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1" t="s">
        <v>119</v>
      </c>
      <c r="F81" s="54">
        <f>+F59+F79</f>
        <v>13234308.490000002</v>
      </c>
      <c r="G81" s="54">
        <f>+G59+G79</f>
        <v>6777894.4199999999</v>
      </c>
      <c r="I81" s="111"/>
      <c r="J81" s="111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1"/>
      <c r="I83" s="111"/>
    </row>
    <row r="84" spans="1:10" x14ac:dyDescent="0.15">
      <c r="H84" s="111"/>
      <c r="I84" s="111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0" tint="-0.14999847407452621"/>
  </sheetPr>
  <dimension ref="A3:K43"/>
  <sheetViews>
    <sheetView showGridLines="0" zoomScaleNormal="100" workbookViewId="0">
      <selection activeCell="N14" sqref="N1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02" t="s">
        <v>437</v>
      </c>
      <c r="B4" s="203"/>
      <c r="C4" s="203"/>
      <c r="D4" s="203"/>
      <c r="E4" s="203"/>
      <c r="F4" s="203"/>
      <c r="G4" s="203"/>
      <c r="H4" s="203"/>
      <c r="I4" s="204"/>
    </row>
    <row r="5" spans="1:10" ht="11.25" thickBot="1" x14ac:dyDescent="0.2">
      <c r="A5" s="205" t="s">
        <v>120</v>
      </c>
      <c r="B5" s="206"/>
      <c r="C5" s="206"/>
      <c r="D5" s="206"/>
      <c r="E5" s="206"/>
      <c r="F5" s="206"/>
      <c r="G5" s="206"/>
      <c r="H5" s="206"/>
      <c r="I5" s="207"/>
    </row>
    <row r="6" spans="1:10" ht="11.25" thickBot="1" x14ac:dyDescent="0.2">
      <c r="A6" s="205" t="s">
        <v>449</v>
      </c>
      <c r="B6" s="206"/>
      <c r="C6" s="206"/>
      <c r="D6" s="206"/>
      <c r="E6" s="206"/>
      <c r="F6" s="206"/>
      <c r="G6" s="206"/>
      <c r="H6" s="206"/>
      <c r="I6" s="207"/>
    </row>
    <row r="7" spans="1:10" ht="11.25" thickBot="1" x14ac:dyDescent="0.2">
      <c r="A7" s="205" t="s">
        <v>1</v>
      </c>
      <c r="B7" s="206"/>
      <c r="C7" s="206"/>
      <c r="D7" s="206"/>
      <c r="E7" s="206"/>
      <c r="F7" s="206"/>
      <c r="G7" s="206"/>
      <c r="H7" s="206"/>
      <c r="I7" s="207"/>
    </row>
    <row r="8" spans="1:10" ht="32.25" customHeight="1" x14ac:dyDescent="0.15">
      <c r="A8" s="210" t="s">
        <v>121</v>
      </c>
      <c r="B8" s="211"/>
      <c r="C8" s="179" t="s">
        <v>122</v>
      </c>
      <c r="D8" s="214" t="s">
        <v>123</v>
      </c>
      <c r="E8" s="214" t="s">
        <v>124</v>
      </c>
      <c r="F8" s="214" t="s">
        <v>125</v>
      </c>
      <c r="G8" s="179" t="s">
        <v>126</v>
      </c>
      <c r="H8" s="214" t="s">
        <v>128</v>
      </c>
      <c r="I8" s="214" t="s">
        <v>129</v>
      </c>
    </row>
    <row r="9" spans="1:10" ht="33" customHeight="1" thickBot="1" x14ac:dyDescent="0.2">
      <c r="A9" s="212"/>
      <c r="B9" s="213"/>
      <c r="C9" s="180" t="s">
        <v>450</v>
      </c>
      <c r="D9" s="215"/>
      <c r="E9" s="215"/>
      <c r="F9" s="215"/>
      <c r="G9" s="180" t="s">
        <v>127</v>
      </c>
      <c r="H9" s="215"/>
      <c r="I9" s="215"/>
    </row>
    <row r="10" spans="1:10" x14ac:dyDescent="0.15">
      <c r="A10" s="216"/>
      <c r="B10" s="217"/>
      <c r="C10" s="61"/>
      <c r="D10" s="121"/>
      <c r="E10" s="121"/>
      <c r="F10" s="121"/>
      <c r="G10" s="121"/>
      <c r="H10" s="121"/>
      <c r="I10" s="121"/>
    </row>
    <row r="11" spans="1:10" x14ac:dyDescent="0.15">
      <c r="A11" s="218" t="s">
        <v>130</v>
      </c>
      <c r="B11" s="219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18" t="s">
        <v>131</v>
      </c>
      <c r="B12" s="219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08" t="s">
        <v>132</v>
      </c>
      <c r="B13" s="209"/>
      <c r="C13" s="62"/>
      <c r="D13" s="62"/>
      <c r="E13" s="62"/>
      <c r="F13" s="62"/>
      <c r="G13" s="62"/>
      <c r="H13" s="62"/>
      <c r="I13" s="62"/>
    </row>
    <row r="14" spans="1:10" x14ac:dyDescent="0.15">
      <c r="A14" s="208" t="s">
        <v>133</v>
      </c>
      <c r="B14" s="209"/>
      <c r="C14" s="54"/>
      <c r="D14" s="54"/>
      <c r="E14" s="54"/>
      <c r="F14" s="54"/>
      <c r="G14" s="54"/>
      <c r="H14" s="54"/>
      <c r="I14" s="54"/>
    </row>
    <row r="15" spans="1:10" x14ac:dyDescent="0.15">
      <c r="A15" s="208" t="s">
        <v>134</v>
      </c>
      <c r="B15" s="209"/>
      <c r="C15" s="54"/>
      <c r="D15" s="54"/>
      <c r="E15" s="54"/>
      <c r="F15" s="54"/>
      <c r="G15" s="54"/>
      <c r="H15" s="54"/>
      <c r="I15" s="54"/>
    </row>
    <row r="16" spans="1:10" x14ac:dyDescent="0.15">
      <c r="A16" s="218" t="s">
        <v>135</v>
      </c>
      <c r="B16" s="219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08" t="s">
        <v>136</v>
      </c>
      <c r="B17" s="209"/>
      <c r="C17" s="62"/>
      <c r="D17" s="62"/>
      <c r="E17" s="62"/>
      <c r="F17" s="62"/>
      <c r="G17" s="62"/>
      <c r="H17" s="62"/>
      <c r="I17" s="62"/>
    </row>
    <row r="18" spans="1:11" x14ac:dyDescent="0.15">
      <c r="A18" s="208" t="s">
        <v>137</v>
      </c>
      <c r="B18" s="209"/>
      <c r="C18" s="54"/>
      <c r="D18" s="54"/>
      <c r="E18" s="54"/>
      <c r="F18" s="54"/>
      <c r="G18" s="54"/>
      <c r="H18" s="54"/>
      <c r="I18" s="54"/>
    </row>
    <row r="19" spans="1:11" x14ac:dyDescent="0.15">
      <c r="A19" s="208" t="s">
        <v>138</v>
      </c>
      <c r="B19" s="209"/>
      <c r="C19" s="54"/>
      <c r="D19" s="54"/>
      <c r="E19" s="54"/>
      <c r="F19" s="54"/>
      <c r="G19" s="54"/>
      <c r="H19" s="54"/>
      <c r="I19" s="54"/>
    </row>
    <row r="20" spans="1:11" x14ac:dyDescent="0.15">
      <c r="A20" s="218" t="s">
        <v>139</v>
      </c>
      <c r="B20" s="219"/>
      <c r="C20" s="91">
        <v>1679479.89</v>
      </c>
      <c r="D20" s="91">
        <v>0</v>
      </c>
      <c r="E20" s="90">
        <v>0</v>
      </c>
      <c r="F20" s="90">
        <v>0</v>
      </c>
      <c r="G20" s="149">
        <v>1789329.29</v>
      </c>
      <c r="H20" s="90">
        <v>0</v>
      </c>
      <c r="I20" s="90">
        <v>0</v>
      </c>
      <c r="K20" s="111"/>
    </row>
    <row r="21" spans="1:11" x14ac:dyDescent="0.15">
      <c r="A21" s="117"/>
      <c r="B21" s="118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8" t="s">
        <v>140</v>
      </c>
      <c r="B22" s="219"/>
      <c r="C22" s="68">
        <f>+C11+C20</f>
        <v>1679479.89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1789329.29</v>
      </c>
      <c r="H22" s="67">
        <f t="shared" si="6"/>
        <v>0</v>
      </c>
      <c r="I22" s="67">
        <f t="shared" si="6"/>
        <v>0</v>
      </c>
    </row>
    <row r="23" spans="1:11" x14ac:dyDescent="0.15">
      <c r="A23" s="218"/>
      <c r="B23" s="219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8" t="s">
        <v>434</v>
      </c>
      <c r="B24" s="219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08" t="s">
        <v>141</v>
      </c>
      <c r="B25" s="209"/>
      <c r="C25" s="63"/>
      <c r="D25" s="63"/>
      <c r="E25" s="63"/>
      <c r="F25" s="63"/>
      <c r="G25" s="63"/>
      <c r="H25" s="63"/>
      <c r="I25" s="63"/>
    </row>
    <row r="26" spans="1:11" x14ac:dyDescent="0.15">
      <c r="A26" s="208" t="s">
        <v>142</v>
      </c>
      <c r="B26" s="209"/>
      <c r="C26" s="63"/>
      <c r="D26" s="63"/>
      <c r="E26" s="63"/>
      <c r="F26" s="63"/>
      <c r="G26" s="63"/>
      <c r="H26" s="63"/>
      <c r="I26" s="63"/>
    </row>
    <row r="27" spans="1:11" x14ac:dyDescent="0.15">
      <c r="A27" s="208" t="s">
        <v>143</v>
      </c>
      <c r="B27" s="209"/>
      <c r="C27" s="63"/>
      <c r="D27" s="63"/>
      <c r="E27" s="63"/>
      <c r="F27" s="63"/>
      <c r="G27" s="63"/>
      <c r="H27" s="63"/>
      <c r="I27" s="63"/>
    </row>
    <row r="28" spans="1:11" x14ac:dyDescent="0.15">
      <c r="A28" s="220"/>
      <c r="B28" s="221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8" t="s">
        <v>144</v>
      </c>
      <c r="B29" s="219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08" t="s">
        <v>145</v>
      </c>
      <c r="B30" s="209"/>
      <c r="C30" s="63"/>
      <c r="D30" s="63"/>
      <c r="E30" s="63"/>
      <c r="F30" s="63"/>
      <c r="G30" s="63"/>
      <c r="H30" s="63"/>
      <c r="I30" s="63"/>
    </row>
    <row r="31" spans="1:11" x14ac:dyDescent="0.15">
      <c r="A31" s="208" t="s">
        <v>146</v>
      </c>
      <c r="B31" s="209"/>
      <c r="C31" s="63"/>
      <c r="D31" s="63"/>
      <c r="E31" s="63"/>
      <c r="F31" s="63"/>
      <c r="G31" s="63"/>
      <c r="H31" s="63"/>
      <c r="I31" s="63"/>
    </row>
    <row r="32" spans="1:11" x14ac:dyDescent="0.15">
      <c r="A32" s="208" t="s">
        <v>147</v>
      </c>
      <c r="B32" s="209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29"/>
      <c r="B33" s="230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1" t="s">
        <v>148</v>
      </c>
      <c r="C35" s="231"/>
      <c r="D35" s="231"/>
      <c r="E35" s="231"/>
      <c r="F35" s="231"/>
      <c r="G35" s="231"/>
      <c r="H35" s="231"/>
      <c r="I35" s="231"/>
    </row>
    <row r="36" spans="1:9" ht="15.75" customHeight="1" thickBot="1" x14ac:dyDescent="0.2">
      <c r="A36" s="19">
        <v>2</v>
      </c>
      <c r="B36" s="222" t="s">
        <v>149</v>
      </c>
      <c r="C36" s="222"/>
      <c r="D36" s="222"/>
      <c r="E36" s="222"/>
      <c r="F36" s="222"/>
      <c r="G36" s="222"/>
      <c r="H36" s="222"/>
      <c r="I36" s="222"/>
    </row>
    <row r="37" spans="1:9" x14ac:dyDescent="0.15">
      <c r="A37" s="223" t="s">
        <v>150</v>
      </c>
      <c r="B37" s="114" t="s">
        <v>151</v>
      </c>
      <c r="C37" s="114" t="s">
        <v>153</v>
      </c>
      <c r="D37" s="114" t="s">
        <v>156</v>
      </c>
      <c r="E37" s="226" t="s">
        <v>158</v>
      </c>
      <c r="F37" s="114" t="s">
        <v>159</v>
      </c>
    </row>
    <row r="38" spans="1:9" x14ac:dyDescent="0.15">
      <c r="A38" s="224"/>
      <c r="B38" s="18" t="s">
        <v>152</v>
      </c>
      <c r="C38" s="18" t="s">
        <v>154</v>
      </c>
      <c r="D38" s="18" t="s">
        <v>157</v>
      </c>
      <c r="E38" s="227"/>
      <c r="F38" s="18" t="s">
        <v>160</v>
      </c>
    </row>
    <row r="39" spans="1:9" ht="11.25" thickBot="1" x14ac:dyDescent="0.2">
      <c r="A39" s="225"/>
      <c r="B39" s="20"/>
      <c r="C39" s="115" t="s">
        <v>155</v>
      </c>
      <c r="D39" s="20"/>
      <c r="E39" s="228"/>
      <c r="F39" s="20"/>
    </row>
    <row r="40" spans="1:9" ht="21" x14ac:dyDescent="0.15">
      <c r="A40" s="9" t="s">
        <v>161</v>
      </c>
      <c r="B40" s="118"/>
      <c r="C40" s="118"/>
      <c r="D40" s="118"/>
      <c r="E40" s="118"/>
      <c r="F40" s="118"/>
    </row>
    <row r="41" spans="1:9" x14ac:dyDescent="0.15">
      <c r="A41" s="8" t="s">
        <v>162</v>
      </c>
      <c r="B41" s="118"/>
      <c r="C41" s="118"/>
      <c r="D41" s="118"/>
      <c r="E41" s="118"/>
      <c r="F41" s="118"/>
    </row>
    <row r="42" spans="1:9" x14ac:dyDescent="0.15">
      <c r="A42" s="8" t="s">
        <v>163</v>
      </c>
      <c r="B42" s="118"/>
      <c r="C42" s="118"/>
      <c r="D42" s="118"/>
      <c r="E42" s="118"/>
      <c r="F42" s="118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0" tint="-0.14999847407452621"/>
  </sheetPr>
  <dimension ref="A1:K31"/>
  <sheetViews>
    <sheetView showGridLines="0" topLeftCell="A3" zoomScale="115" zoomScaleNormal="115" zoomScaleSheetLayoutView="110" workbookViewId="0">
      <selection activeCell="N14" sqref="N1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5" t="s">
        <v>437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 ht="15.75" customHeight="1" thickBot="1" x14ac:dyDescent="0.2">
      <c r="A4" s="232" t="s">
        <v>165</v>
      </c>
      <c r="B4" s="233"/>
      <c r="C4" s="233"/>
      <c r="D4" s="233"/>
      <c r="E4" s="233"/>
      <c r="F4" s="233"/>
      <c r="G4" s="233"/>
      <c r="H4" s="233"/>
      <c r="I4" s="233"/>
      <c r="J4" s="233"/>
      <c r="K4" s="234"/>
    </row>
    <row r="5" spans="1:11" ht="15.75" customHeight="1" thickBot="1" x14ac:dyDescent="0.2">
      <c r="A5" s="232" t="s">
        <v>449</v>
      </c>
      <c r="B5" s="233"/>
      <c r="C5" s="233"/>
      <c r="D5" s="233"/>
      <c r="E5" s="233"/>
      <c r="F5" s="233"/>
      <c r="G5" s="233"/>
      <c r="H5" s="233"/>
      <c r="I5" s="233"/>
      <c r="J5" s="233"/>
      <c r="K5" s="234"/>
    </row>
    <row r="6" spans="1:11" ht="11.25" thickBot="1" x14ac:dyDescent="0.2">
      <c r="A6" s="232" t="s">
        <v>1</v>
      </c>
      <c r="B6" s="233"/>
      <c r="C6" s="233"/>
      <c r="D6" s="233"/>
      <c r="E6" s="233"/>
      <c r="F6" s="233"/>
      <c r="G6" s="233"/>
      <c r="H6" s="233"/>
      <c r="I6" s="233"/>
      <c r="J6" s="233"/>
      <c r="K6" s="234"/>
    </row>
    <row r="7" spans="1:11" ht="74.25" thickBot="1" x14ac:dyDescent="0.2">
      <c r="A7" s="116" t="s">
        <v>166</v>
      </c>
      <c r="B7" s="115" t="s">
        <v>167</v>
      </c>
      <c r="C7" s="115" t="s">
        <v>168</v>
      </c>
      <c r="D7" s="115" t="s">
        <v>169</v>
      </c>
      <c r="E7" s="115" t="s">
        <v>170</v>
      </c>
      <c r="F7" s="115" t="s">
        <v>171</v>
      </c>
      <c r="G7" s="115" t="s">
        <v>172</v>
      </c>
      <c r="H7" s="115" t="s">
        <v>173</v>
      </c>
      <c r="I7" s="115" t="s">
        <v>452</v>
      </c>
      <c r="J7" s="115" t="s">
        <v>453</v>
      </c>
      <c r="K7" s="115" t="s">
        <v>454</v>
      </c>
    </row>
    <row r="8" spans="1:11" x14ac:dyDescent="0.15">
      <c r="A8" s="6"/>
      <c r="B8" s="122"/>
      <c r="C8" s="122"/>
      <c r="D8" s="122"/>
      <c r="E8" s="122"/>
      <c r="F8" s="122"/>
      <c r="G8" s="122"/>
      <c r="H8" s="122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x14ac:dyDescent="0.15">
      <c r="A11" s="22" t="s">
        <v>176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x14ac:dyDescent="0.15">
      <c r="A12" s="22" t="s">
        <v>177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x14ac:dyDescent="0.15">
      <c r="A13" s="22" t="s">
        <v>178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x14ac:dyDescent="0.15">
      <c r="A14" s="9"/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ht="21" x14ac:dyDescent="0.15">
      <c r="A15" s="21" t="s">
        <v>179</v>
      </c>
      <c r="B15" s="71">
        <f>+B16+B17+B18+B19</f>
        <v>0</v>
      </c>
      <c r="C15" s="121"/>
      <c r="D15" s="121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2">
        <v>0</v>
      </c>
      <c r="C16" s="74"/>
      <c r="D16" s="74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0" tint="-0.14999847407452621"/>
  </sheetPr>
  <dimension ref="A1:F78"/>
  <sheetViews>
    <sheetView showGridLines="0" topLeftCell="A2" zoomScale="130" zoomScaleNormal="130" workbookViewId="0">
      <selection activeCell="N14" sqref="N1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40" t="s">
        <v>437</v>
      </c>
      <c r="B2" s="241"/>
      <c r="C2" s="241"/>
      <c r="D2" s="241"/>
      <c r="E2" s="242"/>
    </row>
    <row r="3" spans="1:6" x14ac:dyDescent="0.15">
      <c r="A3" s="243" t="s">
        <v>185</v>
      </c>
      <c r="B3" s="244"/>
      <c r="C3" s="244"/>
      <c r="D3" s="244"/>
      <c r="E3" s="245"/>
    </row>
    <row r="4" spans="1:6" x14ac:dyDescent="0.15">
      <c r="A4" s="243" t="s">
        <v>449</v>
      </c>
      <c r="B4" s="244"/>
      <c r="C4" s="244"/>
      <c r="D4" s="244"/>
      <c r="E4" s="245"/>
    </row>
    <row r="5" spans="1:6" ht="11.25" thickBot="1" x14ac:dyDescent="0.2">
      <c r="A5" s="243" t="s">
        <v>1</v>
      </c>
      <c r="B5" s="244"/>
      <c r="C5" s="244"/>
      <c r="D5" s="244"/>
      <c r="E5" s="245"/>
    </row>
    <row r="6" spans="1:6" x14ac:dyDescent="0.15">
      <c r="A6" s="246" t="s">
        <v>2</v>
      </c>
      <c r="B6" s="247"/>
      <c r="C6" s="25" t="s">
        <v>186</v>
      </c>
      <c r="D6" s="250" t="s">
        <v>188</v>
      </c>
      <c r="E6" s="25" t="s">
        <v>189</v>
      </c>
    </row>
    <row r="7" spans="1:6" ht="11.25" thickBot="1" x14ac:dyDescent="0.2">
      <c r="A7" s="248"/>
      <c r="B7" s="249"/>
      <c r="C7" s="124" t="s">
        <v>187</v>
      </c>
      <c r="D7" s="251"/>
      <c r="E7" s="124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6" t="s">
        <v>191</v>
      </c>
      <c r="B9" s="28"/>
      <c r="C9" s="168">
        <f>+C10+C11+C12</f>
        <v>45907570</v>
      </c>
      <c r="D9" s="168">
        <f>+D10+D11+D12</f>
        <v>45672433.149999999</v>
      </c>
      <c r="E9" s="168">
        <f>+E10+E11+E12</f>
        <v>45672433.149999999</v>
      </c>
    </row>
    <row r="10" spans="1:6" x14ac:dyDescent="0.15">
      <c r="A10" s="252" t="s">
        <v>192</v>
      </c>
      <c r="B10" s="253"/>
      <c r="C10" s="169">
        <v>45907570</v>
      </c>
      <c r="D10" s="169">
        <v>45672433.149999999</v>
      </c>
      <c r="E10" s="169">
        <v>45672433.149999999</v>
      </c>
      <c r="F10" s="78"/>
    </row>
    <row r="11" spans="1:6" x14ac:dyDescent="0.15">
      <c r="A11" s="252" t="s">
        <v>193</v>
      </c>
      <c r="B11" s="253"/>
      <c r="C11" s="76"/>
      <c r="D11" s="76"/>
      <c r="E11" s="76"/>
      <c r="F11" s="78"/>
    </row>
    <row r="12" spans="1:6" x14ac:dyDescent="0.15">
      <c r="A12" s="252" t="s">
        <v>194</v>
      </c>
      <c r="B12" s="253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6" t="s">
        <v>435</v>
      </c>
      <c r="B14" s="28"/>
      <c r="C14" s="168">
        <f>+C15+C16</f>
        <v>45907570</v>
      </c>
      <c r="D14" s="168">
        <f>+D15+D16</f>
        <v>40320805.990000002</v>
      </c>
      <c r="E14" s="168">
        <f>+E15+E16</f>
        <v>40304086.409999996</v>
      </c>
    </row>
    <row r="15" spans="1:6" ht="31.7" customHeight="1" x14ac:dyDescent="0.15">
      <c r="A15" s="238" t="s">
        <v>195</v>
      </c>
      <c r="B15" s="239"/>
      <c r="C15" s="169">
        <v>45907570</v>
      </c>
      <c r="D15" s="169">
        <v>40320805.990000002</v>
      </c>
      <c r="E15" s="169">
        <v>40304086.409999996</v>
      </c>
      <c r="F15" s="78"/>
    </row>
    <row r="16" spans="1:6" ht="31.7" customHeight="1" x14ac:dyDescent="0.15">
      <c r="A16" s="238" t="s">
        <v>196</v>
      </c>
      <c r="B16" s="239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6" t="s">
        <v>197</v>
      </c>
      <c r="B18" s="28"/>
      <c r="C18" s="168">
        <f>+C19+C20</f>
        <v>0</v>
      </c>
      <c r="D18" s="168">
        <f>+D19+D20</f>
        <v>0</v>
      </c>
      <c r="E18" s="168">
        <f>+E19+E20</f>
        <v>0</v>
      </c>
    </row>
    <row r="19" spans="1:6" ht="31.7" customHeight="1" x14ac:dyDescent="0.15">
      <c r="A19" s="238" t="s">
        <v>198</v>
      </c>
      <c r="B19" s="239"/>
      <c r="C19" s="76"/>
      <c r="D19" s="76"/>
      <c r="E19" s="86"/>
    </row>
    <row r="20" spans="1:6" ht="42" customHeight="1" x14ac:dyDescent="0.15">
      <c r="A20" s="238" t="s">
        <v>199</v>
      </c>
      <c r="B20" s="239"/>
      <c r="C20" s="76"/>
      <c r="D20" s="76"/>
      <c r="E20" s="76"/>
    </row>
    <row r="21" spans="1:6" x14ac:dyDescent="0.15">
      <c r="A21" s="26"/>
      <c r="B21" s="27"/>
      <c r="C21" s="169"/>
      <c r="D21" s="169"/>
      <c r="E21" s="169"/>
    </row>
    <row r="22" spans="1:6" ht="24" customHeight="1" x14ac:dyDescent="0.15">
      <c r="A22" s="256" t="s">
        <v>200</v>
      </c>
      <c r="B22" s="257"/>
      <c r="C22" s="168">
        <f>+C9-C14+C18</f>
        <v>0</v>
      </c>
      <c r="D22" s="168">
        <f>+D9-D14+D18</f>
        <v>5351627.1599999964</v>
      </c>
      <c r="E22" s="168">
        <f>+E9-E14+E18</f>
        <v>5368346.7400000021</v>
      </c>
    </row>
    <row r="23" spans="1:6" ht="36" customHeight="1" x14ac:dyDescent="0.15">
      <c r="A23" s="256" t="s">
        <v>201</v>
      </c>
      <c r="B23" s="257"/>
      <c r="C23" s="169">
        <f>+C22-C12</f>
        <v>0</v>
      </c>
      <c r="D23" s="169">
        <v>5351627.16</v>
      </c>
      <c r="E23" s="169">
        <v>5368346.74</v>
      </c>
    </row>
    <row r="24" spans="1:6" ht="48.2" customHeight="1" x14ac:dyDescent="0.15">
      <c r="A24" s="256" t="s">
        <v>202</v>
      </c>
      <c r="B24" s="257"/>
      <c r="C24" s="169">
        <f>+C23-C18</f>
        <v>0</v>
      </c>
      <c r="D24" s="169">
        <f>+D23-D18</f>
        <v>5351627.16</v>
      </c>
      <c r="E24" s="169">
        <f>+E23-E18</f>
        <v>5368346.74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7"/>
      <c r="C26" s="78"/>
      <c r="D26" s="78"/>
      <c r="E26" s="158"/>
    </row>
    <row r="27" spans="1:6" ht="11.25" thickBot="1" x14ac:dyDescent="0.2">
      <c r="A27" s="258" t="s">
        <v>203</v>
      </c>
      <c r="B27" s="259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0" t="s">
        <v>206</v>
      </c>
      <c r="B29" s="261"/>
      <c r="C29" s="170">
        <f>+C30+C31</f>
        <v>0</v>
      </c>
      <c r="D29" s="170">
        <f t="shared" ref="D29:E29" si="0">+D30+D31</f>
        <v>0</v>
      </c>
      <c r="E29" s="170">
        <f t="shared" si="0"/>
        <v>0</v>
      </c>
    </row>
    <row r="30" spans="1:6" ht="31.7" customHeight="1" x14ac:dyDescent="0.15">
      <c r="A30" s="238" t="s">
        <v>207</v>
      </c>
      <c r="B30" s="239"/>
      <c r="C30" s="76">
        <v>0</v>
      </c>
      <c r="D30" s="76">
        <v>0</v>
      </c>
      <c r="E30" s="76">
        <v>0</v>
      </c>
    </row>
    <row r="31" spans="1:6" ht="31.7" customHeight="1" x14ac:dyDescent="0.15">
      <c r="A31" s="238" t="s">
        <v>208</v>
      </c>
      <c r="B31" s="239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0" t="s">
        <v>209</v>
      </c>
      <c r="B33" s="261"/>
      <c r="C33" s="171">
        <f>+C24+C29</f>
        <v>0</v>
      </c>
      <c r="D33" s="171">
        <f>+D24+D29</f>
        <v>5351627.16</v>
      </c>
      <c r="E33" s="171">
        <f>+E24+E29</f>
        <v>5368346.74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7"/>
      <c r="C35" s="78"/>
      <c r="D35" s="78"/>
      <c r="E35" s="158"/>
    </row>
    <row r="36" spans="1:6" x14ac:dyDescent="0.15">
      <c r="A36" s="246" t="s">
        <v>203</v>
      </c>
      <c r="B36" s="247"/>
      <c r="C36" s="262" t="s">
        <v>210</v>
      </c>
      <c r="D36" s="254" t="s">
        <v>188</v>
      </c>
      <c r="E36" s="81" t="s">
        <v>189</v>
      </c>
    </row>
    <row r="37" spans="1:6" ht="11.25" thickBot="1" x14ac:dyDescent="0.2">
      <c r="A37" s="248"/>
      <c r="B37" s="249"/>
      <c r="C37" s="263"/>
      <c r="D37" s="255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68" t="s">
        <v>211</v>
      </c>
      <c r="B39" s="269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52" t="s">
        <v>212</v>
      </c>
      <c r="B40" s="253"/>
      <c r="C40" s="83"/>
      <c r="D40" s="83"/>
      <c r="E40" s="83"/>
    </row>
    <row r="41" spans="1:6" ht="31.7" customHeight="1" x14ac:dyDescent="0.15">
      <c r="A41" s="252" t="s">
        <v>213</v>
      </c>
      <c r="B41" s="253"/>
      <c r="C41" s="83"/>
      <c r="D41" s="83"/>
      <c r="E41" s="83"/>
    </row>
    <row r="42" spans="1:6" x14ac:dyDescent="0.15">
      <c r="A42" s="268" t="s">
        <v>214</v>
      </c>
      <c r="B42" s="269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52" t="s">
        <v>215</v>
      </c>
      <c r="B43" s="253"/>
      <c r="C43" s="83"/>
      <c r="D43" s="83"/>
      <c r="E43" s="83"/>
    </row>
    <row r="44" spans="1:6" ht="21.2" customHeight="1" x14ac:dyDescent="0.15">
      <c r="A44" s="252" t="s">
        <v>216</v>
      </c>
      <c r="B44" s="253"/>
      <c r="C44" s="83"/>
      <c r="D44" s="83"/>
      <c r="E44" s="83"/>
    </row>
    <row r="45" spans="1:6" ht="10.5" customHeight="1" x14ac:dyDescent="0.15">
      <c r="A45" s="159" t="s">
        <v>217</v>
      </c>
      <c r="B45" s="33"/>
      <c r="C45" s="264">
        <f>+C39-C42</f>
        <v>0</v>
      </c>
      <c r="D45" s="264">
        <f>+D39-D42</f>
        <v>0</v>
      </c>
      <c r="E45" s="264">
        <f>+E39-E42</f>
        <v>0</v>
      </c>
    </row>
    <row r="46" spans="1:6" ht="11.25" customHeight="1" thickBot="1" x14ac:dyDescent="0.2">
      <c r="A46" s="160"/>
      <c r="B46" s="34"/>
      <c r="C46" s="265"/>
      <c r="D46" s="265"/>
      <c r="E46" s="265"/>
    </row>
    <row r="47" spans="1:6" ht="11.25" thickBot="1" x14ac:dyDescent="0.2">
      <c r="A47" s="24"/>
      <c r="C47" s="78"/>
      <c r="D47" s="78"/>
      <c r="E47" s="78"/>
    </row>
    <row r="48" spans="1:6" x14ac:dyDescent="0.15">
      <c r="A48" s="246" t="s">
        <v>203</v>
      </c>
      <c r="B48" s="247"/>
      <c r="C48" s="81" t="s">
        <v>186</v>
      </c>
      <c r="D48" s="254" t="s">
        <v>188</v>
      </c>
      <c r="E48" s="81" t="s">
        <v>189</v>
      </c>
    </row>
    <row r="49" spans="1:6" ht="11.25" thickBot="1" x14ac:dyDescent="0.2">
      <c r="A49" s="248"/>
      <c r="B49" s="249"/>
      <c r="C49" s="82" t="s">
        <v>438</v>
      </c>
      <c r="D49" s="255"/>
      <c r="E49" s="82" t="s">
        <v>205</v>
      </c>
    </row>
    <row r="50" spans="1:6" x14ac:dyDescent="0.15">
      <c r="A50" s="266"/>
      <c r="B50" s="267"/>
      <c r="C50" s="83"/>
      <c r="D50" s="83"/>
      <c r="E50" s="83"/>
    </row>
    <row r="51" spans="1:6" x14ac:dyDescent="0.15">
      <c r="A51" s="31" t="s">
        <v>218</v>
      </c>
      <c r="B51" s="32"/>
      <c r="C51" s="169">
        <v>45907570</v>
      </c>
      <c r="D51" s="169">
        <v>45672433.149999999</v>
      </c>
      <c r="E51" s="169">
        <v>45672433.149999999</v>
      </c>
    </row>
    <row r="52" spans="1:6" ht="30.75" customHeight="1" x14ac:dyDescent="0.15">
      <c r="A52" s="252" t="s">
        <v>219</v>
      </c>
      <c r="B52" s="253"/>
      <c r="C52" s="172">
        <f>+C53-C54</f>
        <v>0</v>
      </c>
      <c r="D52" s="172">
        <f>+D53-D54</f>
        <v>0</v>
      </c>
      <c r="E52" s="172">
        <f>+E53-E54</f>
        <v>0</v>
      </c>
    </row>
    <row r="53" spans="1:6" ht="27" customHeight="1" x14ac:dyDescent="0.15">
      <c r="A53" s="252" t="s">
        <v>212</v>
      </c>
      <c r="B53" s="253"/>
      <c r="C53" s="173"/>
      <c r="D53" s="173"/>
      <c r="E53" s="173"/>
    </row>
    <row r="54" spans="1:6" ht="29.25" customHeight="1" x14ac:dyDescent="0.15">
      <c r="A54" s="252" t="s">
        <v>215</v>
      </c>
      <c r="B54" s="253"/>
      <c r="C54" s="173"/>
      <c r="D54" s="173"/>
      <c r="E54" s="173"/>
    </row>
    <row r="55" spans="1:6" x14ac:dyDescent="0.15">
      <c r="A55" s="31"/>
      <c r="B55" s="32"/>
      <c r="C55" s="173"/>
      <c r="D55" s="173"/>
      <c r="E55" s="173"/>
    </row>
    <row r="56" spans="1:6" ht="29.25" customHeight="1" x14ac:dyDescent="0.15">
      <c r="A56" s="252" t="s">
        <v>195</v>
      </c>
      <c r="B56" s="253"/>
      <c r="C56" s="169">
        <v>45907570</v>
      </c>
      <c r="D56" s="169">
        <v>40320805.990000002</v>
      </c>
      <c r="E56" s="169">
        <v>40304086.409999996</v>
      </c>
      <c r="F56" s="78"/>
    </row>
    <row r="57" spans="1:6" x14ac:dyDescent="0.15">
      <c r="A57" s="31"/>
      <c r="B57" s="32"/>
      <c r="C57" s="173"/>
      <c r="D57" s="173"/>
      <c r="E57" s="173"/>
    </row>
    <row r="58" spans="1:6" ht="22.7" customHeight="1" x14ac:dyDescent="0.15">
      <c r="A58" s="252" t="s">
        <v>198</v>
      </c>
      <c r="B58" s="253"/>
      <c r="C58" s="173">
        <v>0</v>
      </c>
      <c r="D58" s="173">
        <v>0</v>
      </c>
      <c r="E58" s="173">
        <v>0</v>
      </c>
    </row>
    <row r="59" spans="1:6" x14ac:dyDescent="0.15">
      <c r="A59" s="31"/>
      <c r="B59" s="32"/>
      <c r="C59" s="173"/>
      <c r="D59" s="173"/>
      <c r="E59" s="173"/>
    </row>
    <row r="60" spans="1:6" ht="28.5" customHeight="1" x14ac:dyDescent="0.15">
      <c r="A60" s="270" t="s">
        <v>220</v>
      </c>
      <c r="B60" s="271"/>
      <c r="C60" s="174">
        <f>+C51+C52-C56+C58</f>
        <v>0</v>
      </c>
      <c r="D60" s="174">
        <v>5351627.16</v>
      </c>
      <c r="E60" s="174">
        <v>5368346.74</v>
      </c>
    </row>
    <row r="61" spans="1:6" ht="39.200000000000003" customHeight="1" x14ac:dyDescent="0.15">
      <c r="A61" s="270" t="s">
        <v>221</v>
      </c>
      <c r="B61" s="271"/>
      <c r="C61" s="174">
        <f>+C60-C52</f>
        <v>0</v>
      </c>
      <c r="D61" s="174">
        <f>+D60-D52</f>
        <v>5351627.16</v>
      </c>
      <c r="E61" s="174">
        <f>+E60-E52</f>
        <v>5368346.74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1"/>
      <c r="B63" s="162"/>
      <c r="C63" s="163"/>
      <c r="D63" s="163"/>
      <c r="E63" s="163"/>
    </row>
    <row r="64" spans="1:6" x14ac:dyDescent="0.15">
      <c r="A64" s="246" t="s">
        <v>203</v>
      </c>
      <c r="B64" s="247"/>
      <c r="C64" s="262" t="s">
        <v>210</v>
      </c>
      <c r="D64" s="254" t="s">
        <v>188</v>
      </c>
      <c r="E64" s="81" t="s">
        <v>189</v>
      </c>
    </row>
    <row r="65" spans="1:5" ht="11.25" thickBot="1" x14ac:dyDescent="0.2">
      <c r="A65" s="248"/>
      <c r="B65" s="249"/>
      <c r="C65" s="263"/>
      <c r="D65" s="255"/>
      <c r="E65" s="82" t="s">
        <v>205</v>
      </c>
    </row>
    <row r="66" spans="1:5" x14ac:dyDescent="0.15">
      <c r="A66" s="266"/>
      <c r="B66" s="267"/>
      <c r="C66" s="83"/>
      <c r="D66" s="83"/>
      <c r="E66" s="83"/>
    </row>
    <row r="67" spans="1:5" x14ac:dyDescent="0.15">
      <c r="A67" s="252" t="s">
        <v>193</v>
      </c>
      <c r="B67" s="253"/>
      <c r="C67" s="173">
        <v>0</v>
      </c>
      <c r="D67" s="173">
        <v>0</v>
      </c>
      <c r="E67" s="173">
        <v>0</v>
      </c>
    </row>
    <row r="68" spans="1:5" ht="33" customHeight="1" x14ac:dyDescent="0.15">
      <c r="A68" s="252" t="s">
        <v>222</v>
      </c>
      <c r="B68" s="253"/>
      <c r="C68" s="174">
        <f>+C69-C70</f>
        <v>0</v>
      </c>
      <c r="D68" s="174">
        <f t="shared" ref="D68:E68" si="3">+D69-D70</f>
        <v>0</v>
      </c>
      <c r="E68" s="174">
        <f t="shared" si="3"/>
        <v>0</v>
      </c>
    </row>
    <row r="69" spans="1:5" ht="32.25" customHeight="1" x14ac:dyDescent="0.15">
      <c r="A69" s="252" t="s">
        <v>213</v>
      </c>
      <c r="B69" s="253"/>
      <c r="C69" s="173"/>
      <c r="D69" s="173"/>
      <c r="E69" s="173"/>
    </row>
    <row r="70" spans="1:5" ht="21.75" customHeight="1" x14ac:dyDescent="0.15">
      <c r="A70" s="252" t="s">
        <v>216</v>
      </c>
      <c r="B70" s="253"/>
      <c r="C70" s="173"/>
      <c r="D70" s="173"/>
      <c r="E70" s="173"/>
    </row>
    <row r="71" spans="1:5" x14ac:dyDescent="0.15">
      <c r="A71" s="31"/>
      <c r="B71" s="32"/>
      <c r="C71" s="173"/>
      <c r="D71" s="173"/>
      <c r="E71" s="173"/>
    </row>
    <row r="72" spans="1:5" ht="27.75" customHeight="1" x14ac:dyDescent="0.15">
      <c r="A72" s="252" t="s">
        <v>223</v>
      </c>
      <c r="B72" s="253"/>
      <c r="C72" s="173"/>
      <c r="D72" s="173"/>
      <c r="E72" s="173"/>
    </row>
    <row r="73" spans="1:5" x14ac:dyDescent="0.15">
      <c r="A73" s="31"/>
      <c r="B73" s="32"/>
      <c r="C73" s="173"/>
      <c r="D73" s="173"/>
      <c r="E73" s="173"/>
    </row>
    <row r="74" spans="1:5" ht="27" customHeight="1" x14ac:dyDescent="0.15">
      <c r="A74" s="252" t="s">
        <v>199</v>
      </c>
      <c r="B74" s="253"/>
      <c r="C74" s="173"/>
      <c r="D74" s="173"/>
      <c r="E74" s="173"/>
    </row>
    <row r="75" spans="1:5" x14ac:dyDescent="0.15">
      <c r="A75" s="31"/>
      <c r="B75" s="32"/>
      <c r="C75" s="173"/>
      <c r="D75" s="173"/>
      <c r="E75" s="173"/>
    </row>
    <row r="76" spans="1:5" ht="33" customHeight="1" x14ac:dyDescent="0.15">
      <c r="A76" s="270" t="s">
        <v>224</v>
      </c>
      <c r="B76" s="271"/>
      <c r="C76" s="174">
        <f>+C67+C68-C72+C74</f>
        <v>0</v>
      </c>
      <c r="D76" s="174">
        <f t="shared" ref="D76:E76" si="4">+D67+D68-D72+D74</f>
        <v>0</v>
      </c>
      <c r="E76" s="174">
        <f t="shared" si="4"/>
        <v>0</v>
      </c>
    </row>
    <row r="77" spans="1:5" ht="45.75" customHeight="1" x14ac:dyDescent="0.15">
      <c r="A77" s="270" t="s">
        <v>225</v>
      </c>
      <c r="B77" s="271"/>
      <c r="C77" s="272">
        <f>+C76-C68</f>
        <v>0</v>
      </c>
      <c r="D77" s="272">
        <f t="shared" ref="D77:E77" si="5">+D76-D68</f>
        <v>0</v>
      </c>
      <c r="E77" s="272">
        <f t="shared" si="5"/>
        <v>0</v>
      </c>
    </row>
    <row r="78" spans="1:5" ht="11.25" customHeight="1" thickBot="1" x14ac:dyDescent="0.2">
      <c r="A78" s="160"/>
      <c r="B78" s="34"/>
      <c r="C78" s="273"/>
      <c r="D78" s="273"/>
      <c r="E78" s="273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0" tint="-0.14999847407452621"/>
  </sheetPr>
  <dimension ref="A1:K80"/>
  <sheetViews>
    <sheetView showGridLines="0" zoomScale="145" zoomScaleNormal="145" workbookViewId="0">
      <selection activeCell="N14" sqref="N14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74" t="s">
        <v>437</v>
      </c>
      <c r="B2" s="275"/>
      <c r="C2" s="275"/>
      <c r="D2" s="275"/>
      <c r="E2" s="275"/>
      <c r="F2" s="275"/>
      <c r="G2" s="275"/>
      <c r="H2" s="275"/>
      <c r="I2" s="276"/>
    </row>
    <row r="3" spans="1:9" x14ac:dyDescent="0.15">
      <c r="A3" s="277" t="s">
        <v>226</v>
      </c>
      <c r="B3" s="278"/>
      <c r="C3" s="278"/>
      <c r="D3" s="278"/>
      <c r="E3" s="278"/>
      <c r="F3" s="278"/>
      <c r="G3" s="278"/>
      <c r="H3" s="278"/>
      <c r="I3" s="279"/>
    </row>
    <row r="4" spans="1:9" x14ac:dyDescent="0.15">
      <c r="A4" s="277" t="s">
        <v>449</v>
      </c>
      <c r="B4" s="278"/>
      <c r="C4" s="278"/>
      <c r="D4" s="278"/>
      <c r="E4" s="278"/>
      <c r="F4" s="278"/>
      <c r="G4" s="278"/>
      <c r="H4" s="278"/>
      <c r="I4" s="279"/>
    </row>
    <row r="5" spans="1:9" ht="11.25" thickBot="1" x14ac:dyDescent="0.2">
      <c r="A5" s="281" t="s">
        <v>1</v>
      </c>
      <c r="B5" s="282"/>
      <c r="C5" s="282"/>
      <c r="D5" s="282"/>
      <c r="E5" s="282"/>
      <c r="F5" s="282"/>
      <c r="G5" s="282"/>
      <c r="H5" s="282"/>
      <c r="I5" s="283"/>
    </row>
    <row r="6" spans="1:9" ht="11.25" thickBot="1" x14ac:dyDescent="0.2">
      <c r="A6" s="284"/>
      <c r="B6" s="285"/>
      <c r="C6" s="286"/>
      <c r="D6" s="235" t="s">
        <v>227</v>
      </c>
      <c r="E6" s="236"/>
      <c r="F6" s="236"/>
      <c r="G6" s="236"/>
      <c r="H6" s="237"/>
      <c r="I6" s="287" t="s">
        <v>228</v>
      </c>
    </row>
    <row r="7" spans="1:9" x14ac:dyDescent="0.15">
      <c r="A7" s="277" t="s">
        <v>203</v>
      </c>
      <c r="B7" s="278"/>
      <c r="C7" s="279"/>
      <c r="D7" s="287" t="s">
        <v>230</v>
      </c>
      <c r="E7" s="250" t="s">
        <v>231</v>
      </c>
      <c r="F7" s="287" t="s">
        <v>232</v>
      </c>
      <c r="G7" s="287" t="s">
        <v>188</v>
      </c>
      <c r="H7" s="287" t="s">
        <v>233</v>
      </c>
      <c r="I7" s="288"/>
    </row>
    <row r="8" spans="1:9" ht="11.25" thickBot="1" x14ac:dyDescent="0.2">
      <c r="A8" s="281" t="s">
        <v>229</v>
      </c>
      <c r="B8" s="282"/>
      <c r="C8" s="283"/>
      <c r="D8" s="289"/>
      <c r="E8" s="251"/>
      <c r="F8" s="289"/>
      <c r="G8" s="289"/>
      <c r="H8" s="289"/>
      <c r="I8" s="289"/>
    </row>
    <row r="9" spans="1:9" x14ac:dyDescent="0.15">
      <c r="A9" s="290"/>
      <c r="B9" s="291"/>
      <c r="C9" s="291"/>
      <c r="D9" s="50"/>
      <c r="E9" s="112"/>
      <c r="F9" s="112"/>
      <c r="G9" s="112"/>
      <c r="H9" s="112"/>
      <c r="I9" s="112"/>
    </row>
    <row r="10" spans="1:9" x14ac:dyDescent="0.15">
      <c r="A10" s="268" t="s">
        <v>234</v>
      </c>
      <c r="B10" s="292"/>
      <c r="C10" s="292"/>
      <c r="D10" s="40"/>
      <c r="E10" s="112"/>
      <c r="F10" s="112"/>
      <c r="G10" s="112"/>
      <c r="H10" s="112"/>
      <c r="I10" s="112"/>
    </row>
    <row r="11" spans="1:9" x14ac:dyDescent="0.15">
      <c r="A11" s="252" t="s">
        <v>235</v>
      </c>
      <c r="B11" s="280"/>
      <c r="C11" s="253"/>
      <c r="D11" s="40"/>
      <c r="E11" s="112"/>
      <c r="F11" s="112"/>
      <c r="G11" s="112"/>
      <c r="H11" s="112"/>
      <c r="I11" s="112"/>
    </row>
    <row r="12" spans="1:9" x14ac:dyDescent="0.15">
      <c r="A12" s="252" t="s">
        <v>236</v>
      </c>
      <c r="B12" s="280"/>
      <c r="C12" s="253"/>
      <c r="D12" s="40"/>
      <c r="E12" s="112"/>
      <c r="F12" s="112"/>
      <c r="G12" s="112"/>
      <c r="H12" s="112"/>
      <c r="I12" s="112"/>
    </row>
    <row r="13" spans="1:9" x14ac:dyDescent="0.15">
      <c r="A13" s="252" t="s">
        <v>237</v>
      </c>
      <c r="B13" s="280"/>
      <c r="C13" s="253"/>
      <c r="D13" s="40"/>
      <c r="E13" s="112"/>
      <c r="F13" s="112"/>
      <c r="G13" s="112"/>
      <c r="H13" s="112"/>
      <c r="I13" s="112"/>
    </row>
    <row r="14" spans="1:9" x14ac:dyDescent="0.15">
      <c r="A14" s="252" t="s">
        <v>238</v>
      </c>
      <c r="B14" s="280"/>
      <c r="C14" s="253"/>
      <c r="D14" s="40"/>
      <c r="E14" s="112"/>
      <c r="F14" s="112"/>
      <c r="G14" s="112"/>
      <c r="H14" s="112"/>
      <c r="I14" s="112"/>
    </row>
    <row r="15" spans="1:9" x14ac:dyDescent="0.15">
      <c r="A15" s="252" t="s">
        <v>239</v>
      </c>
      <c r="B15" s="280"/>
      <c r="C15" s="253"/>
      <c r="D15" s="40">
        <v>0</v>
      </c>
      <c r="E15" s="100">
        <v>56685.32</v>
      </c>
      <c r="F15" s="100">
        <f>+D15+E15</f>
        <v>56685.32</v>
      </c>
      <c r="G15" s="100">
        <v>110024.15</v>
      </c>
      <c r="H15" s="100">
        <f>+G15</f>
        <v>110024.15</v>
      </c>
      <c r="I15" s="88">
        <f>+H15-D15</f>
        <v>110024.15</v>
      </c>
    </row>
    <row r="16" spans="1:9" x14ac:dyDescent="0.15">
      <c r="A16" s="252" t="s">
        <v>240</v>
      </c>
      <c r="B16" s="280"/>
      <c r="C16" s="253"/>
      <c r="D16" s="40"/>
      <c r="E16" s="100"/>
      <c r="F16" s="100"/>
      <c r="G16" s="100"/>
      <c r="H16" s="100"/>
      <c r="I16" s="88"/>
    </row>
    <row r="17" spans="1:11" x14ac:dyDescent="0.15">
      <c r="A17" s="252" t="s">
        <v>241</v>
      </c>
      <c r="B17" s="280"/>
      <c r="C17" s="253"/>
      <c r="D17" s="40"/>
      <c r="E17" s="112"/>
      <c r="F17" s="112"/>
      <c r="G17" s="112"/>
      <c r="H17" s="112"/>
      <c r="I17" s="112"/>
    </row>
    <row r="18" spans="1:11" x14ac:dyDescent="0.15">
      <c r="A18" s="252" t="s">
        <v>242</v>
      </c>
      <c r="B18" s="280"/>
      <c r="C18" s="253"/>
      <c r="D18" s="264">
        <f t="shared" ref="D18:E18" si="0">+D20+D21+D22+D23+D24+D25+D26+D27+D28+D29+D30</f>
        <v>0</v>
      </c>
      <c r="E18" s="264">
        <f t="shared" si="0"/>
        <v>0</v>
      </c>
      <c r="F18" s="264">
        <f>+F20+F21+F22+F23+F24+F25+F26+F27+F28+F29+F30</f>
        <v>0</v>
      </c>
      <c r="G18" s="264">
        <v>20753312</v>
      </c>
      <c r="H18" s="264">
        <v>20753312</v>
      </c>
      <c r="I18" s="264">
        <f>+H18</f>
        <v>20753312</v>
      </c>
    </row>
    <row r="19" spans="1:11" x14ac:dyDescent="0.15">
      <c r="A19" s="252" t="s">
        <v>243</v>
      </c>
      <c r="B19" s="280"/>
      <c r="C19" s="253"/>
      <c r="D19" s="264"/>
      <c r="E19" s="264"/>
      <c r="F19" s="264"/>
      <c r="G19" s="264"/>
      <c r="H19" s="264"/>
      <c r="I19" s="264"/>
    </row>
    <row r="20" spans="1:11" x14ac:dyDescent="0.15">
      <c r="A20" s="252" t="s">
        <v>244</v>
      </c>
      <c r="B20" s="280"/>
      <c r="C20" s="253"/>
      <c r="D20" s="87"/>
      <c r="E20" s="87"/>
      <c r="F20" s="88"/>
      <c r="G20" s="88"/>
      <c r="H20" s="88"/>
      <c r="I20" s="88"/>
      <c r="K20" s="78"/>
    </row>
    <row r="21" spans="1:11" ht="10.5" customHeight="1" x14ac:dyDescent="0.15">
      <c r="A21" s="252" t="s">
        <v>245</v>
      </c>
      <c r="B21" s="280"/>
      <c r="C21" s="253"/>
      <c r="D21" s="40"/>
      <c r="E21" s="112"/>
      <c r="F21" s="112"/>
      <c r="G21" s="112"/>
      <c r="H21" s="112"/>
      <c r="I21" s="112"/>
    </row>
    <row r="22" spans="1:11" ht="10.5" customHeight="1" x14ac:dyDescent="0.15">
      <c r="A22" s="252" t="s">
        <v>246</v>
      </c>
      <c r="B22" s="280"/>
      <c r="C22" s="253"/>
      <c r="D22" s="40"/>
      <c r="E22" s="112"/>
      <c r="F22" s="112"/>
      <c r="G22" s="112"/>
      <c r="H22" s="112"/>
      <c r="I22" s="112"/>
    </row>
    <row r="23" spans="1:11" x14ac:dyDescent="0.15">
      <c r="A23" s="252" t="s">
        <v>247</v>
      </c>
      <c r="B23" s="280"/>
      <c r="C23" s="253"/>
      <c r="D23" s="40"/>
      <c r="E23" s="112"/>
      <c r="F23" s="112"/>
      <c r="G23" s="112"/>
      <c r="H23" s="112"/>
      <c r="I23" s="112"/>
    </row>
    <row r="24" spans="1:11" x14ac:dyDescent="0.15">
      <c r="A24" s="252" t="s">
        <v>248</v>
      </c>
      <c r="B24" s="280"/>
      <c r="C24" s="253"/>
      <c r="D24" s="40"/>
      <c r="E24" s="112"/>
      <c r="F24" s="112"/>
      <c r="G24" s="112"/>
      <c r="H24" s="112"/>
      <c r="I24" s="112"/>
    </row>
    <row r="25" spans="1:11" x14ac:dyDescent="0.15">
      <c r="A25" s="252" t="s">
        <v>249</v>
      </c>
      <c r="B25" s="280"/>
      <c r="C25" s="253"/>
      <c r="D25" s="40"/>
      <c r="E25" s="112"/>
      <c r="F25" s="112"/>
      <c r="G25" s="112"/>
      <c r="H25" s="112"/>
      <c r="I25" s="112"/>
    </row>
    <row r="26" spans="1:11" x14ac:dyDescent="0.15">
      <c r="A26" s="252" t="s">
        <v>250</v>
      </c>
      <c r="B26" s="280"/>
      <c r="C26" s="253"/>
      <c r="D26" s="40"/>
      <c r="E26" s="112"/>
      <c r="F26" s="112"/>
      <c r="G26" s="112"/>
      <c r="H26" s="112"/>
      <c r="I26" s="112"/>
    </row>
    <row r="27" spans="1:11" x14ac:dyDescent="0.15">
      <c r="A27" s="252" t="s">
        <v>251</v>
      </c>
      <c r="B27" s="280"/>
      <c r="C27" s="253"/>
      <c r="D27" s="40"/>
      <c r="E27" s="112"/>
      <c r="F27" s="112"/>
      <c r="G27" s="112"/>
      <c r="H27" s="112"/>
      <c r="I27" s="112"/>
    </row>
    <row r="28" spans="1:11" x14ac:dyDescent="0.15">
      <c r="A28" s="252" t="s">
        <v>252</v>
      </c>
      <c r="B28" s="280"/>
      <c r="C28" s="253"/>
      <c r="D28" s="40"/>
      <c r="E28" s="112"/>
      <c r="F28" s="112"/>
      <c r="G28" s="112"/>
      <c r="H28" s="112"/>
      <c r="I28" s="112"/>
    </row>
    <row r="29" spans="1:11" x14ac:dyDescent="0.15">
      <c r="A29" s="252" t="s">
        <v>253</v>
      </c>
      <c r="B29" s="280"/>
      <c r="C29" s="253"/>
      <c r="D29" s="40"/>
      <c r="E29" s="112"/>
      <c r="F29" s="112"/>
      <c r="G29" s="112"/>
      <c r="H29" s="112"/>
      <c r="I29" s="112"/>
    </row>
    <row r="30" spans="1:11" ht="22.7" customHeight="1" x14ac:dyDescent="0.15">
      <c r="A30" s="252" t="s">
        <v>254</v>
      </c>
      <c r="B30" s="280"/>
      <c r="C30" s="253"/>
      <c r="D30" s="51"/>
      <c r="E30" s="112"/>
      <c r="F30" s="112"/>
      <c r="G30" s="112"/>
      <c r="H30" s="112"/>
      <c r="I30" s="112"/>
    </row>
    <row r="31" spans="1:11" x14ac:dyDescent="0.15">
      <c r="A31" s="252" t="s">
        <v>255</v>
      </c>
      <c r="B31" s="280"/>
      <c r="C31" s="253"/>
      <c r="D31" s="40"/>
      <c r="E31" s="112"/>
      <c r="F31" s="112"/>
      <c r="G31" s="112"/>
      <c r="H31" s="112"/>
      <c r="I31" s="112"/>
    </row>
    <row r="32" spans="1:11" x14ac:dyDescent="0.15">
      <c r="A32" s="252" t="s">
        <v>256</v>
      </c>
      <c r="B32" s="280"/>
      <c r="C32" s="253"/>
      <c r="D32" s="40"/>
      <c r="E32" s="112"/>
      <c r="F32" s="112"/>
      <c r="G32" s="112"/>
      <c r="H32" s="112"/>
      <c r="I32" s="112"/>
    </row>
    <row r="33" spans="1:9" x14ac:dyDescent="0.15">
      <c r="A33" s="252" t="s">
        <v>257</v>
      </c>
      <c r="B33" s="280"/>
      <c r="C33" s="253"/>
      <c r="D33" s="40"/>
      <c r="E33" s="112"/>
      <c r="F33" s="112"/>
      <c r="G33" s="112"/>
      <c r="H33" s="112"/>
      <c r="I33" s="112"/>
    </row>
    <row r="34" spans="1:9" x14ac:dyDescent="0.15">
      <c r="A34" s="252" t="s">
        <v>258</v>
      </c>
      <c r="B34" s="280"/>
      <c r="C34" s="253"/>
      <c r="D34" s="40"/>
      <c r="E34" s="112"/>
      <c r="F34" s="112"/>
      <c r="G34" s="112"/>
      <c r="H34" s="112"/>
      <c r="I34" s="112"/>
    </row>
    <row r="35" spans="1:9" x14ac:dyDescent="0.15">
      <c r="A35" s="252" t="s">
        <v>259</v>
      </c>
      <c r="B35" s="280"/>
      <c r="C35" s="253"/>
      <c r="D35" s="40"/>
      <c r="E35" s="112"/>
      <c r="F35" s="112"/>
      <c r="G35" s="112"/>
      <c r="H35" s="112"/>
      <c r="I35" s="112"/>
    </row>
    <row r="36" spans="1:9" x14ac:dyDescent="0.15">
      <c r="A36" s="252" t="s">
        <v>260</v>
      </c>
      <c r="B36" s="280"/>
      <c r="C36" s="253"/>
      <c r="D36" s="40"/>
      <c r="E36" s="112"/>
      <c r="F36" s="112"/>
      <c r="G36" s="112"/>
      <c r="H36" s="112"/>
      <c r="I36" s="112"/>
    </row>
    <row r="37" spans="1:9" x14ac:dyDescent="0.15">
      <c r="A37" s="252" t="s">
        <v>442</v>
      </c>
      <c r="B37" s="280"/>
      <c r="C37" s="253"/>
      <c r="D37" s="87">
        <v>45907570</v>
      </c>
      <c r="E37" s="87">
        <v>3145805</v>
      </c>
      <c r="F37" s="88">
        <f>+D37+E37</f>
        <v>49053375</v>
      </c>
      <c r="G37" s="88">
        <v>24809097</v>
      </c>
      <c r="H37" s="88">
        <f>+G37</f>
        <v>24809097</v>
      </c>
      <c r="I37" s="88">
        <f>+H37-D37</f>
        <v>-21098473</v>
      </c>
    </row>
    <row r="38" spans="1:9" x14ac:dyDescent="0.15">
      <c r="A38" s="252" t="s">
        <v>261</v>
      </c>
      <c r="B38" s="280"/>
      <c r="C38" s="253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52" t="s">
        <v>262</v>
      </c>
      <c r="B39" s="280"/>
      <c r="C39" s="253"/>
      <c r="D39" s="40"/>
      <c r="E39" s="87">
        <v>0</v>
      </c>
      <c r="F39" s="88">
        <f>+D39+E39</f>
        <v>0</v>
      </c>
      <c r="G39" s="87">
        <v>0</v>
      </c>
      <c r="H39" s="87">
        <v>0</v>
      </c>
      <c r="I39" s="88">
        <f>+H39-D39</f>
        <v>0</v>
      </c>
    </row>
    <row r="40" spans="1:9" x14ac:dyDescent="0.15">
      <c r="A40" s="252" t="s">
        <v>263</v>
      </c>
      <c r="B40" s="280"/>
      <c r="C40" s="253"/>
      <c r="D40" s="40"/>
      <c r="E40" s="126">
        <f>+E41+E42</f>
        <v>0</v>
      </c>
      <c r="F40" s="126">
        <f>+F41+F42</f>
        <v>0</v>
      </c>
      <c r="G40" s="126">
        <f>+G41+G42</f>
        <v>0</v>
      </c>
      <c r="H40" s="126">
        <f>+H41+H42</f>
        <v>0</v>
      </c>
      <c r="I40" s="126">
        <f>+I41+I42</f>
        <v>0</v>
      </c>
    </row>
    <row r="41" spans="1:9" x14ac:dyDescent="0.15">
      <c r="A41" s="252" t="s">
        <v>264</v>
      </c>
      <c r="B41" s="280"/>
      <c r="C41" s="253"/>
      <c r="D41" s="40"/>
      <c r="E41" s="112"/>
      <c r="F41" s="112"/>
      <c r="G41" s="112"/>
      <c r="H41" s="112"/>
      <c r="I41" s="112"/>
    </row>
    <row r="42" spans="1:9" x14ac:dyDescent="0.15">
      <c r="A42" s="252" t="s">
        <v>265</v>
      </c>
      <c r="B42" s="280"/>
      <c r="C42" s="253"/>
      <c r="D42" s="40"/>
      <c r="E42" s="87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51"/>
      <c r="C43" s="151"/>
      <c r="D43" s="40"/>
      <c r="E43" s="112"/>
      <c r="F43" s="112"/>
      <c r="G43" s="112"/>
      <c r="H43" s="112"/>
      <c r="I43" s="112"/>
    </row>
    <row r="44" spans="1:9" x14ac:dyDescent="0.15">
      <c r="A44" s="268" t="s">
        <v>266</v>
      </c>
      <c r="B44" s="292"/>
      <c r="C44" s="292"/>
      <c r="D44" s="264">
        <f t="shared" ref="D44:H44" si="1">+D11+D12+D13+D14+D15+D16+D17+D18+D31+D37+D38+D40</f>
        <v>45907570</v>
      </c>
      <c r="E44" s="264">
        <f t="shared" si="1"/>
        <v>3202490.32</v>
      </c>
      <c r="F44" s="264">
        <f t="shared" si="1"/>
        <v>49110060.32</v>
      </c>
      <c r="G44" s="264">
        <f t="shared" si="1"/>
        <v>45672433.149999999</v>
      </c>
      <c r="H44" s="264">
        <f t="shared" si="1"/>
        <v>45672433.149999999</v>
      </c>
      <c r="I44" s="264">
        <f>+I11+I12+I13+I14+I15+I16+I17+I18+I31+I37+I38+I40</f>
        <v>-235136.85000000149</v>
      </c>
    </row>
    <row r="45" spans="1:9" x14ac:dyDescent="0.15">
      <c r="A45" s="268" t="s">
        <v>267</v>
      </c>
      <c r="B45" s="292"/>
      <c r="C45" s="292"/>
      <c r="D45" s="264"/>
      <c r="E45" s="264"/>
      <c r="F45" s="264"/>
      <c r="G45" s="264"/>
      <c r="H45" s="264"/>
      <c r="I45" s="264"/>
    </row>
    <row r="46" spans="1:9" x14ac:dyDescent="0.15">
      <c r="A46" s="268" t="s">
        <v>268</v>
      </c>
      <c r="B46" s="292"/>
      <c r="C46" s="292"/>
      <c r="D46" s="153"/>
      <c r="E46" s="154"/>
      <c r="F46" s="154"/>
      <c r="G46" s="154"/>
      <c r="H46" s="154"/>
      <c r="I46" s="112"/>
    </row>
    <row r="47" spans="1:9" x14ac:dyDescent="0.15">
      <c r="A47" s="37"/>
      <c r="B47" s="151"/>
      <c r="C47" s="151"/>
      <c r="D47" s="40"/>
      <c r="E47" s="112"/>
      <c r="F47" s="112"/>
      <c r="G47" s="112"/>
      <c r="H47" s="112"/>
      <c r="I47" s="112"/>
    </row>
    <row r="48" spans="1:9" x14ac:dyDescent="0.15">
      <c r="A48" s="268" t="s">
        <v>269</v>
      </c>
      <c r="B48" s="292"/>
      <c r="C48" s="292"/>
      <c r="D48" s="40"/>
      <c r="E48" s="112"/>
      <c r="F48" s="112"/>
      <c r="G48" s="112"/>
      <c r="H48" s="112"/>
      <c r="I48" s="112"/>
    </row>
    <row r="49" spans="1:9" x14ac:dyDescent="0.15">
      <c r="A49" s="252" t="s">
        <v>270</v>
      </c>
      <c r="B49" s="280"/>
      <c r="C49" s="253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52" t="s">
        <v>271</v>
      </c>
      <c r="B50" s="280"/>
      <c r="C50" s="253"/>
      <c r="D50" s="40"/>
      <c r="E50" s="112"/>
      <c r="F50" s="112"/>
      <c r="G50" s="112"/>
      <c r="H50" s="112"/>
      <c r="I50" s="112"/>
    </row>
    <row r="51" spans="1:9" x14ac:dyDescent="0.15">
      <c r="A51" s="252" t="s">
        <v>272</v>
      </c>
      <c r="B51" s="280"/>
      <c r="C51" s="253"/>
      <c r="D51" s="40"/>
      <c r="E51" s="112"/>
      <c r="F51" s="112"/>
      <c r="G51" s="112"/>
      <c r="H51" s="112"/>
      <c r="I51" s="112"/>
    </row>
    <row r="52" spans="1:9" x14ac:dyDescent="0.15">
      <c r="A52" s="252" t="s">
        <v>273</v>
      </c>
      <c r="B52" s="280"/>
      <c r="C52" s="253"/>
      <c r="D52" s="40"/>
      <c r="E52" s="112"/>
      <c r="F52" s="112"/>
      <c r="G52" s="112"/>
      <c r="H52" s="112"/>
      <c r="I52" s="112"/>
    </row>
    <row r="53" spans="1:9" ht="28.5" customHeight="1" x14ac:dyDescent="0.15">
      <c r="A53" s="252" t="s">
        <v>274</v>
      </c>
      <c r="B53" s="280"/>
      <c r="C53" s="253"/>
      <c r="D53" s="40"/>
      <c r="E53" s="112"/>
      <c r="F53" s="112"/>
      <c r="G53" s="112"/>
      <c r="H53" s="112"/>
      <c r="I53" s="112"/>
    </row>
    <row r="54" spans="1:9" x14ac:dyDescent="0.15">
      <c r="A54" s="145" t="s">
        <v>275</v>
      </c>
      <c r="B54" s="49"/>
      <c r="D54" s="40"/>
      <c r="E54" s="112"/>
      <c r="F54" s="112"/>
      <c r="G54" s="112"/>
      <c r="H54" s="112"/>
      <c r="I54" s="112"/>
    </row>
    <row r="55" spans="1:9" x14ac:dyDescent="0.15">
      <c r="A55" s="164" t="s">
        <v>276</v>
      </c>
      <c r="B55" s="49"/>
      <c r="D55" s="40"/>
      <c r="E55" s="112"/>
      <c r="F55" s="112"/>
      <c r="G55" s="112"/>
      <c r="H55" s="112"/>
      <c r="I55" s="112"/>
    </row>
    <row r="56" spans="1:9" ht="23.25" customHeight="1" x14ac:dyDescent="0.15">
      <c r="A56" s="252" t="s">
        <v>277</v>
      </c>
      <c r="B56" s="280"/>
      <c r="C56" s="253"/>
      <c r="D56" s="40"/>
      <c r="E56" s="112"/>
      <c r="F56" s="112"/>
      <c r="G56" s="112"/>
      <c r="H56" s="112"/>
      <c r="I56" s="112"/>
    </row>
    <row r="57" spans="1:9" ht="24" customHeight="1" x14ac:dyDescent="0.15">
      <c r="A57" s="252" t="s">
        <v>278</v>
      </c>
      <c r="B57" s="280"/>
      <c r="C57" s="253"/>
      <c r="D57" s="40"/>
      <c r="E57" s="112"/>
      <c r="F57" s="112"/>
      <c r="G57" s="112"/>
      <c r="H57" s="112"/>
      <c r="I57" s="112"/>
    </row>
    <row r="58" spans="1:9" x14ac:dyDescent="0.15">
      <c r="A58" s="145" t="s">
        <v>279</v>
      </c>
      <c r="B58" s="49"/>
      <c r="D58" s="40"/>
      <c r="E58" s="112"/>
      <c r="F58" s="112"/>
      <c r="G58" s="112"/>
      <c r="H58" s="112"/>
      <c r="I58" s="112"/>
    </row>
    <row r="59" spans="1:9" x14ac:dyDescent="0.15">
      <c r="A59" s="145" t="s">
        <v>280</v>
      </c>
      <c r="B59" s="49"/>
      <c r="D59" s="40"/>
      <c r="E59" s="112"/>
      <c r="F59" s="112"/>
      <c r="G59" s="112"/>
      <c r="H59" s="112"/>
      <c r="I59" s="112"/>
    </row>
    <row r="60" spans="1:9" x14ac:dyDescent="0.15">
      <c r="A60" s="145" t="s">
        <v>281</v>
      </c>
      <c r="B60" s="49"/>
      <c r="D60" s="40"/>
      <c r="E60" s="112"/>
      <c r="F60" s="112"/>
      <c r="G60" s="112"/>
      <c r="H60" s="112"/>
      <c r="I60" s="112"/>
    </row>
    <row r="61" spans="1:9" x14ac:dyDescent="0.15">
      <c r="A61" s="145" t="s">
        <v>282</v>
      </c>
      <c r="B61" s="49"/>
      <c r="D61" s="40"/>
      <c r="E61" s="112"/>
      <c r="F61" s="112"/>
      <c r="G61" s="112"/>
      <c r="H61" s="112"/>
      <c r="I61" s="112"/>
    </row>
    <row r="62" spans="1:9" x14ac:dyDescent="0.15">
      <c r="A62" s="145" t="s">
        <v>283</v>
      </c>
      <c r="B62" s="49"/>
      <c r="D62" s="40"/>
      <c r="E62" s="112"/>
      <c r="F62" s="112"/>
      <c r="G62" s="112"/>
      <c r="H62" s="112"/>
      <c r="I62" s="112"/>
    </row>
    <row r="63" spans="1:9" x14ac:dyDescent="0.15">
      <c r="A63" s="145" t="s">
        <v>284</v>
      </c>
      <c r="B63" s="49"/>
      <c r="D63" s="40"/>
      <c r="E63" s="112"/>
      <c r="F63" s="112"/>
      <c r="G63" s="112"/>
      <c r="H63" s="112"/>
      <c r="I63" s="112"/>
    </row>
    <row r="64" spans="1:9" ht="27" customHeight="1" x14ac:dyDescent="0.15">
      <c r="A64" s="252" t="s">
        <v>285</v>
      </c>
      <c r="B64" s="280"/>
      <c r="C64" s="253"/>
      <c r="D64" s="40"/>
      <c r="E64" s="112"/>
      <c r="F64" s="112"/>
      <c r="G64" s="112"/>
      <c r="H64" s="112"/>
      <c r="I64" s="112"/>
    </row>
    <row r="65" spans="1:9" x14ac:dyDescent="0.15">
      <c r="A65" s="145" t="s">
        <v>286</v>
      </c>
      <c r="B65" s="49"/>
      <c r="D65" s="40"/>
      <c r="E65" s="112"/>
      <c r="F65" s="112"/>
      <c r="G65" s="112"/>
      <c r="H65" s="112"/>
      <c r="I65" s="112"/>
    </row>
    <row r="66" spans="1:9" ht="21.75" customHeight="1" x14ac:dyDescent="0.15">
      <c r="A66" s="252" t="s">
        <v>287</v>
      </c>
      <c r="B66" s="280"/>
      <c r="C66" s="253"/>
      <c r="D66" s="40"/>
      <c r="E66" s="112"/>
      <c r="F66" s="112"/>
      <c r="G66" s="112"/>
      <c r="H66" s="112"/>
      <c r="I66" s="112"/>
    </row>
    <row r="67" spans="1:9" x14ac:dyDescent="0.15">
      <c r="A67" s="145" t="s">
        <v>288</v>
      </c>
      <c r="B67" s="49"/>
      <c r="D67" s="40"/>
      <c r="E67" s="112"/>
      <c r="F67" s="112"/>
      <c r="G67" s="112"/>
      <c r="H67" s="112"/>
      <c r="I67" s="112"/>
    </row>
    <row r="68" spans="1:9" x14ac:dyDescent="0.15">
      <c r="A68" s="37"/>
      <c r="B68" s="291"/>
      <c r="C68" s="291"/>
      <c r="D68" s="40"/>
      <c r="E68" s="112"/>
      <c r="F68" s="112"/>
      <c r="G68" s="112"/>
      <c r="H68" s="112"/>
      <c r="I68" s="112"/>
    </row>
    <row r="69" spans="1:9" ht="28.5" customHeight="1" x14ac:dyDescent="0.15">
      <c r="A69" s="270" t="s">
        <v>289</v>
      </c>
      <c r="B69" s="296"/>
      <c r="C69" s="271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9" x14ac:dyDescent="0.15">
      <c r="A70" s="37"/>
      <c r="B70" s="291"/>
      <c r="C70" s="291"/>
      <c r="D70" s="40"/>
      <c r="E70" s="112"/>
      <c r="F70" s="112"/>
      <c r="G70" s="112"/>
      <c r="H70" s="112"/>
      <c r="I70" s="112"/>
    </row>
    <row r="71" spans="1:9" x14ac:dyDescent="0.15">
      <c r="A71" s="268" t="s">
        <v>290</v>
      </c>
      <c r="B71" s="292"/>
      <c r="C71" s="292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9" x14ac:dyDescent="0.15">
      <c r="A72" s="293" t="s">
        <v>291</v>
      </c>
      <c r="B72" s="294"/>
      <c r="C72" s="295"/>
      <c r="D72" s="40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</row>
    <row r="73" spans="1:9" x14ac:dyDescent="0.15">
      <c r="A73" s="37"/>
      <c r="B73" s="291"/>
      <c r="C73" s="291"/>
      <c r="D73" s="40"/>
      <c r="E73" s="112"/>
      <c r="F73" s="112"/>
      <c r="G73" s="112"/>
      <c r="H73" s="112"/>
      <c r="I73" s="112"/>
    </row>
    <row r="74" spans="1:9" x14ac:dyDescent="0.15">
      <c r="A74" s="268" t="s">
        <v>292</v>
      </c>
      <c r="B74" s="292"/>
      <c r="C74" s="292"/>
      <c r="D74" s="126">
        <f>+D44+D69+D71</f>
        <v>45907570</v>
      </c>
      <c r="E74" s="126">
        <f t="shared" ref="E74:H74" si="5">+E44+E69+E71</f>
        <v>3202490.32</v>
      </c>
      <c r="F74" s="126">
        <f t="shared" si="5"/>
        <v>49110060.32</v>
      </c>
      <c r="G74" s="126">
        <f t="shared" si="5"/>
        <v>45672433.149999999</v>
      </c>
      <c r="H74" s="126">
        <f t="shared" si="5"/>
        <v>45672433.149999999</v>
      </c>
      <c r="I74" s="126">
        <f>+I44+I69+I71</f>
        <v>-235136.85000000149</v>
      </c>
    </row>
    <row r="75" spans="1:9" x14ac:dyDescent="0.15">
      <c r="A75" s="37"/>
      <c r="B75" s="291"/>
      <c r="C75" s="291"/>
      <c r="D75" s="40"/>
      <c r="E75" s="112"/>
      <c r="F75" s="112"/>
      <c r="G75" s="112"/>
      <c r="H75" s="112"/>
      <c r="I75" s="112"/>
    </row>
    <row r="76" spans="1:9" x14ac:dyDescent="0.15">
      <c r="A76" s="152" t="s">
        <v>293</v>
      </c>
      <c r="B76" s="150"/>
      <c r="D76" s="40"/>
      <c r="E76" s="88"/>
      <c r="F76" s="112"/>
      <c r="G76" s="112"/>
      <c r="H76" s="112"/>
      <c r="I76" s="112"/>
    </row>
    <row r="77" spans="1:9" ht="24" customHeight="1" x14ac:dyDescent="0.15">
      <c r="A77" s="238" t="s">
        <v>294</v>
      </c>
      <c r="B77" s="298"/>
      <c r="C77" s="239"/>
      <c r="D77" s="87"/>
      <c r="E77" s="87"/>
      <c r="F77" s="88">
        <f>+D77+E77</f>
        <v>0</v>
      </c>
      <c r="G77" s="88"/>
      <c r="H77" s="88"/>
      <c r="I77" s="88">
        <f>+H77-D77</f>
        <v>0</v>
      </c>
    </row>
    <row r="78" spans="1:9" ht="25.5" customHeight="1" x14ac:dyDescent="0.15">
      <c r="A78" s="238" t="s">
        <v>295</v>
      </c>
      <c r="B78" s="298"/>
      <c r="C78" s="239"/>
      <c r="D78" s="40"/>
      <c r="E78" s="112"/>
      <c r="F78" s="112"/>
      <c r="G78" s="112"/>
      <c r="H78" s="112"/>
      <c r="I78" s="112"/>
    </row>
    <row r="79" spans="1:9" ht="18" customHeight="1" x14ac:dyDescent="0.15">
      <c r="A79" s="270" t="s">
        <v>296</v>
      </c>
      <c r="B79" s="296"/>
      <c r="C79" s="271"/>
      <c r="D79" s="126">
        <f t="shared" ref="D79:H79" si="6">+D77+D78</f>
        <v>0</v>
      </c>
      <c r="E79" s="126">
        <f t="shared" si="6"/>
        <v>0</v>
      </c>
      <c r="F79" s="126">
        <f t="shared" si="6"/>
        <v>0</v>
      </c>
      <c r="G79" s="126">
        <f t="shared" si="6"/>
        <v>0</v>
      </c>
      <c r="H79" s="126">
        <f t="shared" si="6"/>
        <v>0</v>
      </c>
      <c r="I79" s="126">
        <f>+I77+I78</f>
        <v>0</v>
      </c>
    </row>
    <row r="80" spans="1:9" ht="11.25" thickBot="1" x14ac:dyDescent="0.2">
      <c r="A80" s="38"/>
      <c r="B80" s="297"/>
      <c r="C80" s="297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0" tint="-0.14999847407452621"/>
  </sheetPr>
  <dimension ref="B1:P162"/>
  <sheetViews>
    <sheetView showGridLines="0" zoomScale="130" zoomScaleNormal="130" workbookViewId="0">
      <selection activeCell="N14" sqref="N14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37" customFormat="1" x14ac:dyDescent="0.15">
      <c r="B2" s="318" t="s">
        <v>437</v>
      </c>
      <c r="C2" s="319"/>
      <c r="D2" s="319"/>
      <c r="E2" s="319"/>
      <c r="F2" s="319"/>
      <c r="G2" s="319"/>
      <c r="H2" s="319"/>
      <c r="I2" s="320"/>
    </row>
    <row r="3" spans="2:16" s="137" customFormat="1" x14ac:dyDescent="0.15">
      <c r="B3" s="308" t="s">
        <v>297</v>
      </c>
      <c r="C3" s="309"/>
      <c r="D3" s="309"/>
      <c r="E3" s="309"/>
      <c r="F3" s="309"/>
      <c r="G3" s="309"/>
      <c r="H3" s="309"/>
      <c r="I3" s="310"/>
    </row>
    <row r="4" spans="2:16" s="137" customFormat="1" x14ac:dyDescent="0.15">
      <c r="B4" s="308" t="s">
        <v>298</v>
      </c>
      <c r="C4" s="309"/>
      <c r="D4" s="309"/>
      <c r="E4" s="309"/>
      <c r="F4" s="309"/>
      <c r="G4" s="309"/>
      <c r="H4" s="309"/>
      <c r="I4" s="310"/>
    </row>
    <row r="5" spans="2:16" s="137" customFormat="1" x14ac:dyDescent="0.15">
      <c r="B5" s="308" t="s">
        <v>449</v>
      </c>
      <c r="C5" s="309"/>
      <c r="D5" s="309"/>
      <c r="E5" s="309"/>
      <c r="F5" s="309"/>
      <c r="G5" s="309"/>
      <c r="H5" s="309"/>
      <c r="I5" s="310"/>
    </row>
    <row r="6" spans="2:16" s="137" customFormat="1" ht="11.25" thickBot="1" x14ac:dyDescent="0.2">
      <c r="B6" s="311"/>
      <c r="C6" s="312"/>
      <c r="D6" s="312"/>
      <c r="E6" s="312"/>
      <c r="F6" s="312"/>
      <c r="G6" s="312"/>
      <c r="H6" s="312"/>
      <c r="I6" s="313"/>
    </row>
    <row r="7" spans="2:16" s="137" customFormat="1" ht="11.25" thickBot="1" x14ac:dyDescent="0.2">
      <c r="B7" s="318" t="s">
        <v>2</v>
      </c>
      <c r="C7" s="321"/>
      <c r="D7" s="323" t="s">
        <v>299</v>
      </c>
      <c r="E7" s="324"/>
      <c r="F7" s="324"/>
      <c r="G7" s="324"/>
      <c r="H7" s="325"/>
      <c r="I7" s="326" t="s">
        <v>300</v>
      </c>
    </row>
    <row r="8" spans="2:16" s="142" customFormat="1" ht="21.75" thickBot="1" x14ac:dyDescent="0.2">
      <c r="B8" s="311"/>
      <c r="C8" s="322"/>
      <c r="D8" s="178" t="s">
        <v>187</v>
      </c>
      <c r="E8" s="178" t="s">
        <v>301</v>
      </c>
      <c r="F8" s="178" t="s">
        <v>302</v>
      </c>
      <c r="G8" s="178" t="s">
        <v>188</v>
      </c>
      <c r="H8" s="178" t="s">
        <v>190</v>
      </c>
      <c r="I8" s="327"/>
      <c r="K8" s="142" t="s">
        <v>438</v>
      </c>
    </row>
    <row r="9" spans="2:16" ht="31.7" customHeight="1" x14ac:dyDescent="0.15">
      <c r="B9" s="314" t="s">
        <v>303</v>
      </c>
      <c r="C9" s="315"/>
      <c r="D9" s="188">
        <f t="shared" ref="D9:I9" si="0">+D10+D18+D28+D38+D48+D58+D62+D71+D75</f>
        <v>45907570</v>
      </c>
      <c r="E9" s="188">
        <f t="shared" si="0"/>
        <v>10491.99000000002</v>
      </c>
      <c r="F9" s="188">
        <f t="shared" si="0"/>
        <v>45918061.990000002</v>
      </c>
      <c r="G9" s="188">
        <v>40320805.990000002</v>
      </c>
      <c r="H9" s="188">
        <v>40304086.409999996</v>
      </c>
      <c r="I9" s="188">
        <f t="shared" si="0"/>
        <v>5597259</v>
      </c>
      <c r="J9" s="78"/>
    </row>
    <row r="10" spans="2:16" ht="27.75" customHeight="1" x14ac:dyDescent="0.15">
      <c r="B10" s="304" t="s">
        <v>304</v>
      </c>
      <c r="C10" s="305"/>
      <c r="D10" s="172">
        <f t="shared" ref="D10:F10" si="1">SUM(D11:D17)</f>
        <v>31650740</v>
      </c>
      <c r="E10" s="172">
        <f t="shared" si="1"/>
        <v>278.07</v>
      </c>
      <c r="F10" s="172">
        <f t="shared" si="1"/>
        <v>31651018.07</v>
      </c>
      <c r="G10" s="172">
        <v>34241616.57</v>
      </c>
      <c r="H10" s="172">
        <v>34241616.57</v>
      </c>
      <c r="I10" s="172">
        <v>-2590598.5</v>
      </c>
      <c r="K10" s="1" t="s">
        <v>438</v>
      </c>
    </row>
    <row r="11" spans="2:16" ht="21.2" customHeight="1" x14ac:dyDescent="0.15">
      <c r="B11" s="304" t="s">
        <v>305</v>
      </c>
      <c r="C11" s="305"/>
      <c r="D11" s="187">
        <v>13621990</v>
      </c>
      <c r="E11" s="173">
        <v>0</v>
      </c>
      <c r="F11" s="173">
        <f>+D11+E11</f>
        <v>13621990</v>
      </c>
      <c r="G11" s="173">
        <v>9792746.9600000009</v>
      </c>
      <c r="H11" s="173">
        <f>+G11</f>
        <v>9792746.9600000009</v>
      </c>
      <c r="I11" s="173">
        <f t="shared" ref="I11:I17" si="2">+F11-G11</f>
        <v>3829243.0399999991</v>
      </c>
      <c r="L11" s="93"/>
      <c r="M11" s="93"/>
      <c r="N11" s="93"/>
      <c r="O11" s="93"/>
      <c r="P11" s="93"/>
    </row>
    <row r="12" spans="2:16" ht="25.5" customHeight="1" x14ac:dyDescent="0.15">
      <c r="B12" s="304" t="s">
        <v>306</v>
      </c>
      <c r="C12" s="305"/>
      <c r="D12" s="187">
        <v>216510</v>
      </c>
      <c r="E12" s="173">
        <v>0</v>
      </c>
      <c r="F12" s="173">
        <f t="shared" ref="F12:F37" si="3">+D12+E12</f>
        <v>216510</v>
      </c>
      <c r="G12" s="173">
        <v>199233.69</v>
      </c>
      <c r="H12" s="173">
        <v>199233.69</v>
      </c>
      <c r="I12" s="173">
        <f t="shared" si="2"/>
        <v>17276.309999999998</v>
      </c>
    </row>
    <row r="13" spans="2:16" x14ac:dyDescent="0.15">
      <c r="B13" s="306" t="s">
        <v>307</v>
      </c>
      <c r="C13" s="307"/>
      <c r="D13" s="187">
        <v>9022014</v>
      </c>
      <c r="E13" s="173">
        <v>0</v>
      </c>
      <c r="F13" s="173">
        <f t="shared" si="3"/>
        <v>9022014</v>
      </c>
      <c r="G13" s="173">
        <v>15602011.25</v>
      </c>
      <c r="H13" s="173">
        <v>15602011.25</v>
      </c>
      <c r="I13" s="173">
        <f t="shared" si="2"/>
        <v>-6579997.25</v>
      </c>
      <c r="L13" s="93"/>
      <c r="M13" s="93"/>
      <c r="N13" s="93"/>
      <c r="O13" s="93"/>
      <c r="P13" s="93"/>
    </row>
    <row r="14" spans="2:16" x14ac:dyDescent="0.15">
      <c r="B14" s="306" t="s">
        <v>308</v>
      </c>
      <c r="C14" s="307"/>
      <c r="D14" s="187">
        <v>1367014</v>
      </c>
      <c r="E14" s="173">
        <v>0</v>
      </c>
      <c r="F14" s="173">
        <f t="shared" si="3"/>
        <v>1367014</v>
      </c>
      <c r="G14" s="173">
        <v>1500767.6</v>
      </c>
      <c r="H14" s="173">
        <f>+G14</f>
        <v>1500767.6</v>
      </c>
      <c r="I14" s="173">
        <f t="shared" si="2"/>
        <v>-133753.60000000009</v>
      </c>
    </row>
    <row r="15" spans="2:16" x14ac:dyDescent="0.15">
      <c r="B15" s="306" t="s">
        <v>309</v>
      </c>
      <c r="C15" s="307"/>
      <c r="D15" s="187">
        <v>7423212</v>
      </c>
      <c r="E15" s="173">
        <v>278.07</v>
      </c>
      <c r="F15" s="173">
        <f t="shared" si="3"/>
        <v>7423490.0700000003</v>
      </c>
      <c r="G15" s="173">
        <v>7146855.0800000001</v>
      </c>
      <c r="H15" s="173">
        <f>+G15</f>
        <v>7146855.0800000001</v>
      </c>
      <c r="I15" s="173">
        <f t="shared" si="2"/>
        <v>276634.99000000022</v>
      </c>
      <c r="L15" s="93"/>
      <c r="M15" s="93"/>
      <c r="N15" s="93"/>
      <c r="O15" s="93"/>
      <c r="P15" s="93"/>
    </row>
    <row r="16" spans="2:16" x14ac:dyDescent="0.15">
      <c r="B16" s="306" t="s">
        <v>310</v>
      </c>
      <c r="C16" s="307"/>
      <c r="D16" s="187">
        <v>0</v>
      </c>
      <c r="E16" s="187">
        <v>0</v>
      </c>
      <c r="F16" s="173">
        <f t="shared" si="3"/>
        <v>0</v>
      </c>
      <c r="G16" s="187">
        <v>0</v>
      </c>
      <c r="H16" s="187">
        <v>0</v>
      </c>
      <c r="I16" s="173">
        <f t="shared" si="2"/>
        <v>0</v>
      </c>
    </row>
    <row r="17" spans="2:16" ht="15.75" customHeight="1" x14ac:dyDescent="0.15">
      <c r="B17" s="304" t="s">
        <v>311</v>
      </c>
      <c r="C17" s="305"/>
      <c r="D17" s="187">
        <v>0</v>
      </c>
      <c r="E17" s="187">
        <v>0</v>
      </c>
      <c r="F17" s="173">
        <f t="shared" si="3"/>
        <v>0</v>
      </c>
      <c r="G17" s="187">
        <v>0</v>
      </c>
      <c r="H17" s="187">
        <v>0</v>
      </c>
      <c r="I17" s="173">
        <f t="shared" si="2"/>
        <v>0</v>
      </c>
    </row>
    <row r="18" spans="2:16" ht="27" customHeight="1" x14ac:dyDescent="0.15">
      <c r="B18" s="304" t="s">
        <v>312</v>
      </c>
      <c r="C18" s="305"/>
      <c r="D18" s="172">
        <f t="shared" ref="D18" si="4">SUM(D19:D27)</f>
        <v>1554320</v>
      </c>
      <c r="E18" s="172">
        <f>SUM(E19:E27)</f>
        <v>0</v>
      </c>
      <c r="F18" s="172">
        <f>SUM(F19:F27)</f>
        <v>1554320</v>
      </c>
      <c r="G18" s="172">
        <f>SUM(G19:G27)</f>
        <v>2510680.21</v>
      </c>
      <c r="H18" s="172">
        <f>SUM(H19:H27)</f>
        <v>2510683.21</v>
      </c>
      <c r="I18" s="172">
        <f>SUM(I19:I27)</f>
        <v>-956360.2100000002</v>
      </c>
      <c r="L18" s="94"/>
      <c r="M18" s="93"/>
      <c r="N18" s="93"/>
      <c r="O18" s="93"/>
      <c r="P18" s="93"/>
    </row>
    <row r="19" spans="2:16" ht="21.2" customHeight="1" x14ac:dyDescent="0.15">
      <c r="B19" s="304" t="s">
        <v>313</v>
      </c>
      <c r="C19" s="305"/>
      <c r="D19" s="187">
        <v>715420</v>
      </c>
      <c r="E19" s="173">
        <v>0</v>
      </c>
      <c r="F19" s="173">
        <f t="shared" si="3"/>
        <v>715420</v>
      </c>
      <c r="G19" s="173">
        <v>1056320.26</v>
      </c>
      <c r="H19" s="173">
        <v>1056320.26</v>
      </c>
      <c r="I19" s="173">
        <f>+F19-G19</f>
        <v>-340900.26</v>
      </c>
      <c r="L19" s="93"/>
      <c r="M19" s="93"/>
      <c r="N19" s="93"/>
      <c r="O19" s="93"/>
      <c r="P19" s="93"/>
    </row>
    <row r="20" spans="2:16" x14ac:dyDescent="0.15">
      <c r="B20" s="304" t="s">
        <v>314</v>
      </c>
      <c r="C20" s="305"/>
      <c r="D20" s="187">
        <v>248400</v>
      </c>
      <c r="E20" s="173">
        <v>0</v>
      </c>
      <c r="F20" s="173">
        <f t="shared" si="3"/>
        <v>248400</v>
      </c>
      <c r="G20" s="173">
        <v>963018.68</v>
      </c>
      <c r="H20" s="173">
        <f>+G20</f>
        <v>963018.68</v>
      </c>
      <c r="I20" s="173">
        <f>+F20-G20</f>
        <v>-714618.68</v>
      </c>
      <c r="L20" s="93"/>
      <c r="M20" s="93"/>
      <c r="N20" s="93"/>
      <c r="O20" s="93"/>
      <c r="P20" s="93"/>
    </row>
    <row r="21" spans="2:16" ht="25.5" customHeight="1" x14ac:dyDescent="0.15">
      <c r="B21" s="304" t="s">
        <v>315</v>
      </c>
      <c r="C21" s="305"/>
      <c r="D21" s="187">
        <v>0</v>
      </c>
      <c r="E21" s="173">
        <v>0</v>
      </c>
      <c r="F21" s="173">
        <f t="shared" si="3"/>
        <v>0</v>
      </c>
      <c r="G21" s="173">
        <v>0</v>
      </c>
      <c r="H21" s="173">
        <v>0</v>
      </c>
      <c r="I21" s="173">
        <f>+F21-G21</f>
        <v>0</v>
      </c>
    </row>
    <row r="22" spans="2:16" ht="23.25" customHeight="1" x14ac:dyDescent="0.15">
      <c r="B22" s="304" t="s">
        <v>316</v>
      </c>
      <c r="C22" s="305"/>
      <c r="D22" s="187">
        <v>16000</v>
      </c>
      <c r="E22" s="173">
        <v>0</v>
      </c>
      <c r="F22" s="173">
        <f t="shared" si="3"/>
        <v>16000</v>
      </c>
      <c r="G22" s="173">
        <v>18133.36</v>
      </c>
      <c r="H22" s="173">
        <f>+G22</f>
        <v>18133.36</v>
      </c>
      <c r="I22" s="173">
        <f>+F22-G22</f>
        <v>-2133.3600000000006</v>
      </c>
      <c r="L22" s="93"/>
      <c r="M22" s="93"/>
      <c r="N22" s="93"/>
      <c r="O22" s="93"/>
      <c r="P22" s="93"/>
    </row>
    <row r="23" spans="2:16" ht="22.7" customHeight="1" x14ac:dyDescent="0.15">
      <c r="B23" s="304" t="s">
        <v>317</v>
      </c>
      <c r="C23" s="305"/>
      <c r="D23" s="187">
        <v>0</v>
      </c>
      <c r="E23" s="173">
        <v>0</v>
      </c>
      <c r="F23" s="173">
        <f t="shared" si="3"/>
        <v>0</v>
      </c>
      <c r="G23" s="173">
        <v>0</v>
      </c>
      <c r="H23" s="173">
        <v>0</v>
      </c>
      <c r="I23" s="173">
        <f t="shared" ref="I23:I82" si="5">+F23-G23</f>
        <v>0</v>
      </c>
    </row>
    <row r="24" spans="2:16" ht="18" customHeight="1" x14ac:dyDescent="0.15">
      <c r="B24" s="304" t="s">
        <v>318</v>
      </c>
      <c r="C24" s="305"/>
      <c r="D24" s="187">
        <v>348000</v>
      </c>
      <c r="E24" s="173">
        <v>0</v>
      </c>
      <c r="F24" s="173">
        <f t="shared" si="3"/>
        <v>348000</v>
      </c>
      <c r="G24" s="173">
        <v>427284.54</v>
      </c>
      <c r="H24" s="173">
        <f>+G24</f>
        <v>427284.54</v>
      </c>
      <c r="I24" s="173">
        <f t="shared" si="5"/>
        <v>-79284.539999999979</v>
      </c>
      <c r="L24" s="93"/>
      <c r="M24" s="93"/>
      <c r="N24" s="93"/>
      <c r="O24" s="93"/>
      <c r="P24" s="93"/>
    </row>
    <row r="25" spans="2:16" ht="22.7" customHeight="1" x14ac:dyDescent="0.15">
      <c r="B25" s="304" t="s">
        <v>319</v>
      </c>
      <c r="C25" s="305"/>
      <c r="D25" s="187">
        <v>86000</v>
      </c>
      <c r="E25" s="173">
        <v>0</v>
      </c>
      <c r="F25" s="173">
        <f t="shared" si="3"/>
        <v>86000</v>
      </c>
      <c r="G25" s="173">
        <v>1915.08</v>
      </c>
      <c r="H25" s="173">
        <v>1918.08</v>
      </c>
      <c r="I25" s="173">
        <f>+F25-G25</f>
        <v>84084.92</v>
      </c>
      <c r="L25" s="93"/>
      <c r="M25" s="93"/>
      <c r="N25" s="93"/>
      <c r="O25" s="93"/>
      <c r="P25" s="93"/>
    </row>
    <row r="26" spans="2:16" ht="14.25" customHeight="1" x14ac:dyDescent="0.15">
      <c r="B26" s="304" t="s">
        <v>320</v>
      </c>
      <c r="C26" s="305"/>
      <c r="D26" s="187">
        <v>0</v>
      </c>
      <c r="E26" s="187">
        <v>0</v>
      </c>
      <c r="F26" s="173">
        <f t="shared" si="3"/>
        <v>0</v>
      </c>
      <c r="G26" s="173">
        <v>0</v>
      </c>
      <c r="H26" s="173">
        <v>0</v>
      </c>
      <c r="I26" s="173">
        <f>+F26-G26</f>
        <v>0</v>
      </c>
    </row>
    <row r="27" spans="2:16" ht="21.2" customHeight="1" x14ac:dyDescent="0.15">
      <c r="B27" s="304" t="s">
        <v>321</v>
      </c>
      <c r="C27" s="305"/>
      <c r="D27" s="187">
        <v>140500</v>
      </c>
      <c r="E27" s="187">
        <v>0</v>
      </c>
      <c r="F27" s="173">
        <f t="shared" si="3"/>
        <v>140500</v>
      </c>
      <c r="G27" s="173">
        <v>44008.29</v>
      </c>
      <c r="H27" s="173">
        <f>+G27</f>
        <v>44008.29</v>
      </c>
      <c r="I27" s="173">
        <f>+F27-G27</f>
        <v>96491.709999999992</v>
      </c>
      <c r="L27" s="93"/>
      <c r="M27" s="93"/>
      <c r="N27" s="93"/>
      <c r="O27" s="93"/>
      <c r="P27" s="93"/>
    </row>
    <row r="28" spans="2:16" x14ac:dyDescent="0.15">
      <c r="B28" s="304" t="s">
        <v>322</v>
      </c>
      <c r="C28" s="305"/>
      <c r="D28" s="172">
        <f t="shared" ref="D28:I28" si="6">SUM(D29:D37)</f>
        <v>3102510</v>
      </c>
      <c r="E28" s="172">
        <f t="shared" si="6"/>
        <v>142713.91</v>
      </c>
      <c r="F28" s="172">
        <f t="shared" si="6"/>
        <v>3245223.91</v>
      </c>
      <c r="G28" s="172">
        <f t="shared" si="6"/>
        <v>2453569.41</v>
      </c>
      <c r="H28" s="172">
        <f>SUM(H29:H37)</f>
        <v>2436849.83</v>
      </c>
      <c r="I28" s="172">
        <f t="shared" si="6"/>
        <v>791654.49999999977</v>
      </c>
      <c r="L28" s="94"/>
      <c r="M28" s="93"/>
      <c r="N28" s="93"/>
      <c r="O28" s="93"/>
      <c r="P28" s="93"/>
    </row>
    <row r="29" spans="2:16" x14ac:dyDescent="0.15">
      <c r="B29" s="31" t="s">
        <v>323</v>
      </c>
      <c r="C29" s="148"/>
      <c r="D29" s="187">
        <v>272650</v>
      </c>
      <c r="E29" s="187">
        <v>0</v>
      </c>
      <c r="F29" s="173">
        <f t="shared" si="3"/>
        <v>272650</v>
      </c>
      <c r="G29" s="173">
        <v>127223</v>
      </c>
      <c r="H29" s="173">
        <f>+G29</f>
        <v>127223</v>
      </c>
      <c r="I29" s="173">
        <f>+F29-G29</f>
        <v>145427</v>
      </c>
      <c r="J29" s="78"/>
      <c r="L29" s="93"/>
      <c r="M29" s="93"/>
      <c r="N29" s="93"/>
      <c r="O29" s="93"/>
      <c r="P29" s="93"/>
    </row>
    <row r="30" spans="2:16" x14ac:dyDescent="0.15">
      <c r="B30" s="31" t="s">
        <v>324</v>
      </c>
      <c r="C30" s="148"/>
      <c r="D30" s="187">
        <v>262500</v>
      </c>
      <c r="E30" s="187">
        <v>0</v>
      </c>
      <c r="F30" s="173">
        <f t="shared" si="3"/>
        <v>262500</v>
      </c>
      <c r="G30" s="187">
        <v>175556.15</v>
      </c>
      <c r="H30" s="187">
        <v>159907.09</v>
      </c>
      <c r="I30" s="173">
        <f t="shared" ref="I30:I37" si="7">+F30-G30</f>
        <v>86943.85</v>
      </c>
    </row>
    <row r="31" spans="2:16" ht="23.25" customHeight="1" x14ac:dyDescent="0.15">
      <c r="B31" s="304" t="s">
        <v>325</v>
      </c>
      <c r="C31" s="305"/>
      <c r="D31" s="187">
        <v>603500</v>
      </c>
      <c r="E31" s="187">
        <v>132499.99</v>
      </c>
      <c r="F31" s="173">
        <f t="shared" si="3"/>
        <v>735999.99</v>
      </c>
      <c r="G31" s="173">
        <v>636226.80000000005</v>
      </c>
      <c r="H31" s="173">
        <f>+G31</f>
        <v>636226.80000000005</v>
      </c>
      <c r="I31" s="173">
        <f t="shared" si="7"/>
        <v>99773.189999999944</v>
      </c>
      <c r="M31" s="93"/>
      <c r="N31" s="93"/>
      <c r="O31" s="93"/>
      <c r="P31" s="93"/>
    </row>
    <row r="32" spans="2:16" ht="24.75" customHeight="1" x14ac:dyDescent="0.15">
      <c r="B32" s="304" t="s">
        <v>326</v>
      </c>
      <c r="C32" s="305"/>
      <c r="D32" s="187">
        <v>155500</v>
      </c>
      <c r="E32" s="187">
        <v>0</v>
      </c>
      <c r="F32" s="173">
        <f t="shared" si="3"/>
        <v>155500</v>
      </c>
      <c r="G32" s="173">
        <v>11839.2</v>
      </c>
      <c r="H32" s="173">
        <v>11839.2</v>
      </c>
      <c r="I32" s="173">
        <f t="shared" si="7"/>
        <v>143660.79999999999</v>
      </c>
      <c r="L32" s="93"/>
      <c r="M32" s="93"/>
      <c r="N32" s="93"/>
      <c r="O32" s="93"/>
      <c r="P32" s="93"/>
    </row>
    <row r="33" spans="2:16" ht="21.75" customHeight="1" x14ac:dyDescent="0.15">
      <c r="B33" s="304" t="s">
        <v>327</v>
      </c>
      <c r="C33" s="305"/>
      <c r="D33" s="187">
        <v>236000</v>
      </c>
      <c r="E33" s="187">
        <v>0</v>
      </c>
      <c r="F33" s="173">
        <f t="shared" si="3"/>
        <v>236000</v>
      </c>
      <c r="G33" s="173">
        <v>185394.34</v>
      </c>
      <c r="H33" s="173">
        <f>+G33</f>
        <v>185394.34</v>
      </c>
      <c r="I33" s="173">
        <f t="shared" si="7"/>
        <v>50605.66</v>
      </c>
      <c r="L33" s="93"/>
      <c r="M33" s="93"/>
      <c r="N33" s="93"/>
      <c r="O33" s="93"/>
      <c r="P33" s="93"/>
    </row>
    <row r="34" spans="2:16" ht="21.2" customHeight="1" x14ac:dyDescent="0.15">
      <c r="B34" s="306" t="s">
        <v>328</v>
      </c>
      <c r="C34" s="307"/>
      <c r="D34" s="187">
        <v>98000</v>
      </c>
      <c r="E34" s="187">
        <v>0</v>
      </c>
      <c r="F34" s="173">
        <f t="shared" si="3"/>
        <v>98000</v>
      </c>
      <c r="G34" s="173">
        <v>79427.679999999993</v>
      </c>
      <c r="H34" s="173">
        <f>+G34</f>
        <v>79427.679999999993</v>
      </c>
      <c r="I34" s="173">
        <f t="shared" si="7"/>
        <v>18572.320000000007</v>
      </c>
      <c r="M34" s="93"/>
      <c r="N34" s="93"/>
      <c r="O34" s="93"/>
      <c r="P34" s="93"/>
    </row>
    <row r="35" spans="2:16" x14ac:dyDescent="0.15">
      <c r="B35" s="31" t="s">
        <v>329</v>
      </c>
      <c r="C35" s="148"/>
      <c r="D35" s="187">
        <v>319200</v>
      </c>
      <c r="E35" s="187">
        <v>0</v>
      </c>
      <c r="F35" s="173">
        <f t="shared" si="3"/>
        <v>319200</v>
      </c>
      <c r="G35" s="173">
        <v>380423.17</v>
      </c>
      <c r="H35" s="173">
        <v>380006.77</v>
      </c>
      <c r="I35" s="173">
        <f t="shared" si="7"/>
        <v>-61223.169999999984</v>
      </c>
      <c r="L35" s="93"/>
      <c r="M35" s="93"/>
      <c r="N35" s="93"/>
      <c r="O35" s="93"/>
      <c r="P35" s="93"/>
    </row>
    <row r="36" spans="2:16" x14ac:dyDescent="0.15">
      <c r="B36" s="31" t="s">
        <v>330</v>
      </c>
      <c r="C36" s="148"/>
      <c r="D36" s="187">
        <v>90000</v>
      </c>
      <c r="E36" s="187">
        <v>10213.92</v>
      </c>
      <c r="F36" s="173">
        <f t="shared" si="3"/>
        <v>100213.92</v>
      </c>
      <c r="G36" s="173">
        <v>265883.53000000003</v>
      </c>
      <c r="H36" s="173">
        <v>265229.40999999997</v>
      </c>
      <c r="I36" s="173">
        <f t="shared" si="7"/>
        <v>-165669.61000000004</v>
      </c>
      <c r="M36" s="93"/>
      <c r="N36" s="93"/>
      <c r="O36" s="93"/>
      <c r="P36" s="93"/>
    </row>
    <row r="37" spans="2:16" x14ac:dyDescent="0.15">
      <c r="B37" s="31" t="s">
        <v>331</v>
      </c>
      <c r="C37" s="148"/>
      <c r="D37" s="187">
        <v>1065160</v>
      </c>
      <c r="E37" s="187">
        <v>0</v>
      </c>
      <c r="F37" s="173">
        <f t="shared" si="3"/>
        <v>1065160</v>
      </c>
      <c r="G37" s="173">
        <v>591595.54</v>
      </c>
      <c r="H37" s="173">
        <v>591595.54</v>
      </c>
      <c r="I37" s="173">
        <f t="shared" si="7"/>
        <v>473564.45999999996</v>
      </c>
      <c r="L37" s="93"/>
      <c r="M37" s="93"/>
      <c r="N37" s="93"/>
      <c r="O37" s="93"/>
      <c r="P37" s="93"/>
    </row>
    <row r="38" spans="2:16" ht="39.200000000000003" customHeight="1" x14ac:dyDescent="0.15">
      <c r="B38" s="304" t="s">
        <v>332</v>
      </c>
      <c r="C38" s="305"/>
      <c r="D38" s="172">
        <f>SUM(D39:D47)</f>
        <v>9000000</v>
      </c>
      <c r="E38" s="172">
        <f t="shared" ref="E38:I38" si="8">SUM(E39:E47)</f>
        <v>-132499.99</v>
      </c>
      <c r="F38" s="172">
        <f t="shared" si="8"/>
        <v>8867500.0099999998</v>
      </c>
      <c r="G38" s="172">
        <f>SUM(G39:G47)</f>
        <v>120000</v>
      </c>
      <c r="H38" s="172">
        <f>SUM(H39:H47)</f>
        <v>120000</v>
      </c>
      <c r="I38" s="172">
        <f t="shared" si="8"/>
        <v>8747500.0099999998</v>
      </c>
      <c r="M38" s="78"/>
      <c r="N38" s="78"/>
      <c r="O38" s="78"/>
      <c r="P38" s="78"/>
    </row>
    <row r="39" spans="2:16" ht="21.2" customHeight="1" x14ac:dyDescent="0.15">
      <c r="B39" s="304" t="s">
        <v>333</v>
      </c>
      <c r="C39" s="305"/>
      <c r="D39" s="187">
        <v>9000000</v>
      </c>
      <c r="E39" s="187">
        <v>-132499.99</v>
      </c>
      <c r="F39" s="173">
        <f t="shared" ref="F39:F74" si="9">+D39+E39</f>
        <v>8867500.0099999998</v>
      </c>
      <c r="G39" s="187">
        <v>0</v>
      </c>
      <c r="H39" s="187">
        <v>0</v>
      </c>
      <c r="I39" s="173">
        <f t="shared" si="5"/>
        <v>8867500.0099999998</v>
      </c>
      <c r="M39" s="78"/>
      <c r="N39" s="93"/>
      <c r="O39" s="78"/>
      <c r="P39" s="78"/>
    </row>
    <row r="40" spans="2:16" x14ac:dyDescent="0.15">
      <c r="B40" s="31" t="s">
        <v>334</v>
      </c>
      <c r="C40" s="148"/>
      <c r="D40" s="187">
        <v>0</v>
      </c>
      <c r="E40" s="187">
        <v>0</v>
      </c>
      <c r="F40" s="173">
        <f t="shared" si="9"/>
        <v>0</v>
      </c>
      <c r="G40" s="187">
        <v>0</v>
      </c>
      <c r="H40" s="187">
        <v>0</v>
      </c>
      <c r="I40" s="173">
        <f t="shared" si="5"/>
        <v>0</v>
      </c>
    </row>
    <row r="41" spans="2:16" x14ac:dyDescent="0.15">
      <c r="B41" s="31" t="s">
        <v>335</v>
      </c>
      <c r="C41" s="148"/>
      <c r="D41" s="187">
        <v>0</v>
      </c>
      <c r="E41" s="187">
        <v>0</v>
      </c>
      <c r="F41" s="173">
        <f t="shared" si="9"/>
        <v>0</v>
      </c>
      <c r="G41" s="187">
        <v>0</v>
      </c>
      <c r="H41" s="187">
        <v>0</v>
      </c>
      <c r="I41" s="173">
        <f t="shared" si="5"/>
        <v>0</v>
      </c>
    </row>
    <row r="42" spans="2:16" x14ac:dyDescent="0.15">
      <c r="B42" s="302" t="s">
        <v>336</v>
      </c>
      <c r="C42" s="303"/>
      <c r="D42" s="187">
        <v>0</v>
      </c>
      <c r="E42" s="187">
        <v>0</v>
      </c>
      <c r="F42" s="173">
        <f t="shared" si="9"/>
        <v>0</v>
      </c>
      <c r="G42" s="187">
        <v>120000</v>
      </c>
      <c r="H42" s="187">
        <v>120000</v>
      </c>
      <c r="I42" s="173">
        <f t="shared" si="5"/>
        <v>-120000</v>
      </c>
    </row>
    <row r="43" spans="2:16" x14ac:dyDescent="0.15">
      <c r="B43" s="31" t="s">
        <v>337</v>
      </c>
      <c r="C43" s="148"/>
      <c r="D43" s="187">
        <v>0</v>
      </c>
      <c r="E43" s="187">
        <v>0</v>
      </c>
      <c r="F43" s="173">
        <f t="shared" si="9"/>
        <v>0</v>
      </c>
      <c r="G43" s="187">
        <v>0</v>
      </c>
      <c r="H43" s="187">
        <v>0</v>
      </c>
      <c r="I43" s="173">
        <f t="shared" si="5"/>
        <v>0</v>
      </c>
    </row>
    <row r="44" spans="2:16" ht="23.25" customHeight="1" x14ac:dyDescent="0.15">
      <c r="B44" s="304" t="s">
        <v>338</v>
      </c>
      <c r="C44" s="305"/>
      <c r="D44" s="187">
        <v>0</v>
      </c>
      <c r="E44" s="187">
        <v>0</v>
      </c>
      <c r="F44" s="173">
        <f t="shared" si="9"/>
        <v>0</v>
      </c>
      <c r="G44" s="187">
        <v>0</v>
      </c>
      <c r="H44" s="187">
        <v>0</v>
      </c>
      <c r="I44" s="173">
        <f t="shared" si="5"/>
        <v>0</v>
      </c>
    </row>
    <row r="45" spans="2:16" x14ac:dyDescent="0.15">
      <c r="B45" s="31" t="s">
        <v>339</v>
      </c>
      <c r="C45" s="148"/>
      <c r="D45" s="187">
        <v>0</v>
      </c>
      <c r="E45" s="187">
        <v>0</v>
      </c>
      <c r="F45" s="173">
        <f t="shared" si="9"/>
        <v>0</v>
      </c>
      <c r="G45" s="187">
        <v>0</v>
      </c>
      <c r="H45" s="187">
        <v>0</v>
      </c>
      <c r="I45" s="173">
        <f t="shared" si="5"/>
        <v>0</v>
      </c>
    </row>
    <row r="46" spans="2:16" x14ac:dyDescent="0.15">
      <c r="B46" s="302" t="s">
        <v>340</v>
      </c>
      <c r="C46" s="303"/>
      <c r="D46" s="187">
        <v>0</v>
      </c>
      <c r="E46" s="187">
        <v>0</v>
      </c>
      <c r="F46" s="173">
        <f t="shared" si="9"/>
        <v>0</v>
      </c>
      <c r="G46" s="187">
        <v>0</v>
      </c>
      <c r="H46" s="187">
        <v>0</v>
      </c>
      <c r="I46" s="173">
        <f t="shared" si="5"/>
        <v>0</v>
      </c>
    </row>
    <row r="47" spans="2:16" x14ac:dyDescent="0.15">
      <c r="B47" s="31" t="s">
        <v>341</v>
      </c>
      <c r="C47" s="148"/>
      <c r="D47" s="187">
        <v>0</v>
      </c>
      <c r="E47" s="187">
        <v>0</v>
      </c>
      <c r="F47" s="173">
        <f t="shared" si="9"/>
        <v>0</v>
      </c>
      <c r="G47" s="187">
        <v>0</v>
      </c>
      <c r="H47" s="187">
        <v>0</v>
      </c>
      <c r="I47" s="173">
        <f t="shared" si="5"/>
        <v>0</v>
      </c>
    </row>
    <row r="48" spans="2:16" ht="24.75" customHeight="1" x14ac:dyDescent="0.15">
      <c r="B48" s="304" t="s">
        <v>342</v>
      </c>
      <c r="C48" s="305"/>
      <c r="D48" s="172">
        <f t="shared" ref="D48:H48" si="10">SUM(D49:D57)</f>
        <v>600000</v>
      </c>
      <c r="E48" s="172">
        <f t="shared" si="10"/>
        <v>0</v>
      </c>
      <c r="F48" s="172">
        <f t="shared" si="10"/>
        <v>600000</v>
      </c>
      <c r="G48" s="172">
        <f t="shared" si="10"/>
        <v>994936.8</v>
      </c>
      <c r="H48" s="172">
        <f t="shared" si="10"/>
        <v>994936.8</v>
      </c>
      <c r="I48" s="172">
        <f>SUM(I49:I57)</f>
        <v>-394936.80000000005</v>
      </c>
      <c r="L48" s="94"/>
      <c r="M48" s="93"/>
      <c r="N48" s="93"/>
      <c r="O48" s="93"/>
      <c r="P48" s="93"/>
    </row>
    <row r="49" spans="2:16" x14ac:dyDescent="0.15">
      <c r="B49" s="31" t="s">
        <v>343</v>
      </c>
      <c r="C49" s="148"/>
      <c r="D49" s="187">
        <v>600000</v>
      </c>
      <c r="E49" s="187">
        <v>0</v>
      </c>
      <c r="F49" s="173">
        <f t="shared" ref="F49:F55" si="11">+D49+E49</f>
        <v>600000</v>
      </c>
      <c r="G49" s="173">
        <v>977594.8</v>
      </c>
      <c r="H49" s="173">
        <f>+G49</f>
        <v>977594.8</v>
      </c>
      <c r="I49" s="173">
        <f>+F49-G49</f>
        <v>-377594.80000000005</v>
      </c>
      <c r="L49" s="93"/>
      <c r="M49" s="93"/>
      <c r="N49" s="93"/>
      <c r="O49" s="93"/>
      <c r="P49" s="93"/>
    </row>
    <row r="50" spans="2:16" x14ac:dyDescent="0.15">
      <c r="B50" s="31" t="s">
        <v>344</v>
      </c>
      <c r="C50" s="148"/>
      <c r="D50" s="187">
        <v>0</v>
      </c>
      <c r="E50" s="187">
        <v>0</v>
      </c>
      <c r="F50" s="173">
        <v>0</v>
      </c>
      <c r="G50" s="187">
        <v>0</v>
      </c>
      <c r="H50" s="187">
        <v>0</v>
      </c>
      <c r="I50" s="173">
        <f>+F50-G50</f>
        <v>0</v>
      </c>
      <c r="M50" s="93"/>
      <c r="N50" s="93"/>
      <c r="O50" s="93"/>
      <c r="P50" s="93"/>
    </row>
    <row r="51" spans="2:16" ht="27" customHeight="1" x14ac:dyDescent="0.15">
      <c r="B51" s="304" t="s">
        <v>345</v>
      </c>
      <c r="C51" s="305"/>
      <c r="D51" s="187">
        <v>0</v>
      </c>
      <c r="E51" s="187">
        <v>0</v>
      </c>
      <c r="F51" s="173">
        <f t="shared" si="11"/>
        <v>0</v>
      </c>
      <c r="G51" s="173">
        <v>0</v>
      </c>
      <c r="H51" s="173">
        <v>0</v>
      </c>
      <c r="I51" s="173">
        <f>+F51-G51</f>
        <v>0</v>
      </c>
    </row>
    <row r="52" spans="2:16" x14ac:dyDescent="0.15">
      <c r="B52" s="31" t="s">
        <v>346</v>
      </c>
      <c r="C52" s="148"/>
      <c r="D52" s="187">
        <v>0</v>
      </c>
      <c r="E52" s="187">
        <v>0</v>
      </c>
      <c r="F52" s="173">
        <f t="shared" si="11"/>
        <v>0</v>
      </c>
      <c r="G52" s="173">
        <v>0</v>
      </c>
      <c r="H52" s="173">
        <v>0</v>
      </c>
      <c r="I52" s="173">
        <f>+F52-G52</f>
        <v>0</v>
      </c>
      <c r="M52" s="93"/>
      <c r="N52" s="93"/>
      <c r="O52" s="93"/>
      <c r="P52" s="93"/>
    </row>
    <row r="53" spans="2:16" x14ac:dyDescent="0.15">
      <c r="B53" s="31" t="s">
        <v>347</v>
      </c>
      <c r="C53" s="148"/>
      <c r="D53" s="187">
        <v>0</v>
      </c>
      <c r="E53" s="187">
        <v>0</v>
      </c>
      <c r="F53" s="173">
        <f t="shared" si="11"/>
        <v>0</v>
      </c>
      <c r="G53" s="187">
        <v>0</v>
      </c>
      <c r="H53" s="187">
        <v>0</v>
      </c>
      <c r="I53" s="173">
        <f t="shared" si="5"/>
        <v>0</v>
      </c>
    </row>
    <row r="54" spans="2:16" x14ac:dyDescent="0.15">
      <c r="B54" s="31" t="s">
        <v>348</v>
      </c>
      <c r="C54" s="148"/>
      <c r="D54" s="187">
        <v>0</v>
      </c>
      <c r="E54" s="187">
        <v>0</v>
      </c>
      <c r="F54" s="173">
        <f t="shared" si="11"/>
        <v>0</v>
      </c>
      <c r="G54" s="187">
        <v>17342</v>
      </c>
      <c r="H54" s="187">
        <v>17342</v>
      </c>
      <c r="I54" s="173">
        <f>+F54-G54</f>
        <v>-17342</v>
      </c>
      <c r="M54" s="93"/>
      <c r="N54" s="93"/>
      <c r="O54" s="93"/>
      <c r="P54" s="93"/>
    </row>
    <row r="55" spans="2:16" x14ac:dyDescent="0.15">
      <c r="B55" s="31" t="s">
        <v>349</v>
      </c>
      <c r="C55" s="148"/>
      <c r="D55" s="187">
        <v>0</v>
      </c>
      <c r="E55" s="187">
        <v>0</v>
      </c>
      <c r="F55" s="173">
        <f t="shared" si="11"/>
        <v>0</v>
      </c>
      <c r="G55" s="187">
        <v>0</v>
      </c>
      <c r="H55" s="187">
        <v>0</v>
      </c>
      <c r="I55" s="173">
        <f>+F55-G55</f>
        <v>0</v>
      </c>
    </row>
    <row r="56" spans="2:16" x14ac:dyDescent="0.15">
      <c r="B56" s="31" t="s">
        <v>350</v>
      </c>
      <c r="C56" s="148"/>
      <c r="D56" s="187">
        <v>0</v>
      </c>
      <c r="E56" s="187">
        <v>0</v>
      </c>
      <c r="F56" s="173">
        <f t="shared" si="9"/>
        <v>0</v>
      </c>
      <c r="G56" s="187">
        <v>0</v>
      </c>
      <c r="H56" s="187">
        <v>0</v>
      </c>
      <c r="I56" s="173">
        <f>+F56-G56</f>
        <v>0</v>
      </c>
    </row>
    <row r="57" spans="2:16" x14ac:dyDescent="0.15">
      <c r="B57" s="31" t="s">
        <v>351</v>
      </c>
      <c r="C57" s="148"/>
      <c r="D57" s="187">
        <v>0</v>
      </c>
      <c r="E57" s="187">
        <v>0</v>
      </c>
      <c r="F57" s="173">
        <f t="shared" si="9"/>
        <v>0</v>
      </c>
      <c r="G57" s="173">
        <v>0</v>
      </c>
      <c r="H57" s="173">
        <v>0</v>
      </c>
      <c r="I57" s="173">
        <f>+F57-G57</f>
        <v>0</v>
      </c>
      <c r="L57" s="93"/>
      <c r="M57" s="93"/>
      <c r="N57" s="93"/>
      <c r="O57" s="93"/>
      <c r="P57" s="93"/>
    </row>
    <row r="58" spans="2:16" x14ac:dyDescent="0.15">
      <c r="B58" s="306" t="s">
        <v>352</v>
      </c>
      <c r="C58" s="307"/>
      <c r="D58" s="172">
        <f>+D59+D60+D61</f>
        <v>0</v>
      </c>
      <c r="E58" s="172">
        <f t="shared" ref="E58:I58" si="12">+E59+E60+E61</f>
        <v>0</v>
      </c>
      <c r="F58" s="172">
        <f t="shared" si="12"/>
        <v>0</v>
      </c>
      <c r="G58" s="172">
        <f t="shared" si="12"/>
        <v>0</v>
      </c>
      <c r="H58" s="172">
        <f t="shared" si="12"/>
        <v>0</v>
      </c>
      <c r="I58" s="172">
        <f t="shared" si="12"/>
        <v>0</v>
      </c>
    </row>
    <row r="59" spans="2:16" x14ac:dyDescent="0.15">
      <c r="B59" s="31" t="s">
        <v>353</v>
      </c>
      <c r="C59" s="148"/>
      <c r="D59" s="187">
        <v>0</v>
      </c>
      <c r="E59" s="173">
        <v>0</v>
      </c>
      <c r="F59" s="173">
        <f t="shared" si="9"/>
        <v>0</v>
      </c>
      <c r="G59" s="173">
        <v>0</v>
      </c>
      <c r="H59" s="173">
        <v>0</v>
      </c>
      <c r="I59" s="173">
        <f t="shared" si="5"/>
        <v>0</v>
      </c>
    </row>
    <row r="60" spans="2:16" x14ac:dyDescent="0.15">
      <c r="B60" s="31" t="s">
        <v>354</v>
      </c>
      <c r="C60" s="148"/>
      <c r="D60" s="187">
        <v>0</v>
      </c>
      <c r="E60" s="173">
        <v>0</v>
      </c>
      <c r="F60" s="173">
        <f t="shared" si="9"/>
        <v>0</v>
      </c>
      <c r="G60" s="173">
        <v>0</v>
      </c>
      <c r="H60" s="173">
        <v>0</v>
      </c>
      <c r="I60" s="173">
        <f t="shared" si="5"/>
        <v>0</v>
      </c>
    </row>
    <row r="61" spans="2:16" ht="19.5" customHeight="1" x14ac:dyDescent="0.15">
      <c r="B61" s="304" t="s">
        <v>355</v>
      </c>
      <c r="C61" s="305"/>
      <c r="D61" s="187">
        <v>0</v>
      </c>
      <c r="E61" s="173">
        <v>0</v>
      </c>
      <c r="F61" s="173">
        <f t="shared" si="9"/>
        <v>0</v>
      </c>
      <c r="G61" s="173">
        <v>0</v>
      </c>
      <c r="H61" s="173">
        <v>0</v>
      </c>
      <c r="I61" s="173">
        <f t="shared" si="5"/>
        <v>0</v>
      </c>
    </row>
    <row r="62" spans="2:16" ht="30.75" customHeight="1" x14ac:dyDescent="0.15">
      <c r="B62" s="304" t="s">
        <v>356</v>
      </c>
      <c r="C62" s="305"/>
      <c r="D62" s="172">
        <f>SUM(D63:D70)</f>
        <v>0</v>
      </c>
      <c r="E62" s="172">
        <f>SUM(E63:E70)</f>
        <v>0</v>
      </c>
      <c r="F62" s="172">
        <f>SUM(F63:F70)</f>
        <v>0</v>
      </c>
      <c r="G62" s="172">
        <f t="shared" ref="G62:I62" si="13">SUM(G63:G70)</f>
        <v>0</v>
      </c>
      <c r="H62" s="172">
        <f t="shared" si="13"/>
        <v>0</v>
      </c>
      <c r="I62" s="172">
        <f t="shared" si="13"/>
        <v>0</v>
      </c>
    </row>
    <row r="63" spans="2:16" ht="31.7" customHeight="1" x14ac:dyDescent="0.15">
      <c r="B63" s="304" t="s">
        <v>357</v>
      </c>
      <c r="C63" s="305"/>
      <c r="D63" s="187">
        <v>0</v>
      </c>
      <c r="E63" s="173">
        <v>0</v>
      </c>
      <c r="F63" s="173">
        <f t="shared" si="9"/>
        <v>0</v>
      </c>
      <c r="G63" s="173">
        <v>0</v>
      </c>
      <c r="H63" s="173">
        <v>0</v>
      </c>
      <c r="I63" s="173">
        <f t="shared" si="5"/>
        <v>0</v>
      </c>
    </row>
    <row r="64" spans="2:16" x14ac:dyDescent="0.15">
      <c r="B64" s="31" t="s">
        <v>358</v>
      </c>
      <c r="C64" s="148"/>
      <c r="D64" s="187">
        <v>0</v>
      </c>
      <c r="E64" s="173">
        <v>0</v>
      </c>
      <c r="F64" s="173">
        <f t="shared" si="9"/>
        <v>0</v>
      </c>
      <c r="G64" s="173">
        <v>0</v>
      </c>
      <c r="H64" s="173">
        <v>0</v>
      </c>
      <c r="I64" s="173">
        <f t="shared" si="5"/>
        <v>0</v>
      </c>
    </row>
    <row r="65" spans="2:9" x14ac:dyDescent="0.15">
      <c r="B65" s="31" t="s">
        <v>359</v>
      </c>
      <c r="C65" s="148"/>
      <c r="D65" s="187">
        <v>0</v>
      </c>
      <c r="E65" s="173">
        <v>0</v>
      </c>
      <c r="F65" s="173">
        <f t="shared" si="9"/>
        <v>0</v>
      </c>
      <c r="G65" s="173">
        <v>0</v>
      </c>
      <c r="H65" s="173">
        <v>0</v>
      </c>
      <c r="I65" s="173">
        <f t="shared" si="5"/>
        <v>0</v>
      </c>
    </row>
    <row r="66" spans="2:9" x14ac:dyDescent="0.15">
      <c r="B66" s="31" t="s">
        <v>360</v>
      </c>
      <c r="C66" s="148"/>
      <c r="D66" s="187">
        <v>0</v>
      </c>
      <c r="E66" s="173">
        <v>0</v>
      </c>
      <c r="F66" s="173">
        <f t="shared" si="9"/>
        <v>0</v>
      </c>
      <c r="G66" s="173">
        <v>0</v>
      </c>
      <c r="H66" s="173">
        <v>0</v>
      </c>
      <c r="I66" s="173">
        <f t="shared" si="5"/>
        <v>0</v>
      </c>
    </row>
    <row r="67" spans="2:9" ht="27" customHeight="1" x14ac:dyDescent="0.15">
      <c r="B67" s="304" t="s">
        <v>361</v>
      </c>
      <c r="C67" s="305"/>
      <c r="D67" s="187">
        <v>0</v>
      </c>
      <c r="E67" s="173">
        <v>0</v>
      </c>
      <c r="F67" s="173">
        <f t="shared" si="9"/>
        <v>0</v>
      </c>
      <c r="G67" s="173">
        <v>0</v>
      </c>
      <c r="H67" s="173">
        <v>0</v>
      </c>
      <c r="I67" s="173">
        <f t="shared" si="5"/>
        <v>0</v>
      </c>
    </row>
    <row r="68" spans="2:9" x14ac:dyDescent="0.15">
      <c r="B68" s="31" t="s">
        <v>362</v>
      </c>
      <c r="C68" s="148"/>
      <c r="D68" s="187">
        <v>0</v>
      </c>
      <c r="E68" s="173">
        <v>0</v>
      </c>
      <c r="F68" s="173">
        <f t="shared" si="9"/>
        <v>0</v>
      </c>
      <c r="G68" s="173">
        <v>0</v>
      </c>
      <c r="H68" s="173">
        <v>0</v>
      </c>
      <c r="I68" s="173">
        <f t="shared" si="5"/>
        <v>0</v>
      </c>
    </row>
    <row r="69" spans="2:9" x14ac:dyDescent="0.15">
      <c r="B69" s="31" t="s">
        <v>363</v>
      </c>
      <c r="C69" s="148"/>
      <c r="D69" s="187">
        <v>0</v>
      </c>
      <c r="E69" s="173">
        <v>0</v>
      </c>
      <c r="F69" s="173">
        <f t="shared" si="9"/>
        <v>0</v>
      </c>
      <c r="G69" s="173">
        <v>0</v>
      </c>
      <c r="H69" s="173">
        <v>0</v>
      </c>
      <c r="I69" s="173">
        <f t="shared" si="5"/>
        <v>0</v>
      </c>
    </row>
    <row r="70" spans="2:9" ht="25.5" customHeight="1" x14ac:dyDescent="0.15">
      <c r="B70" s="304" t="s">
        <v>364</v>
      </c>
      <c r="C70" s="305"/>
      <c r="D70" s="187">
        <v>0</v>
      </c>
      <c r="E70" s="173">
        <v>0</v>
      </c>
      <c r="F70" s="173">
        <f t="shared" si="9"/>
        <v>0</v>
      </c>
      <c r="G70" s="173">
        <v>0</v>
      </c>
      <c r="H70" s="173">
        <v>0</v>
      </c>
      <c r="I70" s="173">
        <f t="shared" si="5"/>
        <v>0</v>
      </c>
    </row>
    <row r="71" spans="2:9" ht="21.75" customHeight="1" x14ac:dyDescent="0.15">
      <c r="B71" s="304" t="s">
        <v>365</v>
      </c>
      <c r="C71" s="305"/>
      <c r="D71" s="172">
        <f>+D72+D73+D74</f>
        <v>0</v>
      </c>
      <c r="E71" s="172">
        <f t="shared" ref="E71:I71" si="14">+E72+E73+E74</f>
        <v>0</v>
      </c>
      <c r="F71" s="172">
        <f t="shared" si="14"/>
        <v>0</v>
      </c>
      <c r="G71" s="172">
        <f t="shared" si="14"/>
        <v>0</v>
      </c>
      <c r="H71" s="172">
        <f t="shared" si="14"/>
        <v>0</v>
      </c>
      <c r="I71" s="172">
        <f t="shared" si="14"/>
        <v>0</v>
      </c>
    </row>
    <row r="72" spans="2:9" x14ac:dyDescent="0.15">
      <c r="B72" s="302" t="s">
        <v>366</v>
      </c>
      <c r="C72" s="303"/>
      <c r="D72" s="187">
        <v>0</v>
      </c>
      <c r="E72" s="173">
        <v>0</v>
      </c>
      <c r="F72" s="173">
        <f t="shared" si="9"/>
        <v>0</v>
      </c>
      <c r="G72" s="173">
        <v>0</v>
      </c>
      <c r="H72" s="173">
        <v>0</v>
      </c>
      <c r="I72" s="173">
        <f t="shared" si="5"/>
        <v>0</v>
      </c>
    </row>
    <row r="73" spans="2:9" x14ac:dyDescent="0.15">
      <c r="B73" s="302" t="s">
        <v>367</v>
      </c>
      <c r="C73" s="303"/>
      <c r="D73" s="187">
        <v>0</v>
      </c>
      <c r="E73" s="173">
        <v>0</v>
      </c>
      <c r="F73" s="173">
        <f t="shared" si="9"/>
        <v>0</v>
      </c>
      <c r="G73" s="173">
        <v>0</v>
      </c>
      <c r="H73" s="173">
        <v>0</v>
      </c>
      <c r="I73" s="173">
        <f t="shared" si="5"/>
        <v>0</v>
      </c>
    </row>
    <row r="74" spans="2:9" x14ac:dyDescent="0.15">
      <c r="B74" s="302" t="s">
        <v>368</v>
      </c>
      <c r="C74" s="303"/>
      <c r="D74" s="187">
        <v>0</v>
      </c>
      <c r="E74" s="173">
        <v>0</v>
      </c>
      <c r="F74" s="173">
        <f t="shared" si="9"/>
        <v>0</v>
      </c>
      <c r="G74" s="173">
        <v>0</v>
      </c>
      <c r="H74" s="173">
        <v>0</v>
      </c>
      <c r="I74" s="173">
        <f t="shared" si="5"/>
        <v>0</v>
      </c>
    </row>
    <row r="75" spans="2:9" x14ac:dyDescent="0.15">
      <c r="B75" s="306" t="s">
        <v>369</v>
      </c>
      <c r="C75" s="307"/>
      <c r="D75" s="172">
        <f>SUM(D76:D82)</f>
        <v>0</v>
      </c>
      <c r="E75" s="172">
        <f t="shared" ref="E75:I75" si="15">SUM(E76:E82)</f>
        <v>0</v>
      </c>
      <c r="F75" s="172">
        <f t="shared" si="15"/>
        <v>0</v>
      </c>
      <c r="G75" s="172">
        <f t="shared" si="15"/>
        <v>0</v>
      </c>
      <c r="H75" s="172">
        <f t="shared" si="15"/>
        <v>0</v>
      </c>
      <c r="I75" s="172">
        <f t="shared" si="15"/>
        <v>0</v>
      </c>
    </row>
    <row r="76" spans="2:9" x14ac:dyDescent="0.15">
      <c r="B76" s="31" t="s">
        <v>370</v>
      </c>
      <c r="C76" s="148"/>
      <c r="D76" s="187">
        <v>0</v>
      </c>
      <c r="E76" s="173">
        <v>0</v>
      </c>
      <c r="F76" s="173">
        <f t="shared" ref="F76:F82" si="16">+D76+E76</f>
        <v>0</v>
      </c>
      <c r="G76" s="173">
        <v>0</v>
      </c>
      <c r="H76" s="173">
        <v>0</v>
      </c>
      <c r="I76" s="173">
        <f t="shared" si="5"/>
        <v>0</v>
      </c>
    </row>
    <row r="77" spans="2:9" x14ac:dyDescent="0.15">
      <c r="B77" s="31" t="s">
        <v>371</v>
      </c>
      <c r="C77" s="148"/>
      <c r="D77" s="187">
        <v>0</v>
      </c>
      <c r="E77" s="173">
        <v>0</v>
      </c>
      <c r="F77" s="173">
        <f t="shared" si="16"/>
        <v>0</v>
      </c>
      <c r="G77" s="173">
        <v>0</v>
      </c>
      <c r="H77" s="173">
        <v>0</v>
      </c>
      <c r="I77" s="173">
        <f t="shared" si="5"/>
        <v>0</v>
      </c>
    </row>
    <row r="78" spans="2:9" x14ac:dyDescent="0.15">
      <c r="B78" s="31" t="s">
        <v>372</v>
      </c>
      <c r="C78" s="148"/>
      <c r="D78" s="187">
        <v>0</v>
      </c>
      <c r="E78" s="173">
        <v>0</v>
      </c>
      <c r="F78" s="173">
        <f t="shared" si="16"/>
        <v>0</v>
      </c>
      <c r="G78" s="173">
        <v>0</v>
      </c>
      <c r="H78" s="173">
        <v>0</v>
      </c>
      <c r="I78" s="173">
        <f t="shared" si="5"/>
        <v>0</v>
      </c>
    </row>
    <row r="79" spans="2:9" x14ac:dyDescent="0.15">
      <c r="B79" s="31" t="s">
        <v>373</v>
      </c>
      <c r="C79" s="148"/>
      <c r="D79" s="187">
        <v>0</v>
      </c>
      <c r="E79" s="173">
        <v>0</v>
      </c>
      <c r="F79" s="173">
        <f t="shared" si="16"/>
        <v>0</v>
      </c>
      <c r="G79" s="173">
        <v>0</v>
      </c>
      <c r="H79" s="173">
        <v>0</v>
      </c>
      <c r="I79" s="173">
        <f t="shared" si="5"/>
        <v>0</v>
      </c>
    </row>
    <row r="80" spans="2:9" x14ac:dyDescent="0.15">
      <c r="B80" s="302" t="s">
        <v>374</v>
      </c>
      <c r="C80" s="303"/>
      <c r="D80" s="187">
        <v>0</v>
      </c>
      <c r="E80" s="173">
        <v>0</v>
      </c>
      <c r="F80" s="173">
        <f t="shared" si="16"/>
        <v>0</v>
      </c>
      <c r="G80" s="173">
        <v>0</v>
      </c>
      <c r="H80" s="173">
        <v>0</v>
      </c>
      <c r="I80" s="173">
        <f t="shared" si="5"/>
        <v>0</v>
      </c>
    </row>
    <row r="81" spans="2:9" x14ac:dyDescent="0.15">
      <c r="B81" s="302" t="s">
        <v>375</v>
      </c>
      <c r="C81" s="303"/>
      <c r="D81" s="187">
        <v>0</v>
      </c>
      <c r="E81" s="173">
        <v>0</v>
      </c>
      <c r="F81" s="173">
        <f t="shared" si="16"/>
        <v>0</v>
      </c>
      <c r="G81" s="173">
        <v>0</v>
      </c>
      <c r="H81" s="173">
        <v>0</v>
      </c>
      <c r="I81" s="173">
        <f t="shared" si="5"/>
        <v>0</v>
      </c>
    </row>
    <row r="82" spans="2:9" ht="20.25" customHeight="1" x14ac:dyDescent="0.15">
      <c r="B82" s="304" t="s">
        <v>376</v>
      </c>
      <c r="C82" s="305"/>
      <c r="D82" s="187">
        <v>0</v>
      </c>
      <c r="E82" s="173">
        <v>0</v>
      </c>
      <c r="F82" s="173">
        <f t="shared" si="16"/>
        <v>0</v>
      </c>
      <c r="G82" s="173">
        <v>0</v>
      </c>
      <c r="H82" s="173">
        <v>0</v>
      </c>
      <c r="I82" s="173">
        <f t="shared" si="5"/>
        <v>0</v>
      </c>
    </row>
    <row r="83" spans="2:9" ht="11.25" thickBot="1" x14ac:dyDescent="0.2">
      <c r="B83" s="299"/>
      <c r="C83" s="300"/>
      <c r="D83" s="186"/>
      <c r="E83" s="189"/>
      <c r="F83" s="189"/>
      <c r="G83" s="189"/>
      <c r="H83" s="189"/>
      <c r="I83" s="189"/>
    </row>
    <row r="84" spans="2:9" x14ac:dyDescent="0.15">
      <c r="B84" s="328"/>
      <c r="C84" s="329"/>
      <c r="D84" s="301">
        <f>+D86+D94+D104+D114+D124+D134+D138+D147+D151</f>
        <v>0</v>
      </c>
      <c r="E84" s="301">
        <f t="shared" ref="E84:I84" si="17">+E86+E94+E104+E114+E124+E134+E138+E147+E151</f>
        <v>0</v>
      </c>
      <c r="F84" s="301">
        <f t="shared" si="17"/>
        <v>0</v>
      </c>
      <c r="G84" s="301">
        <f t="shared" si="17"/>
        <v>0</v>
      </c>
      <c r="H84" s="301">
        <f t="shared" si="17"/>
        <v>0</v>
      </c>
      <c r="I84" s="301">
        <f t="shared" si="17"/>
        <v>0</v>
      </c>
    </row>
    <row r="85" spans="2:9" ht="24.75" customHeight="1" x14ac:dyDescent="0.15">
      <c r="B85" s="330" t="s">
        <v>377</v>
      </c>
      <c r="C85" s="331"/>
      <c r="D85" s="272"/>
      <c r="E85" s="272"/>
      <c r="F85" s="272"/>
      <c r="G85" s="272"/>
      <c r="H85" s="272"/>
      <c r="I85" s="272"/>
    </row>
    <row r="86" spans="2:9" ht="24" customHeight="1" x14ac:dyDescent="0.15">
      <c r="B86" s="304" t="s">
        <v>304</v>
      </c>
      <c r="C86" s="305"/>
      <c r="D86" s="172">
        <f>SUM(D87:D93)</f>
        <v>0</v>
      </c>
      <c r="E86" s="172">
        <f t="shared" ref="E86:I86" si="18">SUM(E87:E93)</f>
        <v>0</v>
      </c>
      <c r="F86" s="172">
        <f t="shared" si="18"/>
        <v>0</v>
      </c>
      <c r="G86" s="172">
        <f t="shared" si="18"/>
        <v>0</v>
      </c>
      <c r="H86" s="172">
        <f t="shared" si="18"/>
        <v>0</v>
      </c>
      <c r="I86" s="172">
        <f t="shared" si="18"/>
        <v>0</v>
      </c>
    </row>
    <row r="87" spans="2:9" ht="24" customHeight="1" x14ac:dyDescent="0.15">
      <c r="B87" s="304" t="s">
        <v>305</v>
      </c>
      <c r="C87" s="305"/>
      <c r="D87" s="187">
        <v>0</v>
      </c>
      <c r="E87" s="173">
        <v>0</v>
      </c>
      <c r="F87" s="173">
        <f t="shared" ref="F87:F93" si="19">+D87+E87</f>
        <v>0</v>
      </c>
      <c r="G87" s="173">
        <v>0</v>
      </c>
      <c r="H87" s="173">
        <v>0</v>
      </c>
      <c r="I87" s="173">
        <v>0</v>
      </c>
    </row>
    <row r="88" spans="2:9" ht="24" customHeight="1" x14ac:dyDescent="0.15">
      <c r="B88" s="304" t="s">
        <v>306</v>
      </c>
      <c r="C88" s="305"/>
      <c r="D88" s="187">
        <v>0</v>
      </c>
      <c r="E88" s="173">
        <v>0</v>
      </c>
      <c r="F88" s="173">
        <f t="shared" si="19"/>
        <v>0</v>
      </c>
      <c r="G88" s="173">
        <v>0</v>
      </c>
      <c r="H88" s="173">
        <v>0</v>
      </c>
      <c r="I88" s="173">
        <v>0</v>
      </c>
    </row>
    <row r="89" spans="2:9" x14ac:dyDescent="0.15">
      <c r="B89" s="31" t="s">
        <v>307</v>
      </c>
      <c r="C89" s="148"/>
      <c r="D89" s="187">
        <v>0</v>
      </c>
      <c r="E89" s="173">
        <v>0</v>
      </c>
      <c r="F89" s="173">
        <f t="shared" si="19"/>
        <v>0</v>
      </c>
      <c r="G89" s="173">
        <v>0</v>
      </c>
      <c r="H89" s="173">
        <v>0</v>
      </c>
      <c r="I89" s="173">
        <v>0</v>
      </c>
    </row>
    <row r="90" spans="2:9" x14ac:dyDescent="0.15">
      <c r="B90" s="306" t="s">
        <v>308</v>
      </c>
      <c r="C90" s="307"/>
      <c r="D90" s="187">
        <v>0</v>
      </c>
      <c r="E90" s="173">
        <v>0</v>
      </c>
      <c r="F90" s="173">
        <f t="shared" si="19"/>
        <v>0</v>
      </c>
      <c r="G90" s="173">
        <v>0</v>
      </c>
      <c r="H90" s="173">
        <v>0</v>
      </c>
      <c r="I90" s="173">
        <v>0</v>
      </c>
    </row>
    <row r="91" spans="2:9" x14ac:dyDescent="0.15">
      <c r="B91" s="31" t="s">
        <v>309</v>
      </c>
      <c r="C91" s="148"/>
      <c r="D91" s="187">
        <v>0</v>
      </c>
      <c r="E91" s="173">
        <v>0</v>
      </c>
      <c r="F91" s="173">
        <f t="shared" si="19"/>
        <v>0</v>
      </c>
      <c r="G91" s="173">
        <v>0</v>
      </c>
      <c r="H91" s="173">
        <v>0</v>
      </c>
      <c r="I91" s="173">
        <v>0</v>
      </c>
    </row>
    <row r="92" spans="2:9" x14ac:dyDescent="0.15">
      <c r="B92" s="31" t="s">
        <v>310</v>
      </c>
      <c r="C92" s="148"/>
      <c r="D92" s="187">
        <v>0</v>
      </c>
      <c r="E92" s="173">
        <v>0</v>
      </c>
      <c r="F92" s="173">
        <f t="shared" si="19"/>
        <v>0</v>
      </c>
      <c r="G92" s="173">
        <v>0</v>
      </c>
      <c r="H92" s="173">
        <v>0</v>
      </c>
      <c r="I92" s="173">
        <v>0</v>
      </c>
    </row>
    <row r="93" spans="2:9" x14ac:dyDescent="0.15">
      <c r="B93" s="31" t="s">
        <v>311</v>
      </c>
      <c r="C93" s="148"/>
      <c r="D93" s="187">
        <v>0</v>
      </c>
      <c r="E93" s="173">
        <v>0</v>
      </c>
      <c r="F93" s="173">
        <f t="shared" si="19"/>
        <v>0</v>
      </c>
      <c r="G93" s="173">
        <v>0</v>
      </c>
      <c r="H93" s="173">
        <v>0</v>
      </c>
      <c r="I93" s="173">
        <v>0</v>
      </c>
    </row>
    <row r="94" spans="2:9" ht="33" customHeight="1" x14ac:dyDescent="0.15">
      <c r="B94" s="304" t="s">
        <v>312</v>
      </c>
      <c r="C94" s="305"/>
      <c r="D94" s="172">
        <f>SUM(D95:D103)</f>
        <v>0</v>
      </c>
      <c r="E94" s="172">
        <f t="shared" ref="E94:I94" si="20">SUM(E95:E103)</f>
        <v>0</v>
      </c>
      <c r="F94" s="172">
        <f t="shared" si="20"/>
        <v>0</v>
      </c>
      <c r="G94" s="172">
        <f t="shared" si="20"/>
        <v>0</v>
      </c>
      <c r="H94" s="172">
        <f t="shared" si="20"/>
        <v>0</v>
      </c>
      <c r="I94" s="172">
        <f t="shared" si="20"/>
        <v>0</v>
      </c>
    </row>
    <row r="95" spans="2:9" ht="25.5" customHeight="1" x14ac:dyDescent="0.15">
      <c r="B95" s="304" t="s">
        <v>313</v>
      </c>
      <c r="C95" s="305"/>
      <c r="D95" s="187">
        <v>0</v>
      </c>
      <c r="E95" s="173">
        <v>0</v>
      </c>
      <c r="F95" s="173">
        <f t="shared" ref="F95:F103" si="21">+D95+E95</f>
        <v>0</v>
      </c>
      <c r="G95" s="187">
        <v>0</v>
      </c>
      <c r="H95" s="173">
        <v>0</v>
      </c>
      <c r="I95" s="173">
        <v>0</v>
      </c>
    </row>
    <row r="96" spans="2:9" x14ac:dyDescent="0.15">
      <c r="B96" s="31" t="s">
        <v>314</v>
      </c>
      <c r="C96" s="148"/>
      <c r="D96" s="187">
        <v>0</v>
      </c>
      <c r="E96" s="173">
        <v>0</v>
      </c>
      <c r="F96" s="173">
        <f t="shared" si="21"/>
        <v>0</v>
      </c>
      <c r="G96" s="187">
        <v>0</v>
      </c>
      <c r="H96" s="173">
        <v>0</v>
      </c>
      <c r="I96" s="173">
        <v>0</v>
      </c>
    </row>
    <row r="97" spans="2:9" ht="23.25" customHeight="1" x14ac:dyDescent="0.15">
      <c r="B97" s="304" t="s">
        <v>315</v>
      </c>
      <c r="C97" s="305"/>
      <c r="D97" s="187">
        <v>0</v>
      </c>
      <c r="E97" s="173">
        <v>0</v>
      </c>
      <c r="F97" s="173">
        <f t="shared" si="21"/>
        <v>0</v>
      </c>
      <c r="G97" s="187">
        <v>0</v>
      </c>
      <c r="H97" s="173">
        <v>0</v>
      </c>
      <c r="I97" s="173">
        <v>0</v>
      </c>
    </row>
    <row r="98" spans="2:9" ht="23.25" customHeight="1" x14ac:dyDescent="0.15">
      <c r="B98" s="304" t="s">
        <v>316</v>
      </c>
      <c r="C98" s="305"/>
      <c r="D98" s="187">
        <v>0</v>
      </c>
      <c r="E98" s="173">
        <v>0</v>
      </c>
      <c r="F98" s="173">
        <f t="shared" si="21"/>
        <v>0</v>
      </c>
      <c r="G98" s="187">
        <v>0</v>
      </c>
      <c r="H98" s="173">
        <v>0</v>
      </c>
      <c r="I98" s="173">
        <v>0</v>
      </c>
    </row>
    <row r="99" spans="2:9" ht="25.5" customHeight="1" x14ac:dyDescent="0.15">
      <c r="B99" s="304" t="s">
        <v>317</v>
      </c>
      <c r="C99" s="305"/>
      <c r="D99" s="187">
        <v>0</v>
      </c>
      <c r="E99" s="173">
        <v>0</v>
      </c>
      <c r="F99" s="173">
        <f t="shared" si="21"/>
        <v>0</v>
      </c>
      <c r="G99" s="187">
        <v>0</v>
      </c>
      <c r="H99" s="173">
        <v>0</v>
      </c>
      <c r="I99" s="173">
        <v>0</v>
      </c>
    </row>
    <row r="100" spans="2:9" x14ac:dyDescent="0.15">
      <c r="B100" s="31" t="s">
        <v>318</v>
      </c>
      <c r="C100" s="148"/>
      <c r="D100" s="187">
        <v>0</v>
      </c>
      <c r="E100" s="173">
        <v>0</v>
      </c>
      <c r="F100" s="173">
        <f t="shared" si="21"/>
        <v>0</v>
      </c>
      <c r="G100" s="187">
        <v>0</v>
      </c>
      <c r="H100" s="173">
        <v>0</v>
      </c>
      <c r="I100" s="173">
        <v>0</v>
      </c>
    </row>
    <row r="101" spans="2:9" ht="23.25" customHeight="1" x14ac:dyDescent="0.15">
      <c r="B101" s="304" t="s">
        <v>319</v>
      </c>
      <c r="C101" s="305"/>
      <c r="D101" s="187">
        <v>0</v>
      </c>
      <c r="E101" s="173">
        <v>0</v>
      </c>
      <c r="F101" s="173">
        <f t="shared" si="21"/>
        <v>0</v>
      </c>
      <c r="G101" s="187">
        <v>0</v>
      </c>
      <c r="H101" s="173">
        <v>0</v>
      </c>
      <c r="I101" s="173">
        <v>0</v>
      </c>
    </row>
    <row r="102" spans="2:9" x14ac:dyDescent="0.15">
      <c r="B102" s="31" t="s">
        <v>320</v>
      </c>
      <c r="C102" s="148"/>
      <c r="D102" s="187">
        <v>0</v>
      </c>
      <c r="E102" s="173">
        <v>0</v>
      </c>
      <c r="F102" s="173">
        <f t="shared" si="21"/>
        <v>0</v>
      </c>
      <c r="G102" s="187">
        <v>0</v>
      </c>
      <c r="H102" s="173">
        <v>0</v>
      </c>
      <c r="I102" s="173">
        <v>0</v>
      </c>
    </row>
    <row r="103" spans="2:9" ht="20.25" customHeight="1" x14ac:dyDescent="0.15">
      <c r="B103" s="304" t="s">
        <v>321</v>
      </c>
      <c r="C103" s="305"/>
      <c r="D103" s="187">
        <v>0</v>
      </c>
      <c r="E103" s="173">
        <v>0</v>
      </c>
      <c r="F103" s="173">
        <f t="shared" si="21"/>
        <v>0</v>
      </c>
      <c r="G103" s="187">
        <v>0</v>
      </c>
      <c r="H103" s="173">
        <v>0</v>
      </c>
      <c r="I103" s="173">
        <v>0</v>
      </c>
    </row>
    <row r="104" spans="2:9" x14ac:dyDescent="0.15">
      <c r="B104" s="302" t="s">
        <v>322</v>
      </c>
      <c r="C104" s="303"/>
      <c r="D104" s="172">
        <f>SUM(D105:D113)</f>
        <v>0</v>
      </c>
      <c r="E104" s="172">
        <f t="shared" ref="E104:I104" si="22">SUM(E105:E113)</f>
        <v>0</v>
      </c>
      <c r="F104" s="172">
        <f t="shared" si="22"/>
        <v>0</v>
      </c>
      <c r="G104" s="172">
        <f t="shared" si="22"/>
        <v>0</v>
      </c>
      <c r="H104" s="172">
        <f t="shared" si="22"/>
        <v>0</v>
      </c>
      <c r="I104" s="172">
        <f t="shared" si="22"/>
        <v>0</v>
      </c>
    </row>
    <row r="105" spans="2:9" x14ac:dyDescent="0.15">
      <c r="B105" s="145" t="s">
        <v>323</v>
      </c>
      <c r="C105" s="148"/>
      <c r="D105" s="187">
        <v>0</v>
      </c>
      <c r="E105" s="173">
        <v>0</v>
      </c>
      <c r="F105" s="173">
        <f t="shared" ref="F105:F113" si="23">+D105+E105</f>
        <v>0</v>
      </c>
      <c r="G105" s="187">
        <v>0</v>
      </c>
      <c r="H105" s="173">
        <v>0</v>
      </c>
      <c r="I105" s="173">
        <v>0</v>
      </c>
    </row>
    <row r="106" spans="2:9" x14ac:dyDescent="0.15">
      <c r="B106" s="145" t="s">
        <v>324</v>
      </c>
      <c r="C106" s="148"/>
      <c r="D106" s="187">
        <v>0</v>
      </c>
      <c r="E106" s="173">
        <v>0</v>
      </c>
      <c r="F106" s="173">
        <f t="shared" si="23"/>
        <v>0</v>
      </c>
      <c r="G106" s="187">
        <v>0</v>
      </c>
      <c r="H106" s="173">
        <v>0</v>
      </c>
      <c r="I106" s="173">
        <v>0</v>
      </c>
    </row>
    <row r="107" spans="2:9" ht="22.7" customHeight="1" x14ac:dyDescent="0.15">
      <c r="B107" s="252" t="s">
        <v>325</v>
      </c>
      <c r="C107" s="253"/>
      <c r="D107" s="187">
        <v>0</v>
      </c>
      <c r="E107" s="173">
        <v>0</v>
      </c>
      <c r="F107" s="173">
        <f t="shared" si="23"/>
        <v>0</v>
      </c>
      <c r="G107" s="187">
        <v>0</v>
      </c>
      <c r="H107" s="173">
        <v>0</v>
      </c>
      <c r="I107" s="173">
        <v>0</v>
      </c>
    </row>
    <row r="108" spans="2:9" x14ac:dyDescent="0.15">
      <c r="B108" s="145" t="s">
        <v>326</v>
      </c>
      <c r="C108" s="177"/>
      <c r="D108" s="187">
        <v>0</v>
      </c>
      <c r="E108" s="173">
        <v>0</v>
      </c>
      <c r="F108" s="173">
        <f t="shared" si="23"/>
        <v>0</v>
      </c>
      <c r="G108" s="187">
        <v>0</v>
      </c>
      <c r="H108" s="173">
        <v>0</v>
      </c>
      <c r="I108" s="173">
        <v>0</v>
      </c>
    </row>
    <row r="109" spans="2:9" ht="23.25" customHeight="1" x14ac:dyDescent="0.15">
      <c r="B109" s="252" t="s">
        <v>327</v>
      </c>
      <c r="C109" s="253"/>
      <c r="D109" s="187">
        <v>0</v>
      </c>
      <c r="E109" s="173">
        <v>0</v>
      </c>
      <c r="F109" s="173">
        <f t="shared" si="23"/>
        <v>0</v>
      </c>
      <c r="G109" s="187">
        <v>0</v>
      </c>
      <c r="H109" s="173">
        <v>0</v>
      </c>
      <c r="I109" s="173">
        <v>0</v>
      </c>
    </row>
    <row r="110" spans="2:9" x14ac:dyDescent="0.15">
      <c r="B110" s="145" t="s">
        <v>328</v>
      </c>
      <c r="C110" s="177"/>
      <c r="D110" s="187">
        <v>0</v>
      </c>
      <c r="E110" s="173">
        <v>0</v>
      </c>
      <c r="F110" s="173">
        <f t="shared" si="23"/>
        <v>0</v>
      </c>
      <c r="G110" s="187">
        <v>0</v>
      </c>
      <c r="H110" s="173">
        <v>0</v>
      </c>
      <c r="I110" s="173">
        <v>0</v>
      </c>
    </row>
    <row r="111" spans="2:9" x14ac:dyDescent="0.15">
      <c r="B111" s="145" t="s">
        <v>329</v>
      </c>
      <c r="C111" s="177"/>
      <c r="D111" s="187">
        <v>0</v>
      </c>
      <c r="E111" s="173">
        <v>0</v>
      </c>
      <c r="F111" s="173">
        <f t="shared" si="23"/>
        <v>0</v>
      </c>
      <c r="G111" s="187">
        <v>0</v>
      </c>
      <c r="H111" s="173">
        <v>0</v>
      </c>
      <c r="I111" s="173">
        <v>0</v>
      </c>
    </row>
    <row r="112" spans="2:9" x14ac:dyDescent="0.15">
      <c r="B112" s="145" t="s">
        <v>330</v>
      </c>
      <c r="C112" s="177"/>
      <c r="D112" s="187">
        <v>0</v>
      </c>
      <c r="E112" s="173">
        <v>0</v>
      </c>
      <c r="F112" s="173">
        <f t="shared" si="23"/>
        <v>0</v>
      </c>
      <c r="G112" s="187">
        <v>0</v>
      </c>
      <c r="H112" s="173">
        <v>0</v>
      </c>
      <c r="I112" s="173">
        <v>0</v>
      </c>
    </row>
    <row r="113" spans="2:9" x14ac:dyDescent="0.15">
      <c r="B113" s="145" t="s">
        <v>331</v>
      </c>
      <c r="C113" s="177"/>
      <c r="D113" s="187">
        <v>0</v>
      </c>
      <c r="E113" s="173">
        <v>0</v>
      </c>
      <c r="F113" s="173">
        <f t="shared" si="23"/>
        <v>0</v>
      </c>
      <c r="G113" s="187">
        <v>0</v>
      </c>
      <c r="H113" s="173">
        <v>0</v>
      </c>
      <c r="I113" s="173">
        <v>0</v>
      </c>
    </row>
    <row r="114" spans="2:9" ht="37.5" customHeight="1" x14ac:dyDescent="0.15">
      <c r="B114" s="252" t="s">
        <v>332</v>
      </c>
      <c r="C114" s="253"/>
      <c r="D114" s="172">
        <f>SUM(D115:D123)</f>
        <v>0</v>
      </c>
      <c r="E114" s="172">
        <f t="shared" ref="E114:I114" si="24">SUM(E115:E123)</f>
        <v>0</v>
      </c>
      <c r="F114" s="172">
        <f t="shared" si="24"/>
        <v>0</v>
      </c>
      <c r="G114" s="172">
        <f t="shared" si="24"/>
        <v>0</v>
      </c>
      <c r="H114" s="172">
        <f t="shared" si="24"/>
        <v>0</v>
      </c>
      <c r="I114" s="172">
        <f t="shared" si="24"/>
        <v>0</v>
      </c>
    </row>
    <row r="115" spans="2:9" ht="22.7" customHeight="1" x14ac:dyDescent="0.15">
      <c r="B115" s="252" t="s">
        <v>333</v>
      </c>
      <c r="C115" s="253"/>
      <c r="D115" s="187">
        <v>0</v>
      </c>
      <c r="E115" s="173">
        <v>0</v>
      </c>
      <c r="F115" s="173">
        <f t="shared" ref="F115:F123" si="25">+D115+E115</f>
        <v>0</v>
      </c>
      <c r="G115" s="187">
        <v>0</v>
      </c>
      <c r="H115" s="173">
        <v>0</v>
      </c>
      <c r="I115" s="173">
        <v>0</v>
      </c>
    </row>
    <row r="116" spans="2:9" x14ac:dyDescent="0.15">
      <c r="B116" s="145" t="s">
        <v>334</v>
      </c>
      <c r="C116" s="177"/>
      <c r="D116" s="187">
        <v>0</v>
      </c>
      <c r="E116" s="173">
        <v>0</v>
      </c>
      <c r="F116" s="173">
        <f t="shared" si="25"/>
        <v>0</v>
      </c>
      <c r="G116" s="187">
        <v>0</v>
      </c>
      <c r="H116" s="173">
        <v>0</v>
      </c>
      <c r="I116" s="173">
        <v>0</v>
      </c>
    </row>
    <row r="117" spans="2:9" x14ac:dyDescent="0.15">
      <c r="B117" s="145" t="s">
        <v>335</v>
      </c>
      <c r="C117" s="177"/>
      <c r="D117" s="187">
        <v>0</v>
      </c>
      <c r="E117" s="173">
        <v>0</v>
      </c>
      <c r="F117" s="173">
        <f t="shared" si="25"/>
        <v>0</v>
      </c>
      <c r="G117" s="187">
        <v>0</v>
      </c>
      <c r="H117" s="173">
        <v>0</v>
      </c>
      <c r="I117" s="173">
        <v>0</v>
      </c>
    </row>
    <row r="118" spans="2:9" x14ac:dyDescent="0.15">
      <c r="B118" s="145" t="s">
        <v>336</v>
      </c>
      <c r="C118" s="177"/>
      <c r="D118" s="187">
        <v>0</v>
      </c>
      <c r="E118" s="173">
        <v>0</v>
      </c>
      <c r="F118" s="173">
        <f t="shared" si="25"/>
        <v>0</v>
      </c>
      <c r="G118" s="187">
        <v>0</v>
      </c>
      <c r="H118" s="173">
        <v>0</v>
      </c>
      <c r="I118" s="173">
        <v>0</v>
      </c>
    </row>
    <row r="119" spans="2:9" x14ac:dyDescent="0.15">
      <c r="B119" s="145" t="s">
        <v>337</v>
      </c>
      <c r="C119" s="177"/>
      <c r="D119" s="187">
        <v>0</v>
      </c>
      <c r="E119" s="173">
        <v>0</v>
      </c>
      <c r="F119" s="173">
        <f t="shared" si="25"/>
        <v>0</v>
      </c>
      <c r="G119" s="187">
        <v>0</v>
      </c>
      <c r="H119" s="173">
        <v>0</v>
      </c>
      <c r="I119" s="173">
        <v>0</v>
      </c>
    </row>
    <row r="120" spans="2:9" ht="21.75" customHeight="1" x14ac:dyDescent="0.15">
      <c r="B120" s="252" t="s">
        <v>338</v>
      </c>
      <c r="C120" s="253"/>
      <c r="D120" s="187">
        <v>0</v>
      </c>
      <c r="E120" s="173">
        <v>0</v>
      </c>
      <c r="F120" s="173">
        <f t="shared" si="25"/>
        <v>0</v>
      </c>
      <c r="G120" s="187">
        <v>0</v>
      </c>
      <c r="H120" s="173">
        <v>0</v>
      </c>
      <c r="I120" s="173">
        <v>0</v>
      </c>
    </row>
    <row r="121" spans="2:9" x14ac:dyDescent="0.15">
      <c r="B121" s="145" t="s">
        <v>339</v>
      </c>
      <c r="C121" s="177"/>
      <c r="D121" s="187">
        <v>0</v>
      </c>
      <c r="E121" s="173">
        <v>0</v>
      </c>
      <c r="F121" s="173">
        <f t="shared" si="25"/>
        <v>0</v>
      </c>
      <c r="G121" s="187">
        <v>0</v>
      </c>
      <c r="H121" s="173">
        <v>0</v>
      </c>
      <c r="I121" s="173">
        <v>0</v>
      </c>
    </row>
    <row r="122" spans="2:9" x14ac:dyDescent="0.15">
      <c r="B122" s="145" t="s">
        <v>340</v>
      </c>
      <c r="C122" s="177"/>
      <c r="D122" s="187">
        <v>0</v>
      </c>
      <c r="E122" s="173">
        <v>0</v>
      </c>
      <c r="F122" s="173">
        <f t="shared" si="25"/>
        <v>0</v>
      </c>
      <c r="G122" s="187">
        <v>0</v>
      </c>
      <c r="H122" s="173">
        <v>0</v>
      </c>
      <c r="I122" s="173">
        <v>0</v>
      </c>
    </row>
    <row r="123" spans="2:9" x14ac:dyDescent="0.15">
      <c r="B123" s="145" t="s">
        <v>341</v>
      </c>
      <c r="C123" s="177"/>
      <c r="D123" s="187">
        <v>0</v>
      </c>
      <c r="E123" s="173">
        <v>0</v>
      </c>
      <c r="F123" s="173">
        <f t="shared" si="25"/>
        <v>0</v>
      </c>
      <c r="G123" s="187">
        <v>0</v>
      </c>
      <c r="H123" s="173">
        <v>0</v>
      </c>
      <c r="I123" s="173">
        <v>0</v>
      </c>
    </row>
    <row r="124" spans="2:9" ht="23.25" customHeight="1" x14ac:dyDescent="0.15">
      <c r="B124" s="252" t="s">
        <v>342</v>
      </c>
      <c r="C124" s="253"/>
      <c r="D124" s="172">
        <f>SUM(D125:D133)</f>
        <v>0</v>
      </c>
      <c r="E124" s="172">
        <f t="shared" ref="E124:I124" si="26">SUM(E125:E133)</f>
        <v>0</v>
      </c>
      <c r="F124" s="172">
        <f t="shared" si="26"/>
        <v>0</v>
      </c>
      <c r="G124" s="172">
        <f t="shared" si="26"/>
        <v>0</v>
      </c>
      <c r="H124" s="172">
        <f t="shared" si="26"/>
        <v>0</v>
      </c>
      <c r="I124" s="172">
        <f t="shared" si="26"/>
        <v>0</v>
      </c>
    </row>
    <row r="125" spans="2:9" x14ac:dyDescent="0.15">
      <c r="B125" s="145" t="s">
        <v>343</v>
      </c>
      <c r="C125" s="177"/>
      <c r="D125" s="187">
        <v>0</v>
      </c>
      <c r="E125" s="173">
        <v>0</v>
      </c>
      <c r="F125" s="173">
        <f t="shared" ref="F125:F133" si="27">+D125+E125</f>
        <v>0</v>
      </c>
      <c r="G125" s="187">
        <v>0</v>
      </c>
      <c r="H125" s="173">
        <v>0</v>
      </c>
      <c r="I125" s="173">
        <v>0</v>
      </c>
    </row>
    <row r="126" spans="2:9" x14ac:dyDescent="0.15">
      <c r="B126" s="145" t="s">
        <v>344</v>
      </c>
      <c r="C126" s="177"/>
      <c r="D126" s="187">
        <v>0</v>
      </c>
      <c r="E126" s="173">
        <v>0</v>
      </c>
      <c r="F126" s="173">
        <f t="shared" si="27"/>
        <v>0</v>
      </c>
      <c r="G126" s="187">
        <v>0</v>
      </c>
      <c r="H126" s="173">
        <v>0</v>
      </c>
      <c r="I126" s="173">
        <v>0</v>
      </c>
    </row>
    <row r="127" spans="2:9" ht="24" customHeight="1" x14ac:dyDescent="0.15">
      <c r="B127" s="252" t="s">
        <v>345</v>
      </c>
      <c r="C127" s="253"/>
      <c r="D127" s="187">
        <v>0</v>
      </c>
      <c r="E127" s="173">
        <v>0</v>
      </c>
      <c r="F127" s="173">
        <f t="shared" si="27"/>
        <v>0</v>
      </c>
      <c r="G127" s="187">
        <v>0</v>
      </c>
      <c r="H127" s="173">
        <v>0</v>
      </c>
      <c r="I127" s="173">
        <v>0</v>
      </c>
    </row>
    <row r="128" spans="2:9" x14ac:dyDescent="0.15">
      <c r="B128" s="145" t="s">
        <v>346</v>
      </c>
      <c r="C128" s="177"/>
      <c r="D128" s="187">
        <v>0</v>
      </c>
      <c r="E128" s="173">
        <v>0</v>
      </c>
      <c r="F128" s="173">
        <f t="shared" si="27"/>
        <v>0</v>
      </c>
      <c r="G128" s="187">
        <v>0</v>
      </c>
      <c r="H128" s="173">
        <v>0</v>
      </c>
      <c r="I128" s="173">
        <v>0</v>
      </c>
    </row>
    <row r="129" spans="2:9" x14ac:dyDescent="0.15">
      <c r="B129" s="145" t="s">
        <v>347</v>
      </c>
      <c r="C129" s="177"/>
      <c r="D129" s="187">
        <v>0</v>
      </c>
      <c r="E129" s="173">
        <v>0</v>
      </c>
      <c r="F129" s="173">
        <f t="shared" si="27"/>
        <v>0</v>
      </c>
      <c r="G129" s="187">
        <v>0</v>
      </c>
      <c r="H129" s="173">
        <v>0</v>
      </c>
      <c r="I129" s="173">
        <v>0</v>
      </c>
    </row>
    <row r="130" spans="2:9" x14ac:dyDescent="0.15">
      <c r="B130" s="145" t="s">
        <v>348</v>
      </c>
      <c r="C130" s="177"/>
      <c r="D130" s="187">
        <v>0</v>
      </c>
      <c r="E130" s="173">
        <v>0</v>
      </c>
      <c r="F130" s="173">
        <f t="shared" si="27"/>
        <v>0</v>
      </c>
      <c r="G130" s="187">
        <v>0</v>
      </c>
      <c r="H130" s="173">
        <v>0</v>
      </c>
      <c r="I130" s="173">
        <v>0</v>
      </c>
    </row>
    <row r="131" spans="2:9" x14ac:dyDescent="0.15">
      <c r="B131" s="145" t="s">
        <v>349</v>
      </c>
      <c r="C131" s="177"/>
      <c r="D131" s="187">
        <v>0</v>
      </c>
      <c r="E131" s="173">
        <v>0</v>
      </c>
      <c r="F131" s="173">
        <f t="shared" si="27"/>
        <v>0</v>
      </c>
      <c r="G131" s="187">
        <v>0</v>
      </c>
      <c r="H131" s="173">
        <v>0</v>
      </c>
      <c r="I131" s="173">
        <v>0</v>
      </c>
    </row>
    <row r="132" spans="2:9" x14ac:dyDescent="0.15">
      <c r="B132" s="145" t="s">
        <v>350</v>
      </c>
      <c r="C132" s="177"/>
      <c r="D132" s="187">
        <v>0</v>
      </c>
      <c r="E132" s="173">
        <v>0</v>
      </c>
      <c r="F132" s="173">
        <f t="shared" si="27"/>
        <v>0</v>
      </c>
      <c r="G132" s="187">
        <v>0</v>
      </c>
      <c r="H132" s="173">
        <v>0</v>
      </c>
      <c r="I132" s="173">
        <v>0</v>
      </c>
    </row>
    <row r="133" spans="2:9" x14ac:dyDescent="0.15">
      <c r="B133" s="145" t="s">
        <v>351</v>
      </c>
      <c r="C133" s="177"/>
      <c r="D133" s="187">
        <v>0</v>
      </c>
      <c r="E133" s="173">
        <v>0</v>
      </c>
      <c r="F133" s="173">
        <f t="shared" si="27"/>
        <v>0</v>
      </c>
      <c r="G133" s="187">
        <v>0</v>
      </c>
      <c r="H133" s="173">
        <v>0</v>
      </c>
      <c r="I133" s="173">
        <v>0</v>
      </c>
    </row>
    <row r="134" spans="2:9" x14ac:dyDescent="0.15">
      <c r="B134" s="302" t="s">
        <v>352</v>
      </c>
      <c r="C134" s="303"/>
      <c r="D134" s="172">
        <f>SUM(D135:D137)</f>
        <v>0</v>
      </c>
      <c r="E134" s="172">
        <f t="shared" ref="E134:I134" si="28">SUM(E135:E137)</f>
        <v>0</v>
      </c>
      <c r="F134" s="172">
        <f t="shared" si="28"/>
        <v>0</v>
      </c>
      <c r="G134" s="172">
        <f t="shared" si="28"/>
        <v>0</v>
      </c>
      <c r="H134" s="172">
        <f t="shared" si="28"/>
        <v>0</v>
      </c>
      <c r="I134" s="172">
        <f t="shared" si="28"/>
        <v>0</v>
      </c>
    </row>
    <row r="135" spans="2:9" x14ac:dyDescent="0.15">
      <c r="B135" s="145" t="s">
        <v>353</v>
      </c>
      <c r="C135" s="177"/>
      <c r="D135" s="187">
        <v>0</v>
      </c>
      <c r="E135" s="173">
        <v>0</v>
      </c>
      <c r="F135" s="173">
        <f t="shared" ref="F135:F137" si="29">+D135+E135</f>
        <v>0</v>
      </c>
      <c r="G135" s="187">
        <v>0</v>
      </c>
      <c r="H135" s="173">
        <v>0</v>
      </c>
      <c r="I135" s="173">
        <v>0</v>
      </c>
    </row>
    <row r="136" spans="2:9" x14ac:dyDescent="0.15">
      <c r="B136" s="145" t="s">
        <v>354</v>
      </c>
      <c r="C136" s="177"/>
      <c r="D136" s="187">
        <v>0</v>
      </c>
      <c r="E136" s="173">
        <v>0</v>
      </c>
      <c r="F136" s="173">
        <f t="shared" si="29"/>
        <v>0</v>
      </c>
      <c r="G136" s="187">
        <v>0</v>
      </c>
      <c r="H136" s="173">
        <v>0</v>
      </c>
      <c r="I136" s="173">
        <v>0</v>
      </c>
    </row>
    <row r="137" spans="2:9" ht="24" customHeight="1" x14ac:dyDescent="0.15">
      <c r="B137" s="252" t="s">
        <v>355</v>
      </c>
      <c r="C137" s="253"/>
      <c r="D137" s="187">
        <v>0</v>
      </c>
      <c r="E137" s="173">
        <v>0</v>
      </c>
      <c r="F137" s="173">
        <f t="shared" si="29"/>
        <v>0</v>
      </c>
      <c r="G137" s="187">
        <v>0</v>
      </c>
      <c r="H137" s="173">
        <v>0</v>
      </c>
      <c r="I137" s="173">
        <v>0</v>
      </c>
    </row>
    <row r="138" spans="2:9" ht="27" customHeight="1" x14ac:dyDescent="0.15">
      <c r="B138" s="252" t="s">
        <v>356</v>
      </c>
      <c r="C138" s="253"/>
      <c r="D138" s="172">
        <f>SUM(D139:D146)</f>
        <v>0</v>
      </c>
      <c r="E138" s="172">
        <f t="shared" ref="E138:I138" si="30">SUM(E139:E146)</f>
        <v>0</v>
      </c>
      <c r="F138" s="172">
        <f t="shared" si="30"/>
        <v>0</v>
      </c>
      <c r="G138" s="172">
        <f t="shared" si="30"/>
        <v>0</v>
      </c>
      <c r="H138" s="172">
        <f t="shared" si="30"/>
        <v>0</v>
      </c>
      <c r="I138" s="172">
        <f t="shared" si="30"/>
        <v>0</v>
      </c>
    </row>
    <row r="139" spans="2:9" ht="24" customHeight="1" x14ac:dyDescent="0.15">
      <c r="B139" s="252" t="s">
        <v>357</v>
      </c>
      <c r="C139" s="253"/>
      <c r="D139" s="187">
        <v>0</v>
      </c>
      <c r="E139" s="173">
        <v>0</v>
      </c>
      <c r="F139" s="173">
        <f t="shared" ref="F139:F146" si="31">+D139+E139</f>
        <v>0</v>
      </c>
      <c r="G139" s="187">
        <v>0</v>
      </c>
      <c r="H139" s="173">
        <v>0</v>
      </c>
      <c r="I139" s="173">
        <v>0</v>
      </c>
    </row>
    <row r="140" spans="2:9" x14ac:dyDescent="0.15">
      <c r="B140" s="145" t="s">
        <v>358</v>
      </c>
      <c r="C140" s="177"/>
      <c r="D140" s="187">
        <v>0</v>
      </c>
      <c r="E140" s="173">
        <v>0</v>
      </c>
      <c r="F140" s="173">
        <f t="shared" si="31"/>
        <v>0</v>
      </c>
      <c r="G140" s="187">
        <v>0</v>
      </c>
      <c r="H140" s="173">
        <v>0</v>
      </c>
      <c r="I140" s="173">
        <v>0</v>
      </c>
    </row>
    <row r="141" spans="2:9" x14ac:dyDescent="0.15">
      <c r="B141" s="145" t="s">
        <v>359</v>
      </c>
      <c r="C141" s="177"/>
      <c r="D141" s="187">
        <v>0</v>
      </c>
      <c r="E141" s="173">
        <v>0</v>
      </c>
      <c r="F141" s="173">
        <f t="shared" si="31"/>
        <v>0</v>
      </c>
      <c r="G141" s="187">
        <v>0</v>
      </c>
      <c r="H141" s="173">
        <v>0</v>
      </c>
      <c r="I141" s="173">
        <v>0</v>
      </c>
    </row>
    <row r="142" spans="2:9" x14ac:dyDescent="0.15">
      <c r="B142" s="145" t="s">
        <v>360</v>
      </c>
      <c r="C142" s="177"/>
      <c r="D142" s="187">
        <v>0</v>
      </c>
      <c r="E142" s="173">
        <v>0</v>
      </c>
      <c r="F142" s="173">
        <f t="shared" si="31"/>
        <v>0</v>
      </c>
      <c r="G142" s="187">
        <v>0</v>
      </c>
      <c r="H142" s="173">
        <v>0</v>
      </c>
      <c r="I142" s="173">
        <v>0</v>
      </c>
    </row>
    <row r="143" spans="2:9" ht="25.5" customHeight="1" x14ac:dyDescent="0.15">
      <c r="B143" s="252" t="s">
        <v>361</v>
      </c>
      <c r="C143" s="253"/>
      <c r="D143" s="187">
        <v>0</v>
      </c>
      <c r="E143" s="173">
        <v>0</v>
      </c>
      <c r="F143" s="173">
        <f t="shared" si="31"/>
        <v>0</v>
      </c>
      <c r="G143" s="187">
        <v>0</v>
      </c>
      <c r="H143" s="173">
        <v>0</v>
      </c>
      <c r="I143" s="173">
        <v>0</v>
      </c>
    </row>
    <row r="144" spans="2:9" x14ac:dyDescent="0.15">
      <c r="B144" s="145" t="s">
        <v>362</v>
      </c>
      <c r="C144" s="177"/>
      <c r="D144" s="187">
        <v>0</v>
      </c>
      <c r="E144" s="173">
        <v>0</v>
      </c>
      <c r="F144" s="173">
        <f t="shared" si="31"/>
        <v>0</v>
      </c>
      <c r="G144" s="187">
        <v>0</v>
      </c>
      <c r="H144" s="173">
        <v>0</v>
      </c>
      <c r="I144" s="173">
        <v>0</v>
      </c>
    </row>
    <row r="145" spans="2:9" x14ac:dyDescent="0.15">
      <c r="B145" s="145" t="s">
        <v>363</v>
      </c>
      <c r="C145" s="177"/>
      <c r="D145" s="187">
        <v>0</v>
      </c>
      <c r="E145" s="173">
        <v>0</v>
      </c>
      <c r="F145" s="173">
        <f t="shared" si="31"/>
        <v>0</v>
      </c>
      <c r="G145" s="187">
        <v>0</v>
      </c>
      <c r="H145" s="173">
        <v>0</v>
      </c>
      <c r="I145" s="173">
        <v>0</v>
      </c>
    </row>
    <row r="146" spans="2:9" ht="21.75" customHeight="1" x14ac:dyDescent="0.15">
      <c r="B146" s="252" t="s">
        <v>364</v>
      </c>
      <c r="C146" s="253"/>
      <c r="D146" s="187">
        <v>0</v>
      </c>
      <c r="E146" s="173">
        <v>0</v>
      </c>
      <c r="F146" s="173">
        <f t="shared" si="31"/>
        <v>0</v>
      </c>
      <c r="G146" s="187">
        <v>0</v>
      </c>
      <c r="H146" s="173">
        <v>0</v>
      </c>
      <c r="I146" s="173">
        <v>0</v>
      </c>
    </row>
    <row r="147" spans="2:9" ht="21.75" customHeight="1" x14ac:dyDescent="0.15">
      <c r="B147" s="252" t="s">
        <v>365</v>
      </c>
      <c r="C147" s="253"/>
      <c r="D147" s="172">
        <f>SUM(D148:D150)</f>
        <v>0</v>
      </c>
      <c r="E147" s="172">
        <f t="shared" ref="E147:I147" si="32">SUM(E148:E150)</f>
        <v>0</v>
      </c>
      <c r="F147" s="172">
        <f t="shared" si="32"/>
        <v>0</v>
      </c>
      <c r="G147" s="172">
        <f t="shared" si="32"/>
        <v>0</v>
      </c>
      <c r="H147" s="172">
        <f t="shared" si="32"/>
        <v>0</v>
      </c>
      <c r="I147" s="172">
        <f t="shared" si="32"/>
        <v>0</v>
      </c>
    </row>
    <row r="148" spans="2:9" x14ac:dyDescent="0.15">
      <c r="B148" s="145" t="s">
        <v>366</v>
      </c>
      <c r="C148" s="177"/>
      <c r="D148" s="187">
        <v>0</v>
      </c>
      <c r="E148" s="173">
        <v>0</v>
      </c>
      <c r="F148" s="173">
        <f t="shared" ref="F148:F150" si="33">+D148+E148</f>
        <v>0</v>
      </c>
      <c r="G148" s="187">
        <v>0</v>
      </c>
      <c r="H148" s="173">
        <v>0</v>
      </c>
      <c r="I148" s="173">
        <v>0</v>
      </c>
    </row>
    <row r="149" spans="2:9" x14ac:dyDescent="0.15">
      <c r="B149" s="145" t="s">
        <v>367</v>
      </c>
      <c r="C149" s="177"/>
      <c r="D149" s="187">
        <v>0</v>
      </c>
      <c r="E149" s="173">
        <v>0</v>
      </c>
      <c r="F149" s="173">
        <f t="shared" si="33"/>
        <v>0</v>
      </c>
      <c r="G149" s="187">
        <v>0</v>
      </c>
      <c r="H149" s="173">
        <v>0</v>
      </c>
      <c r="I149" s="173">
        <v>0</v>
      </c>
    </row>
    <row r="150" spans="2:9" x14ac:dyDescent="0.15">
      <c r="B150" s="145" t="s">
        <v>368</v>
      </c>
      <c r="C150" s="177"/>
      <c r="D150" s="187">
        <v>0</v>
      </c>
      <c r="E150" s="173">
        <v>0</v>
      </c>
      <c r="F150" s="173">
        <f t="shared" si="33"/>
        <v>0</v>
      </c>
      <c r="G150" s="187">
        <v>0</v>
      </c>
      <c r="H150" s="173">
        <v>0</v>
      </c>
      <c r="I150" s="173">
        <v>0</v>
      </c>
    </row>
    <row r="151" spans="2:9" x14ac:dyDescent="0.15">
      <c r="B151" s="302" t="s">
        <v>369</v>
      </c>
      <c r="C151" s="303"/>
      <c r="D151" s="172">
        <f>SUM(D152:D158)</f>
        <v>0</v>
      </c>
      <c r="E151" s="172">
        <f t="shared" ref="E151:I151" si="34">SUM(E152:E158)</f>
        <v>0</v>
      </c>
      <c r="F151" s="172">
        <f t="shared" si="34"/>
        <v>0</v>
      </c>
      <c r="G151" s="172">
        <f t="shared" si="34"/>
        <v>0</v>
      </c>
      <c r="H151" s="172">
        <f t="shared" si="34"/>
        <v>0</v>
      </c>
      <c r="I151" s="172">
        <f t="shared" si="34"/>
        <v>0</v>
      </c>
    </row>
    <row r="152" spans="2:9" x14ac:dyDescent="0.15">
      <c r="B152" s="145" t="s">
        <v>370</v>
      </c>
      <c r="C152" s="177"/>
      <c r="D152" s="187">
        <v>0</v>
      </c>
      <c r="E152" s="173">
        <v>0</v>
      </c>
      <c r="F152" s="173">
        <f t="shared" ref="F152:F158" si="35">+D152+E152</f>
        <v>0</v>
      </c>
      <c r="G152" s="187">
        <v>0</v>
      </c>
      <c r="H152" s="173">
        <v>0</v>
      </c>
      <c r="I152" s="173">
        <v>0</v>
      </c>
    </row>
    <row r="153" spans="2:9" x14ac:dyDescent="0.15">
      <c r="B153" s="145" t="s">
        <v>371</v>
      </c>
      <c r="C153" s="177"/>
      <c r="D153" s="187">
        <v>0</v>
      </c>
      <c r="E153" s="173">
        <v>0</v>
      </c>
      <c r="F153" s="173">
        <f t="shared" si="35"/>
        <v>0</v>
      </c>
      <c r="G153" s="187">
        <v>0</v>
      </c>
      <c r="H153" s="173">
        <v>0</v>
      </c>
      <c r="I153" s="173">
        <v>0</v>
      </c>
    </row>
    <row r="154" spans="2:9" x14ac:dyDescent="0.15">
      <c r="B154" s="145" t="s">
        <v>372</v>
      </c>
      <c r="C154" s="177"/>
      <c r="D154" s="187">
        <v>0</v>
      </c>
      <c r="E154" s="173">
        <v>0</v>
      </c>
      <c r="F154" s="173">
        <f t="shared" si="35"/>
        <v>0</v>
      </c>
      <c r="G154" s="187">
        <v>0</v>
      </c>
      <c r="H154" s="173">
        <v>0</v>
      </c>
      <c r="I154" s="173">
        <v>0</v>
      </c>
    </row>
    <row r="155" spans="2:9" x14ac:dyDescent="0.15">
      <c r="B155" s="145" t="s">
        <v>373</v>
      </c>
      <c r="C155" s="177"/>
      <c r="D155" s="187">
        <v>0</v>
      </c>
      <c r="E155" s="173">
        <v>0</v>
      </c>
      <c r="F155" s="173">
        <f t="shared" si="35"/>
        <v>0</v>
      </c>
      <c r="G155" s="187">
        <v>0</v>
      </c>
      <c r="H155" s="173">
        <v>0</v>
      </c>
      <c r="I155" s="173">
        <v>0</v>
      </c>
    </row>
    <row r="156" spans="2:9" x14ac:dyDescent="0.15">
      <c r="B156" s="145" t="s">
        <v>374</v>
      </c>
      <c r="C156" s="177"/>
      <c r="D156" s="187">
        <v>0</v>
      </c>
      <c r="E156" s="173">
        <v>0</v>
      </c>
      <c r="F156" s="173">
        <f t="shared" si="35"/>
        <v>0</v>
      </c>
      <c r="G156" s="187">
        <v>0</v>
      </c>
      <c r="H156" s="173">
        <v>0</v>
      </c>
      <c r="I156" s="173">
        <v>0</v>
      </c>
    </row>
    <row r="157" spans="2:9" x14ac:dyDescent="0.15">
      <c r="B157" s="145" t="s">
        <v>375</v>
      </c>
      <c r="C157" s="177"/>
      <c r="D157" s="187">
        <v>0</v>
      </c>
      <c r="E157" s="173">
        <v>0</v>
      </c>
      <c r="F157" s="173">
        <f t="shared" si="35"/>
        <v>0</v>
      </c>
      <c r="G157" s="187">
        <v>0</v>
      </c>
      <c r="H157" s="173">
        <v>0</v>
      </c>
      <c r="I157" s="173">
        <v>0</v>
      </c>
    </row>
    <row r="158" spans="2:9" ht="24" customHeight="1" x14ac:dyDescent="0.15">
      <c r="B158" s="252" t="s">
        <v>376</v>
      </c>
      <c r="C158" s="253"/>
      <c r="D158" s="187">
        <v>0</v>
      </c>
      <c r="E158" s="173">
        <v>0</v>
      </c>
      <c r="F158" s="173">
        <f t="shared" si="35"/>
        <v>0</v>
      </c>
      <c r="G158" s="187">
        <v>0</v>
      </c>
      <c r="H158" s="173">
        <v>0</v>
      </c>
      <c r="I158" s="173">
        <v>0</v>
      </c>
    </row>
    <row r="159" spans="2:9" x14ac:dyDescent="0.15">
      <c r="B159" s="145"/>
      <c r="C159" s="146"/>
      <c r="D159" s="187"/>
      <c r="E159" s="173"/>
      <c r="F159" s="173"/>
      <c r="G159" s="173"/>
      <c r="H159" s="173"/>
      <c r="I159" s="173"/>
    </row>
    <row r="160" spans="2:9" s="102" customFormat="1" x14ac:dyDescent="0.15">
      <c r="B160" s="316" t="s">
        <v>378</v>
      </c>
      <c r="C160" s="317"/>
      <c r="D160" s="190">
        <f t="shared" ref="D160:I160" si="36">+D9+D84</f>
        <v>45907570</v>
      </c>
      <c r="E160" s="190">
        <f t="shared" si="36"/>
        <v>10491.99000000002</v>
      </c>
      <c r="F160" s="190">
        <f t="shared" si="36"/>
        <v>45918061.990000002</v>
      </c>
      <c r="G160" s="190">
        <f t="shared" si="36"/>
        <v>40320805.990000002</v>
      </c>
      <c r="H160" s="190">
        <f>+H9+H84</f>
        <v>40304086.409999996</v>
      </c>
      <c r="I160" s="190">
        <f t="shared" si="36"/>
        <v>5597259</v>
      </c>
    </row>
    <row r="161" spans="2:9" ht="11.25" thickBot="1" x14ac:dyDescent="0.2">
      <c r="B161" s="143"/>
      <c r="C161" s="144"/>
      <c r="D161" s="191"/>
      <c r="E161" s="192"/>
      <c r="F161" s="192"/>
      <c r="G161" s="192"/>
      <c r="H161" s="192"/>
      <c r="I161" s="192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0" tint="-0.14999847407452621"/>
    <pageSetUpPr fitToPage="1"/>
  </sheetPr>
  <dimension ref="A1:G20"/>
  <sheetViews>
    <sheetView showGridLines="0" zoomScale="130" zoomScaleNormal="130" zoomScaleSheetLayoutView="115" workbookViewId="0">
      <selection activeCell="N14" sqref="N14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7" customFormat="1" ht="10.5" customHeight="1" x14ac:dyDescent="0.15">
      <c r="A1" s="333" t="s">
        <v>437</v>
      </c>
      <c r="B1" s="334"/>
      <c r="C1" s="334"/>
      <c r="D1" s="334"/>
      <c r="E1" s="334"/>
      <c r="F1" s="334"/>
      <c r="G1" s="335"/>
    </row>
    <row r="2" spans="1:7" s="137" customFormat="1" x14ac:dyDescent="0.15">
      <c r="A2" s="344" t="s">
        <v>297</v>
      </c>
      <c r="B2" s="345"/>
      <c r="C2" s="345"/>
      <c r="D2" s="345"/>
      <c r="E2" s="345"/>
      <c r="F2" s="345"/>
      <c r="G2" s="346"/>
    </row>
    <row r="3" spans="1:7" s="137" customFormat="1" x14ac:dyDescent="0.15">
      <c r="A3" s="344" t="s">
        <v>379</v>
      </c>
      <c r="B3" s="345"/>
      <c r="C3" s="345"/>
      <c r="D3" s="345"/>
      <c r="E3" s="345"/>
      <c r="F3" s="345"/>
      <c r="G3" s="346"/>
    </row>
    <row r="4" spans="1:7" s="137" customFormat="1" x14ac:dyDescent="0.15">
      <c r="A4" s="344" t="s">
        <v>449</v>
      </c>
      <c r="B4" s="345"/>
      <c r="C4" s="345"/>
      <c r="D4" s="345"/>
      <c r="E4" s="345"/>
      <c r="F4" s="345"/>
      <c r="G4" s="346"/>
    </row>
    <row r="5" spans="1:7" s="137" customFormat="1" ht="11.25" thickBot="1" x14ac:dyDescent="0.2">
      <c r="A5" s="347" t="s">
        <v>1</v>
      </c>
      <c r="B5" s="348"/>
      <c r="C5" s="348"/>
      <c r="D5" s="348"/>
      <c r="E5" s="348"/>
      <c r="F5" s="348"/>
      <c r="G5" s="349"/>
    </row>
    <row r="6" spans="1:7" s="137" customFormat="1" ht="11.25" thickBot="1" x14ac:dyDescent="0.2">
      <c r="A6" s="336" t="s">
        <v>2</v>
      </c>
      <c r="B6" s="338" t="s">
        <v>299</v>
      </c>
      <c r="C6" s="339"/>
      <c r="D6" s="339"/>
      <c r="E6" s="339"/>
      <c r="F6" s="340"/>
      <c r="G6" s="336" t="s">
        <v>441</v>
      </c>
    </row>
    <row r="7" spans="1:7" s="137" customFormat="1" ht="21.75" thickBot="1" x14ac:dyDescent="0.2">
      <c r="A7" s="337"/>
      <c r="B7" s="155" t="s">
        <v>187</v>
      </c>
      <c r="C7" s="155" t="s">
        <v>231</v>
      </c>
      <c r="D7" s="155" t="s">
        <v>232</v>
      </c>
      <c r="E7" s="155" t="s">
        <v>188</v>
      </c>
      <c r="F7" s="155" t="s">
        <v>205</v>
      </c>
      <c r="G7" s="337"/>
    </row>
    <row r="8" spans="1:7" s="140" customFormat="1" x14ac:dyDescent="0.15">
      <c r="A8" s="139" t="s">
        <v>380</v>
      </c>
      <c r="B8" s="341">
        <f t="shared" ref="B8:G8" si="0">SUM(B10:B13)</f>
        <v>45907570</v>
      </c>
      <c r="C8" s="342">
        <f t="shared" si="0"/>
        <v>10491.99</v>
      </c>
      <c r="D8" s="341">
        <f>SUM(D10:D13)</f>
        <v>45918061.990000002</v>
      </c>
      <c r="E8" s="341">
        <f t="shared" si="0"/>
        <v>40320805.990000002</v>
      </c>
      <c r="F8" s="341">
        <f t="shared" si="0"/>
        <v>40304086.410000004</v>
      </c>
      <c r="G8" s="341">
        <f t="shared" si="0"/>
        <v>5597256.0000000009</v>
      </c>
    </row>
    <row r="9" spans="1:7" s="140" customFormat="1" x14ac:dyDescent="0.15">
      <c r="A9" s="139" t="s">
        <v>381</v>
      </c>
      <c r="B9" s="332"/>
      <c r="C9" s="343"/>
      <c r="D9" s="332"/>
      <c r="E9" s="332"/>
      <c r="F9" s="332"/>
      <c r="G9" s="332"/>
    </row>
    <row r="10" spans="1:7" s="102" customFormat="1" x14ac:dyDescent="0.15">
      <c r="A10" s="175" t="s">
        <v>443</v>
      </c>
      <c r="B10" s="99">
        <v>0</v>
      </c>
      <c r="C10" s="108">
        <v>0</v>
      </c>
      <c r="D10" s="100">
        <f>+B10+C10</f>
        <v>0</v>
      </c>
      <c r="E10" s="100">
        <v>2407</v>
      </c>
      <c r="F10" s="100">
        <v>2407</v>
      </c>
      <c r="G10" s="104">
        <f>+D10-E10</f>
        <v>-2407</v>
      </c>
    </row>
    <row r="11" spans="1:7" s="105" customFormat="1" x14ac:dyDescent="0.15">
      <c r="A11" s="175" t="s">
        <v>444</v>
      </c>
      <c r="B11" s="176">
        <v>36993887</v>
      </c>
      <c r="C11" s="176">
        <v>10491.99</v>
      </c>
      <c r="D11" s="176">
        <f>+B11+C11</f>
        <v>37004378.990000002</v>
      </c>
      <c r="E11" s="176">
        <v>32996772.940000001</v>
      </c>
      <c r="F11" s="176">
        <v>32995702.420000002</v>
      </c>
      <c r="G11" s="176">
        <f>+B11+C11-E11</f>
        <v>4007606.0500000007</v>
      </c>
    </row>
    <row r="12" spans="1:7" s="105" customFormat="1" x14ac:dyDescent="0.15">
      <c r="A12" s="175" t="s">
        <v>446</v>
      </c>
      <c r="B12" s="176">
        <v>8913683</v>
      </c>
      <c r="C12" s="176">
        <v>0</v>
      </c>
      <c r="D12" s="176">
        <f>+B12+C12</f>
        <v>8913683</v>
      </c>
      <c r="E12" s="176">
        <v>7321626.0499999998</v>
      </c>
      <c r="F12" s="176">
        <v>7305976.9900000002</v>
      </c>
      <c r="G12" s="176">
        <f>+B12+C12-E12</f>
        <v>1592056.9500000002</v>
      </c>
    </row>
    <row r="13" spans="1:7" s="105" customFormat="1" x14ac:dyDescent="0.15">
      <c r="A13" s="175"/>
      <c r="B13" s="176"/>
      <c r="C13" s="176"/>
      <c r="D13" s="176"/>
      <c r="E13" s="176"/>
      <c r="F13" s="176"/>
      <c r="G13" s="176"/>
    </row>
    <row r="14" spans="1:7" s="102" customFormat="1" x14ac:dyDescent="0.15">
      <c r="A14" s="106" t="s">
        <v>382</v>
      </c>
      <c r="B14" s="332">
        <f t="shared" ref="B14:G14" si="1">SUM(B16:B17)</f>
        <v>0</v>
      </c>
      <c r="C14" s="332">
        <f t="shared" si="1"/>
        <v>0</v>
      </c>
      <c r="D14" s="332">
        <f t="shared" si="1"/>
        <v>0</v>
      </c>
      <c r="E14" s="332">
        <f t="shared" si="1"/>
        <v>0</v>
      </c>
      <c r="F14" s="332">
        <f t="shared" si="1"/>
        <v>0</v>
      </c>
      <c r="G14" s="332">
        <f t="shared" si="1"/>
        <v>0</v>
      </c>
    </row>
    <row r="15" spans="1:7" s="102" customFormat="1" x14ac:dyDescent="0.15">
      <c r="A15" s="106" t="s">
        <v>383</v>
      </c>
      <c r="B15" s="332"/>
      <c r="C15" s="332"/>
      <c r="D15" s="332"/>
      <c r="E15" s="332"/>
      <c r="F15" s="332"/>
      <c r="G15" s="332"/>
    </row>
    <row r="16" spans="1:7" s="105" customFormat="1" x14ac:dyDescent="0.15">
      <c r="A16" s="175" t="s">
        <v>443</v>
      </c>
      <c r="B16" s="176">
        <v>0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</row>
    <row r="17" spans="1:7" s="105" customFormat="1" x14ac:dyDescent="0.15">
      <c r="A17" s="175" t="s">
        <v>444</v>
      </c>
      <c r="B17" s="176">
        <v>0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</row>
    <row r="18" spans="1:7" s="102" customFormat="1" x14ac:dyDescent="0.15">
      <c r="A18" s="107"/>
      <c r="B18" s="176"/>
      <c r="C18" s="176"/>
      <c r="D18" s="176"/>
      <c r="E18" s="176"/>
      <c r="F18" s="176"/>
      <c r="G18" s="176"/>
    </row>
    <row r="19" spans="1:7" s="102" customFormat="1" x14ac:dyDescent="0.15">
      <c r="A19" s="103" t="s">
        <v>378</v>
      </c>
      <c r="B19" s="68">
        <f t="shared" ref="B19:G19" si="2">+B8+B14</f>
        <v>45907570</v>
      </c>
      <c r="C19" s="98">
        <f>+C8+C14</f>
        <v>10491.99</v>
      </c>
      <c r="D19" s="68">
        <f>+D8+D14</f>
        <v>45918061.990000002</v>
      </c>
      <c r="E19" s="68">
        <f t="shared" si="2"/>
        <v>40320805.990000002</v>
      </c>
      <c r="F19" s="68">
        <f t="shared" si="2"/>
        <v>40304086.410000004</v>
      </c>
      <c r="G19" s="68">
        <f t="shared" si="2"/>
        <v>5597256.0000000009</v>
      </c>
    </row>
    <row r="20" spans="1:7" ht="11.25" thickBot="1" x14ac:dyDescent="0.2">
      <c r="A20" s="17"/>
      <c r="B20" s="97"/>
      <c r="C20" s="97"/>
      <c r="D20" s="97"/>
      <c r="E20" s="97"/>
      <c r="F20" s="97"/>
      <c r="G20" s="97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4:D15"/>
    <mergeCell ref="E14:E15"/>
    <mergeCell ref="F14:F15"/>
    <mergeCell ref="G14:G15"/>
    <mergeCell ref="B14:B15"/>
    <mergeCell ref="C14:C1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theme="0" tint="-0.14999847407452621"/>
  </sheetPr>
  <dimension ref="A1:H97"/>
  <sheetViews>
    <sheetView showGridLines="0" zoomScale="130" zoomScaleNormal="130" zoomScaleSheetLayoutView="130" workbookViewId="0">
      <selection activeCell="N14" sqref="N14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7" customFormat="1" ht="10.5" x14ac:dyDescent="0.15">
      <c r="A2" s="350" t="s">
        <v>436</v>
      </c>
      <c r="B2" s="359"/>
      <c r="C2" s="359"/>
      <c r="D2" s="359"/>
      <c r="E2" s="359"/>
      <c r="F2" s="359"/>
      <c r="G2" s="359"/>
      <c r="H2" s="360"/>
    </row>
    <row r="3" spans="1:8" s="137" customFormat="1" ht="10.5" x14ac:dyDescent="0.15">
      <c r="A3" s="361" t="s">
        <v>297</v>
      </c>
      <c r="B3" s="362"/>
      <c r="C3" s="362"/>
      <c r="D3" s="362"/>
      <c r="E3" s="362"/>
      <c r="F3" s="362"/>
      <c r="G3" s="362"/>
      <c r="H3" s="363"/>
    </row>
    <row r="4" spans="1:8" s="137" customFormat="1" ht="10.5" x14ac:dyDescent="0.15">
      <c r="A4" s="361" t="s">
        <v>384</v>
      </c>
      <c r="B4" s="362"/>
      <c r="C4" s="362"/>
      <c r="D4" s="362"/>
      <c r="E4" s="362"/>
      <c r="F4" s="362"/>
      <c r="G4" s="362"/>
      <c r="H4" s="363"/>
    </row>
    <row r="5" spans="1:8" s="137" customFormat="1" ht="10.5" x14ac:dyDescent="0.15">
      <c r="A5" s="361" t="s">
        <v>445</v>
      </c>
      <c r="B5" s="362"/>
      <c r="C5" s="362"/>
      <c r="D5" s="362"/>
      <c r="E5" s="362"/>
      <c r="F5" s="362"/>
      <c r="G5" s="362"/>
      <c r="H5" s="363"/>
    </row>
    <row r="6" spans="1:8" s="137" customFormat="1" ht="11.25" thickBot="1" x14ac:dyDescent="0.2">
      <c r="A6" s="352" t="s">
        <v>1</v>
      </c>
      <c r="B6" s="364"/>
      <c r="C6" s="364"/>
      <c r="D6" s="364"/>
      <c r="E6" s="364"/>
      <c r="F6" s="364"/>
      <c r="G6" s="364"/>
      <c r="H6" s="365"/>
    </row>
    <row r="7" spans="1:8" s="137" customFormat="1" ht="11.25" thickBot="1" x14ac:dyDescent="0.2">
      <c r="A7" s="350" t="s">
        <v>2</v>
      </c>
      <c r="B7" s="351"/>
      <c r="C7" s="354" t="s">
        <v>299</v>
      </c>
      <c r="D7" s="355"/>
      <c r="E7" s="355"/>
      <c r="F7" s="355"/>
      <c r="G7" s="356"/>
      <c r="H7" s="357" t="s">
        <v>300</v>
      </c>
    </row>
    <row r="8" spans="1:8" s="137" customFormat="1" ht="21.75" thickBot="1" x14ac:dyDescent="0.2">
      <c r="A8" s="352"/>
      <c r="B8" s="353"/>
      <c r="C8" s="138" t="s">
        <v>187</v>
      </c>
      <c r="D8" s="138" t="s">
        <v>301</v>
      </c>
      <c r="E8" s="138" t="s">
        <v>302</v>
      </c>
      <c r="F8" s="138" t="s">
        <v>188</v>
      </c>
      <c r="G8" s="138" t="s">
        <v>205</v>
      </c>
      <c r="H8" s="358"/>
    </row>
    <row r="9" spans="1:8" s="1" customFormat="1" ht="10.5" x14ac:dyDescent="0.15">
      <c r="A9" s="216"/>
      <c r="B9" s="367"/>
      <c r="C9" s="53"/>
      <c r="D9" s="125"/>
      <c r="E9" s="125"/>
      <c r="F9" s="125"/>
      <c r="G9" s="125"/>
      <c r="H9" s="125"/>
    </row>
    <row r="10" spans="1:8" s="1" customFormat="1" ht="16.5" customHeight="1" x14ac:dyDescent="0.15">
      <c r="A10" s="368" t="s">
        <v>385</v>
      </c>
      <c r="B10" s="369"/>
      <c r="C10" s="128">
        <f t="shared" ref="C10:D10" si="0">+C11+C21+C30</f>
        <v>45907570</v>
      </c>
      <c r="D10" s="126">
        <f t="shared" si="0"/>
        <v>10491.99</v>
      </c>
      <c r="E10" s="128">
        <f>+E11+E21+E30</f>
        <v>45918061.990000002</v>
      </c>
      <c r="F10" s="128">
        <f>+F11+F21+F30</f>
        <v>40320805.990000002</v>
      </c>
      <c r="G10" s="128">
        <f>+G11+G21+G30</f>
        <v>40304086.409999996</v>
      </c>
      <c r="H10" s="128">
        <f>+H11+H21+H30</f>
        <v>5597256.0000000009</v>
      </c>
    </row>
    <row r="11" spans="1:8" s="1" customFormat="1" ht="10.5" x14ac:dyDescent="0.15">
      <c r="A11" s="370" t="s">
        <v>386</v>
      </c>
      <c r="B11" s="371"/>
      <c r="C11" s="98">
        <f>+C12+C13+C14+C15+C16+C17+C18+C19</f>
        <v>45907570</v>
      </c>
      <c r="D11" s="126">
        <f t="shared" ref="D11" si="1">+D12+D13+D14+D15+D16+D17+D18+D19</f>
        <v>10491.99</v>
      </c>
      <c r="E11" s="98">
        <f>+E12+E13+E14+E15+E16+E17+E18+E19</f>
        <v>45918061.990000002</v>
      </c>
      <c r="F11" s="98">
        <f>+F12+F13+F14+F15+F16+F17+F18+F19</f>
        <v>40320805.990000002</v>
      </c>
      <c r="G11" s="98">
        <f>+G12+G13+G14+G15+G16+G17+G18+G19</f>
        <v>40304086.409999996</v>
      </c>
      <c r="H11" s="98">
        <f>+H12+H13+H14+H15+H16+H17+H18+H19</f>
        <v>5597256.0000000009</v>
      </c>
    </row>
    <row r="12" spans="1:8" s="1" customFormat="1" ht="10.5" x14ac:dyDescent="0.15">
      <c r="A12" s="134" t="s">
        <v>387</v>
      </c>
      <c r="B12" s="135"/>
      <c r="C12" s="99"/>
      <c r="D12" s="126"/>
      <c r="E12" s="100"/>
      <c r="F12" s="100"/>
      <c r="G12" s="100"/>
      <c r="H12" s="100"/>
    </row>
    <row r="13" spans="1:8" s="1" customFormat="1" ht="10.5" x14ac:dyDescent="0.15">
      <c r="A13" s="134" t="s">
        <v>388</v>
      </c>
      <c r="B13" s="135"/>
      <c r="C13" s="99">
        <v>36993887</v>
      </c>
      <c r="D13" s="87">
        <v>278.07</v>
      </c>
      <c r="E13" s="100">
        <f>+C13+D13</f>
        <v>36994165.07</v>
      </c>
      <c r="F13" s="176">
        <v>32416310.949999999</v>
      </c>
      <c r="G13" s="176">
        <v>32415240.43</v>
      </c>
      <c r="H13" s="100">
        <f>+C13+D13-F13</f>
        <v>4577854.120000001</v>
      </c>
    </row>
    <row r="14" spans="1:8" s="1" customFormat="1" ht="10.5" x14ac:dyDescent="0.15">
      <c r="A14" s="134" t="s">
        <v>389</v>
      </c>
      <c r="B14" s="135"/>
      <c r="C14" s="99"/>
      <c r="D14" s="100"/>
      <c r="E14" s="100"/>
      <c r="F14" s="100"/>
      <c r="G14" s="100"/>
      <c r="H14" s="100"/>
    </row>
    <row r="15" spans="1:8" s="1" customFormat="1" ht="10.5" x14ac:dyDescent="0.15">
      <c r="A15" s="134" t="s">
        <v>390</v>
      </c>
      <c r="B15" s="135"/>
      <c r="C15" s="99"/>
      <c r="D15" s="100"/>
      <c r="E15" s="100"/>
      <c r="F15" s="100"/>
      <c r="G15" s="100"/>
      <c r="H15" s="100"/>
    </row>
    <row r="16" spans="1:8" s="1" customFormat="1" ht="10.5" x14ac:dyDescent="0.15">
      <c r="A16" s="134" t="s">
        <v>391</v>
      </c>
      <c r="B16" s="135"/>
      <c r="C16" s="99"/>
      <c r="D16" s="100"/>
      <c r="E16" s="100"/>
      <c r="F16" s="100"/>
      <c r="G16" s="100"/>
      <c r="H16" s="100"/>
    </row>
    <row r="17" spans="1:8" s="1" customFormat="1" ht="10.5" x14ac:dyDescent="0.15">
      <c r="A17" s="134" t="s">
        <v>392</v>
      </c>
      <c r="B17" s="135"/>
      <c r="C17" s="99"/>
      <c r="D17" s="100"/>
      <c r="E17" s="100"/>
      <c r="F17" s="100"/>
      <c r="G17" s="100"/>
      <c r="H17" s="100"/>
    </row>
    <row r="18" spans="1:8" s="1" customFormat="1" ht="22.7" customHeight="1" x14ac:dyDescent="0.15">
      <c r="A18" s="372" t="s">
        <v>393</v>
      </c>
      <c r="B18" s="373"/>
      <c r="C18" s="99"/>
      <c r="D18" s="100"/>
      <c r="E18" s="100"/>
      <c r="F18" s="100"/>
      <c r="G18" s="100"/>
      <c r="H18" s="100"/>
    </row>
    <row r="19" spans="1:8" s="1" customFormat="1" ht="10.5" x14ac:dyDescent="0.15">
      <c r="A19" s="134" t="s">
        <v>394</v>
      </c>
      <c r="B19" s="135"/>
      <c r="C19" s="99">
        <v>8913683</v>
      </c>
      <c r="D19" s="100">
        <v>10213.92</v>
      </c>
      <c r="E19" s="100">
        <f>+C19+D19</f>
        <v>8923896.9199999999</v>
      </c>
      <c r="F19" s="176">
        <v>7904495.04</v>
      </c>
      <c r="G19" s="176">
        <v>7888845.9800000004</v>
      </c>
      <c r="H19" s="100">
        <f>+C19+D19-F19</f>
        <v>1019401.8799999999</v>
      </c>
    </row>
    <row r="20" spans="1:8" s="1" customFormat="1" ht="10.5" x14ac:dyDescent="0.15">
      <c r="A20" s="109"/>
      <c r="B20" s="110"/>
      <c r="C20" s="98"/>
      <c r="D20" s="101"/>
      <c r="E20" s="101"/>
      <c r="F20" s="101"/>
      <c r="G20" s="101"/>
      <c r="H20" s="101"/>
    </row>
    <row r="21" spans="1:8" s="1" customFormat="1" ht="29.25" customHeight="1" x14ac:dyDescent="0.15">
      <c r="A21" s="368" t="s">
        <v>395</v>
      </c>
      <c r="B21" s="374"/>
      <c r="C21" s="126">
        <f>SUM(C22:C28)</f>
        <v>0</v>
      </c>
      <c r="D21" s="126">
        <f t="shared" ref="D21:H21" si="2">SUM(D22:D28)</f>
        <v>0</v>
      </c>
      <c r="E21" s="126">
        <f t="shared" si="2"/>
        <v>0</v>
      </c>
      <c r="F21" s="126">
        <f t="shared" si="2"/>
        <v>0</v>
      </c>
      <c r="G21" s="126">
        <f t="shared" si="2"/>
        <v>0</v>
      </c>
      <c r="H21" s="126">
        <f t="shared" si="2"/>
        <v>0</v>
      </c>
    </row>
    <row r="22" spans="1:8" s="1" customFormat="1" ht="10.5" x14ac:dyDescent="0.15">
      <c r="A22" s="134" t="s">
        <v>396</v>
      </c>
      <c r="B22" s="135"/>
      <c r="C22" s="99"/>
      <c r="D22" s="100"/>
      <c r="E22" s="100"/>
      <c r="F22" s="100"/>
      <c r="G22" s="100"/>
      <c r="H22" s="100"/>
    </row>
    <row r="23" spans="1:8" s="1" customFormat="1" ht="10.5" x14ac:dyDescent="0.15">
      <c r="A23" s="134" t="s">
        <v>397</v>
      </c>
      <c r="B23" s="135"/>
      <c r="C23" s="99"/>
      <c r="D23" s="100"/>
      <c r="E23" s="100"/>
      <c r="F23" s="100"/>
      <c r="G23" s="100"/>
      <c r="H23" s="100"/>
    </row>
    <row r="24" spans="1:8" s="1" customFormat="1" ht="10.5" x14ac:dyDescent="0.15">
      <c r="A24" s="134" t="s">
        <v>398</v>
      </c>
      <c r="B24" s="135"/>
      <c r="C24" s="99"/>
      <c r="D24" s="100"/>
      <c r="E24" s="100"/>
      <c r="F24" s="100"/>
      <c r="G24" s="100"/>
      <c r="H24" s="100"/>
    </row>
    <row r="25" spans="1:8" s="1" customFormat="1" ht="24" customHeight="1" x14ac:dyDescent="0.15">
      <c r="A25" s="372" t="s">
        <v>399</v>
      </c>
      <c r="B25" s="373"/>
      <c r="C25" s="99"/>
      <c r="D25" s="100"/>
      <c r="E25" s="100"/>
      <c r="F25" s="100"/>
      <c r="G25" s="100"/>
      <c r="H25" s="100"/>
    </row>
    <row r="26" spans="1:8" s="1" customFormat="1" ht="10.5" x14ac:dyDescent="0.15">
      <c r="A26" s="134" t="s">
        <v>400</v>
      </c>
      <c r="B26" s="135"/>
      <c r="C26" s="99"/>
      <c r="D26" s="100"/>
      <c r="E26" s="100"/>
      <c r="F26" s="100"/>
      <c r="G26" s="100"/>
      <c r="H26" s="100"/>
    </row>
    <row r="27" spans="1:8" s="1" customFormat="1" ht="10.5" x14ac:dyDescent="0.15">
      <c r="A27" s="134" t="s">
        <v>401</v>
      </c>
      <c r="B27" s="135"/>
      <c r="C27" s="99"/>
      <c r="D27" s="100"/>
      <c r="E27" s="100"/>
      <c r="F27" s="100"/>
      <c r="G27" s="100"/>
      <c r="H27" s="100"/>
    </row>
    <row r="28" spans="1:8" s="1" customFormat="1" ht="10.5" x14ac:dyDescent="0.15">
      <c r="A28" s="134" t="s">
        <v>402</v>
      </c>
      <c r="B28" s="135"/>
      <c r="C28" s="99"/>
      <c r="D28" s="100"/>
      <c r="E28" s="100"/>
      <c r="F28" s="100"/>
      <c r="G28" s="100"/>
      <c r="H28" s="100"/>
    </row>
    <row r="29" spans="1:8" s="1" customFormat="1" ht="10.5" x14ac:dyDescent="0.15">
      <c r="A29" s="109"/>
      <c r="B29" s="110"/>
      <c r="C29" s="98"/>
      <c r="D29" s="101"/>
      <c r="E29" s="101"/>
      <c r="F29" s="101"/>
      <c r="G29" s="101"/>
      <c r="H29" s="101"/>
    </row>
    <row r="30" spans="1:8" s="1" customFormat="1" ht="23.45" customHeight="1" x14ac:dyDescent="0.15">
      <c r="A30" s="368" t="s">
        <v>403</v>
      </c>
      <c r="B30" s="369"/>
      <c r="C30" s="126">
        <f t="shared" ref="C30:H30" si="3">SUM(C31:C39)</f>
        <v>0</v>
      </c>
      <c r="D30" s="126">
        <f t="shared" si="3"/>
        <v>0</v>
      </c>
      <c r="E30" s="126">
        <f t="shared" si="3"/>
        <v>0</v>
      </c>
      <c r="F30" s="126">
        <f t="shared" si="3"/>
        <v>0</v>
      </c>
      <c r="G30" s="126">
        <f t="shared" si="3"/>
        <v>0</v>
      </c>
      <c r="H30" s="126">
        <f t="shared" si="3"/>
        <v>0</v>
      </c>
    </row>
    <row r="31" spans="1:8" s="1" customFormat="1" ht="24" customHeight="1" x14ac:dyDescent="0.15">
      <c r="A31" s="372" t="s">
        <v>404</v>
      </c>
      <c r="B31" s="373"/>
      <c r="C31" s="99"/>
      <c r="D31" s="100"/>
      <c r="E31" s="100"/>
      <c r="F31" s="100"/>
      <c r="G31" s="100"/>
      <c r="H31" s="100"/>
    </row>
    <row r="32" spans="1:8" s="1" customFormat="1" ht="10.5" x14ac:dyDescent="0.15">
      <c r="A32" s="136" t="s">
        <v>405</v>
      </c>
      <c r="B32" s="135"/>
      <c r="C32" s="99"/>
      <c r="D32" s="100"/>
      <c r="E32" s="100"/>
      <c r="F32" s="100"/>
      <c r="G32" s="100"/>
      <c r="H32" s="100"/>
    </row>
    <row r="33" spans="1:8" s="1" customFormat="1" ht="10.5" x14ac:dyDescent="0.15">
      <c r="A33" s="134" t="s">
        <v>406</v>
      </c>
      <c r="B33" s="135"/>
      <c r="C33" s="99"/>
      <c r="D33" s="100"/>
      <c r="E33" s="100"/>
      <c r="F33" s="100"/>
      <c r="G33" s="100"/>
      <c r="H33" s="100"/>
    </row>
    <row r="34" spans="1:8" s="1" customFormat="1" ht="10.5" x14ac:dyDescent="0.15">
      <c r="A34" s="134" t="s">
        <v>407</v>
      </c>
      <c r="B34" s="135"/>
      <c r="C34" s="99"/>
      <c r="D34" s="100"/>
      <c r="E34" s="100"/>
      <c r="F34" s="100"/>
      <c r="G34" s="100"/>
      <c r="H34" s="100"/>
    </row>
    <row r="35" spans="1:8" s="1" customFormat="1" ht="10.5" x14ac:dyDescent="0.15">
      <c r="A35" s="134" t="s">
        <v>408</v>
      </c>
      <c r="B35" s="135"/>
      <c r="C35" s="99"/>
      <c r="D35" s="100"/>
      <c r="E35" s="100"/>
      <c r="F35" s="100"/>
      <c r="G35" s="100"/>
      <c r="H35" s="100"/>
    </row>
    <row r="36" spans="1:8" s="1" customFormat="1" ht="10.5" x14ac:dyDescent="0.15">
      <c r="A36" s="134" t="s">
        <v>409</v>
      </c>
      <c r="B36" s="135"/>
      <c r="C36" s="99"/>
      <c r="D36" s="100"/>
      <c r="E36" s="100"/>
      <c r="F36" s="100"/>
      <c r="G36" s="100"/>
      <c r="H36" s="100"/>
    </row>
    <row r="37" spans="1:8" s="1" customFormat="1" ht="10.5" x14ac:dyDescent="0.15">
      <c r="A37" s="134" t="s">
        <v>410</v>
      </c>
      <c r="B37" s="135"/>
      <c r="C37" s="99"/>
      <c r="D37" s="100"/>
      <c r="E37" s="100"/>
      <c r="F37" s="100"/>
      <c r="G37" s="100"/>
      <c r="H37" s="100"/>
    </row>
    <row r="38" spans="1:8" s="1" customFormat="1" ht="10.5" x14ac:dyDescent="0.15">
      <c r="A38" s="136" t="s">
        <v>411</v>
      </c>
      <c r="B38" s="135"/>
      <c r="C38" s="99"/>
      <c r="D38" s="100"/>
      <c r="E38" s="100"/>
      <c r="F38" s="100"/>
      <c r="G38" s="100"/>
      <c r="H38" s="100"/>
    </row>
    <row r="39" spans="1:8" s="1" customFormat="1" ht="10.5" x14ac:dyDescent="0.15">
      <c r="A39" s="165" t="s">
        <v>412</v>
      </c>
      <c r="B39" s="135"/>
      <c r="C39" s="99"/>
      <c r="D39" s="100"/>
      <c r="E39" s="100"/>
      <c r="F39" s="100"/>
      <c r="G39" s="100"/>
      <c r="H39" s="100"/>
    </row>
    <row r="40" spans="1:8" s="1" customFormat="1" ht="10.5" x14ac:dyDescent="0.15">
      <c r="A40" s="109"/>
      <c r="B40" s="110"/>
      <c r="C40" s="98"/>
      <c r="D40" s="101"/>
      <c r="E40" s="101"/>
      <c r="F40" s="101"/>
      <c r="G40" s="101"/>
      <c r="H40" s="101"/>
    </row>
    <row r="41" spans="1:8" s="1" customFormat="1" ht="19.5" customHeight="1" x14ac:dyDescent="0.15">
      <c r="A41" s="375" t="s">
        <v>413</v>
      </c>
      <c r="B41" s="376"/>
      <c r="C41" s="126">
        <f>SUM(C42:C45)</f>
        <v>0</v>
      </c>
      <c r="D41" s="126">
        <f t="shared" ref="D41:H41" si="4">SUM(D42:D45)</f>
        <v>0</v>
      </c>
      <c r="E41" s="126">
        <f t="shared" si="4"/>
        <v>0</v>
      </c>
      <c r="F41" s="126">
        <f t="shared" si="4"/>
        <v>0</v>
      </c>
      <c r="G41" s="126">
        <f t="shared" si="4"/>
        <v>0</v>
      </c>
      <c r="H41" s="126">
        <f t="shared" si="4"/>
        <v>0</v>
      </c>
    </row>
    <row r="42" spans="1:8" s="1" customFormat="1" ht="24.75" customHeight="1" x14ac:dyDescent="0.15">
      <c r="A42" s="372" t="s">
        <v>414</v>
      </c>
      <c r="B42" s="373"/>
      <c r="C42" s="126"/>
      <c r="D42" s="126"/>
      <c r="E42" s="126"/>
      <c r="F42" s="126"/>
      <c r="G42" s="126"/>
      <c r="H42" s="126"/>
    </row>
    <row r="43" spans="1:8" s="1" customFormat="1" ht="34.5" customHeight="1" x14ac:dyDescent="0.15">
      <c r="A43" s="372" t="s">
        <v>415</v>
      </c>
      <c r="B43" s="373"/>
      <c r="C43" s="99"/>
      <c r="D43" s="100"/>
      <c r="E43" s="100"/>
      <c r="F43" s="100"/>
      <c r="G43" s="100"/>
      <c r="H43" s="100"/>
    </row>
    <row r="44" spans="1:8" s="1" customFormat="1" ht="10.5" x14ac:dyDescent="0.15">
      <c r="A44" s="136" t="s">
        <v>416</v>
      </c>
      <c r="B44" s="135"/>
      <c r="C44" s="99"/>
      <c r="D44" s="100"/>
      <c r="E44" s="100"/>
      <c r="F44" s="100"/>
      <c r="G44" s="100"/>
      <c r="H44" s="100"/>
    </row>
    <row r="45" spans="1:8" s="1" customFormat="1" ht="10.5" x14ac:dyDescent="0.15">
      <c r="A45" s="165" t="s">
        <v>417</v>
      </c>
      <c r="B45" s="135"/>
      <c r="C45" s="99"/>
      <c r="D45" s="100"/>
      <c r="E45" s="100"/>
      <c r="F45" s="100"/>
      <c r="G45" s="100"/>
      <c r="H45" s="100"/>
    </row>
    <row r="46" spans="1:8" s="1" customFormat="1" ht="10.5" x14ac:dyDescent="0.15">
      <c r="A46" s="109"/>
      <c r="B46" s="110"/>
      <c r="C46" s="98"/>
      <c r="D46" s="101"/>
      <c r="E46" s="101"/>
      <c r="F46" s="101"/>
      <c r="G46" s="101"/>
      <c r="H46" s="101"/>
    </row>
    <row r="47" spans="1:8" s="1" customFormat="1" ht="10.5" x14ac:dyDescent="0.15">
      <c r="A47" s="316" t="s">
        <v>418</v>
      </c>
      <c r="B47" s="366"/>
      <c r="C47" s="126">
        <f>+C48+C58+C67+C78</f>
        <v>0</v>
      </c>
      <c r="D47" s="126">
        <f t="shared" ref="D47:H47" si="5">+D48+D58+D67+D78</f>
        <v>0</v>
      </c>
      <c r="E47" s="126">
        <f t="shared" si="5"/>
        <v>0</v>
      </c>
      <c r="F47" s="126">
        <f t="shared" si="5"/>
        <v>0</v>
      </c>
      <c r="G47" s="126">
        <f t="shared" si="5"/>
        <v>0</v>
      </c>
      <c r="H47" s="126">
        <f t="shared" si="5"/>
        <v>0</v>
      </c>
    </row>
    <row r="48" spans="1:8" s="1" customFormat="1" ht="27.75" customHeight="1" x14ac:dyDescent="0.15">
      <c r="A48" s="368" t="s">
        <v>386</v>
      </c>
      <c r="B48" s="374"/>
      <c r="C48" s="126">
        <f>SUM(C49:C56)</f>
        <v>0</v>
      </c>
      <c r="D48" s="126">
        <f t="shared" ref="D48:H48" si="6">SUM(D49:D56)</f>
        <v>0</v>
      </c>
      <c r="E48" s="126">
        <f t="shared" si="6"/>
        <v>0</v>
      </c>
      <c r="F48" s="126">
        <f t="shared" si="6"/>
        <v>0</v>
      </c>
      <c r="G48" s="126">
        <f t="shared" si="6"/>
        <v>0</v>
      </c>
      <c r="H48" s="126">
        <f t="shared" si="6"/>
        <v>0</v>
      </c>
    </row>
    <row r="49" spans="1:8" s="1" customFormat="1" ht="10.5" x14ac:dyDescent="0.15">
      <c r="A49" s="134" t="s">
        <v>387</v>
      </c>
      <c r="B49" s="135"/>
      <c r="C49" s="99"/>
      <c r="D49" s="100"/>
      <c r="E49" s="100"/>
      <c r="F49" s="100"/>
      <c r="G49" s="100"/>
      <c r="H49" s="100"/>
    </row>
    <row r="50" spans="1:8" s="1" customFormat="1" ht="10.5" x14ac:dyDescent="0.15">
      <c r="A50" s="134" t="s">
        <v>388</v>
      </c>
      <c r="B50" s="135"/>
      <c r="C50" s="99"/>
      <c r="D50" s="100"/>
      <c r="E50" s="100"/>
      <c r="F50" s="100"/>
      <c r="G50" s="100"/>
      <c r="H50" s="100"/>
    </row>
    <row r="51" spans="1:8" s="1" customFormat="1" ht="10.5" x14ac:dyDescent="0.15">
      <c r="A51" s="134" t="s">
        <v>389</v>
      </c>
      <c r="B51" s="135"/>
      <c r="C51" s="99"/>
      <c r="D51" s="100"/>
      <c r="E51" s="100"/>
      <c r="F51" s="100"/>
      <c r="G51" s="100"/>
      <c r="H51" s="100"/>
    </row>
    <row r="52" spans="1:8" s="1" customFormat="1" ht="10.5" x14ac:dyDescent="0.15">
      <c r="A52" s="134" t="s">
        <v>390</v>
      </c>
      <c r="B52" s="135"/>
      <c r="C52" s="99"/>
      <c r="D52" s="100"/>
      <c r="E52" s="100"/>
      <c r="F52" s="100"/>
      <c r="G52" s="100"/>
      <c r="H52" s="100"/>
    </row>
    <row r="53" spans="1:8" s="1" customFormat="1" ht="10.5" x14ac:dyDescent="0.15">
      <c r="A53" s="134" t="s">
        <v>391</v>
      </c>
      <c r="B53" s="135"/>
      <c r="C53" s="99"/>
      <c r="D53" s="100"/>
      <c r="E53" s="100"/>
      <c r="F53" s="100"/>
      <c r="G53" s="100"/>
      <c r="H53" s="100"/>
    </row>
    <row r="54" spans="1:8" s="1" customFormat="1" ht="10.5" x14ac:dyDescent="0.15">
      <c r="A54" s="134" t="s">
        <v>392</v>
      </c>
      <c r="B54" s="135"/>
      <c r="C54" s="99"/>
      <c r="D54" s="100"/>
      <c r="E54" s="100"/>
      <c r="F54" s="100"/>
      <c r="G54" s="100"/>
      <c r="H54" s="100"/>
    </row>
    <row r="55" spans="1:8" s="1" customFormat="1" ht="27" customHeight="1" x14ac:dyDescent="0.15">
      <c r="A55" s="372" t="s">
        <v>393</v>
      </c>
      <c r="B55" s="373"/>
      <c r="C55" s="99"/>
      <c r="D55" s="100"/>
      <c r="E55" s="100"/>
      <c r="F55" s="100"/>
      <c r="G55" s="100"/>
      <c r="H55" s="100"/>
    </row>
    <row r="56" spans="1:8" s="1" customFormat="1" ht="10.5" x14ac:dyDescent="0.15">
      <c r="A56" s="134" t="s">
        <v>394</v>
      </c>
      <c r="B56" s="135"/>
      <c r="C56" s="99"/>
      <c r="D56" s="100"/>
      <c r="E56" s="100"/>
      <c r="F56" s="100"/>
      <c r="G56" s="100"/>
      <c r="H56" s="100"/>
    </row>
    <row r="57" spans="1:8" s="1" customFormat="1" ht="10.5" x14ac:dyDescent="0.15">
      <c r="A57" s="109"/>
      <c r="B57" s="110"/>
      <c r="C57" s="98"/>
      <c r="D57" s="101"/>
      <c r="E57" s="101"/>
      <c r="F57" s="101"/>
      <c r="G57" s="101"/>
      <c r="H57" s="101"/>
    </row>
    <row r="58" spans="1:8" s="1" customFormat="1" ht="25.5" customHeight="1" x14ac:dyDescent="0.15">
      <c r="A58" s="368" t="s">
        <v>395</v>
      </c>
      <c r="B58" s="374"/>
      <c r="C58" s="126">
        <f>SUM(C59:C65)</f>
        <v>0</v>
      </c>
      <c r="D58" s="126">
        <f t="shared" ref="D58:H58" si="7">SUM(D59:D65)</f>
        <v>0</v>
      </c>
      <c r="E58" s="126">
        <f t="shared" si="7"/>
        <v>0</v>
      </c>
      <c r="F58" s="126">
        <f t="shared" si="7"/>
        <v>0</v>
      </c>
      <c r="G58" s="126">
        <f t="shared" si="7"/>
        <v>0</v>
      </c>
      <c r="H58" s="126">
        <f t="shared" si="7"/>
        <v>0</v>
      </c>
    </row>
    <row r="59" spans="1:8" s="1" customFormat="1" ht="10.5" x14ac:dyDescent="0.15">
      <c r="A59" s="134" t="s">
        <v>396</v>
      </c>
      <c r="B59" s="135"/>
      <c r="C59" s="99"/>
      <c r="D59" s="100"/>
      <c r="E59" s="100"/>
      <c r="F59" s="100"/>
      <c r="G59" s="100"/>
      <c r="H59" s="100"/>
    </row>
    <row r="60" spans="1:8" s="1" customFormat="1" ht="10.5" x14ac:dyDescent="0.15">
      <c r="A60" s="134" t="s">
        <v>397</v>
      </c>
      <c r="B60" s="135"/>
      <c r="C60" s="99"/>
      <c r="D60" s="100"/>
      <c r="E60" s="100"/>
      <c r="F60" s="100"/>
      <c r="G60" s="100"/>
      <c r="H60" s="100"/>
    </row>
    <row r="61" spans="1:8" s="1" customFormat="1" ht="10.5" x14ac:dyDescent="0.15">
      <c r="A61" s="134" t="s">
        <v>398</v>
      </c>
      <c r="B61" s="135"/>
      <c r="C61" s="99"/>
      <c r="D61" s="100"/>
      <c r="E61" s="100"/>
      <c r="F61" s="100"/>
      <c r="G61" s="100"/>
      <c r="H61" s="100"/>
    </row>
    <row r="62" spans="1:8" s="1" customFormat="1" ht="25.5" customHeight="1" x14ac:dyDescent="0.15">
      <c r="A62" s="372" t="s">
        <v>399</v>
      </c>
      <c r="B62" s="373"/>
      <c r="C62" s="99"/>
      <c r="D62" s="100"/>
      <c r="E62" s="100"/>
      <c r="F62" s="100"/>
      <c r="G62" s="100"/>
      <c r="H62" s="100"/>
    </row>
    <row r="63" spans="1:8" s="1" customFormat="1" ht="10.5" x14ac:dyDescent="0.15">
      <c r="A63" s="134" t="s">
        <v>400</v>
      </c>
      <c r="B63" s="135"/>
      <c r="C63" s="99"/>
      <c r="D63" s="100"/>
      <c r="E63" s="100"/>
      <c r="F63" s="100"/>
      <c r="G63" s="100"/>
      <c r="H63" s="100"/>
    </row>
    <row r="64" spans="1:8" s="1" customFormat="1" ht="10.5" x14ac:dyDescent="0.15">
      <c r="A64" s="134" t="s">
        <v>401</v>
      </c>
      <c r="B64" s="135"/>
      <c r="C64" s="99"/>
      <c r="D64" s="100"/>
      <c r="E64" s="100"/>
      <c r="F64" s="100"/>
      <c r="G64" s="100"/>
      <c r="H64" s="100"/>
    </row>
    <row r="65" spans="1:8" s="1" customFormat="1" ht="10.5" x14ac:dyDescent="0.15">
      <c r="A65" s="134" t="s">
        <v>402</v>
      </c>
      <c r="B65" s="135"/>
      <c r="C65" s="99"/>
      <c r="D65" s="100"/>
      <c r="E65" s="100"/>
      <c r="F65" s="100"/>
      <c r="G65" s="100"/>
      <c r="H65" s="100"/>
    </row>
    <row r="66" spans="1:8" s="1" customFormat="1" ht="10.5" x14ac:dyDescent="0.15">
      <c r="A66" s="109"/>
      <c r="B66" s="110"/>
      <c r="C66" s="98"/>
      <c r="D66" s="101"/>
      <c r="E66" s="101"/>
      <c r="F66" s="101"/>
      <c r="G66" s="101"/>
      <c r="H66" s="101"/>
    </row>
    <row r="67" spans="1:8" s="1" customFormat="1" ht="21.75" customHeight="1" x14ac:dyDescent="0.15">
      <c r="A67" s="368" t="s">
        <v>403</v>
      </c>
      <c r="B67" s="374"/>
      <c r="C67" s="126">
        <f>SUM(C68:C76)</f>
        <v>0</v>
      </c>
      <c r="D67" s="126">
        <f t="shared" ref="D67:H67" si="8">SUM(D68:D76)</f>
        <v>0</v>
      </c>
      <c r="E67" s="126">
        <f t="shared" si="8"/>
        <v>0</v>
      </c>
      <c r="F67" s="126">
        <f t="shared" si="8"/>
        <v>0</v>
      </c>
      <c r="G67" s="126">
        <f t="shared" si="8"/>
        <v>0</v>
      </c>
      <c r="H67" s="126">
        <f t="shared" si="8"/>
        <v>0</v>
      </c>
    </row>
    <row r="68" spans="1:8" s="1" customFormat="1" ht="26.45" customHeight="1" x14ac:dyDescent="0.15">
      <c r="A68" s="372" t="s">
        <v>404</v>
      </c>
      <c r="B68" s="373"/>
      <c r="C68" s="99"/>
      <c r="D68" s="100"/>
      <c r="E68" s="100"/>
      <c r="F68" s="100"/>
      <c r="G68" s="100"/>
      <c r="H68" s="100"/>
    </row>
    <row r="69" spans="1:8" s="1" customFormat="1" ht="10.5" x14ac:dyDescent="0.15">
      <c r="A69" s="136" t="s">
        <v>405</v>
      </c>
      <c r="B69" s="135"/>
      <c r="C69" s="99"/>
      <c r="D69" s="100"/>
      <c r="E69" s="100"/>
      <c r="F69" s="100"/>
      <c r="G69" s="100"/>
      <c r="H69" s="100"/>
    </row>
    <row r="70" spans="1:8" s="1" customFormat="1" ht="10.5" x14ac:dyDescent="0.15">
      <c r="A70" s="134" t="s">
        <v>406</v>
      </c>
      <c r="B70" s="135"/>
      <c r="C70" s="99"/>
      <c r="D70" s="100"/>
      <c r="E70" s="100"/>
      <c r="F70" s="100"/>
      <c r="G70" s="100"/>
      <c r="H70" s="100"/>
    </row>
    <row r="71" spans="1:8" s="1" customFormat="1" ht="10.5" x14ac:dyDescent="0.15">
      <c r="A71" s="134" t="s">
        <v>407</v>
      </c>
      <c r="B71" s="135"/>
      <c r="C71" s="99"/>
      <c r="D71" s="100"/>
      <c r="E71" s="100"/>
      <c r="F71" s="100"/>
      <c r="G71" s="100"/>
      <c r="H71" s="100"/>
    </row>
    <row r="72" spans="1:8" s="1" customFormat="1" ht="10.5" x14ac:dyDescent="0.15">
      <c r="A72" s="134" t="s">
        <v>408</v>
      </c>
      <c r="B72" s="135"/>
      <c r="C72" s="99"/>
      <c r="D72" s="100"/>
      <c r="E72" s="100"/>
      <c r="F72" s="100"/>
      <c r="G72" s="100"/>
      <c r="H72" s="100"/>
    </row>
    <row r="73" spans="1:8" s="1" customFormat="1" ht="10.5" x14ac:dyDescent="0.15">
      <c r="A73" s="134" t="s">
        <v>409</v>
      </c>
      <c r="B73" s="135"/>
      <c r="C73" s="99"/>
      <c r="D73" s="100"/>
      <c r="E73" s="100"/>
      <c r="F73" s="100"/>
      <c r="G73" s="100"/>
      <c r="H73" s="100"/>
    </row>
    <row r="74" spans="1:8" s="1" customFormat="1" ht="10.5" x14ac:dyDescent="0.15">
      <c r="A74" s="134" t="s">
        <v>410</v>
      </c>
      <c r="B74" s="135"/>
      <c r="C74" s="99"/>
      <c r="D74" s="100"/>
      <c r="E74" s="100"/>
      <c r="F74" s="100"/>
      <c r="G74" s="100"/>
      <c r="H74" s="100"/>
    </row>
    <row r="75" spans="1:8" s="1" customFormat="1" ht="10.5" x14ac:dyDescent="0.15">
      <c r="A75" s="136" t="s">
        <v>411</v>
      </c>
      <c r="B75" s="135"/>
      <c r="C75" s="99"/>
      <c r="D75" s="100"/>
      <c r="E75" s="100"/>
      <c r="F75" s="100"/>
      <c r="G75" s="100"/>
      <c r="H75" s="100"/>
    </row>
    <row r="76" spans="1:8" s="1" customFormat="1" ht="10.5" x14ac:dyDescent="0.15">
      <c r="A76" s="165" t="s">
        <v>412</v>
      </c>
      <c r="B76" s="135"/>
      <c r="C76" s="99"/>
      <c r="D76" s="100"/>
      <c r="E76" s="100"/>
      <c r="F76" s="100"/>
      <c r="G76" s="100"/>
      <c r="H76" s="100"/>
    </row>
    <row r="77" spans="1:8" s="1" customFormat="1" ht="10.5" x14ac:dyDescent="0.15">
      <c r="A77" s="109"/>
      <c r="B77" s="110"/>
      <c r="C77" s="98"/>
      <c r="D77" s="101"/>
      <c r="E77" s="101"/>
      <c r="F77" s="101"/>
      <c r="G77" s="101"/>
      <c r="H77" s="101"/>
    </row>
    <row r="78" spans="1:8" s="1" customFormat="1" ht="25.5" customHeight="1" x14ac:dyDescent="0.15">
      <c r="A78" s="368" t="s">
        <v>413</v>
      </c>
      <c r="B78" s="374"/>
      <c r="C78" s="126">
        <f t="shared" ref="C78:H78" si="9">SUM(C79:C82)</f>
        <v>0</v>
      </c>
      <c r="D78" s="126">
        <f t="shared" si="9"/>
        <v>0</v>
      </c>
      <c r="E78" s="126">
        <f t="shared" si="9"/>
        <v>0</v>
      </c>
      <c r="F78" s="126">
        <f t="shared" si="9"/>
        <v>0</v>
      </c>
      <c r="G78" s="126">
        <f t="shared" si="9"/>
        <v>0</v>
      </c>
      <c r="H78" s="126">
        <f t="shared" si="9"/>
        <v>0</v>
      </c>
    </row>
    <row r="79" spans="1:8" s="1" customFormat="1" ht="31.7" customHeight="1" x14ac:dyDescent="0.15">
      <c r="A79" s="372" t="s">
        <v>414</v>
      </c>
      <c r="B79" s="373"/>
      <c r="C79" s="99"/>
      <c r="D79" s="100"/>
      <c r="E79" s="100"/>
      <c r="F79" s="100"/>
      <c r="G79" s="100"/>
      <c r="H79" s="100"/>
    </row>
    <row r="80" spans="1:8" s="1" customFormat="1" ht="36" customHeight="1" x14ac:dyDescent="0.15">
      <c r="A80" s="372" t="s">
        <v>415</v>
      </c>
      <c r="B80" s="373"/>
      <c r="C80" s="99"/>
      <c r="D80" s="100"/>
      <c r="E80" s="100"/>
      <c r="F80" s="100"/>
      <c r="G80" s="100"/>
      <c r="H80" s="100"/>
    </row>
    <row r="81" spans="1:8" s="1" customFormat="1" ht="10.5" x14ac:dyDescent="0.15">
      <c r="A81" s="136" t="s">
        <v>416</v>
      </c>
      <c r="B81" s="135"/>
      <c r="C81" s="99"/>
      <c r="D81" s="100"/>
      <c r="E81" s="100"/>
      <c r="F81" s="100"/>
      <c r="G81" s="100"/>
      <c r="H81" s="100"/>
    </row>
    <row r="82" spans="1:8" s="1" customFormat="1" ht="10.5" x14ac:dyDescent="0.15">
      <c r="A82" s="166" t="s">
        <v>417</v>
      </c>
      <c r="B82" s="135"/>
      <c r="C82" s="99"/>
      <c r="D82" s="100"/>
      <c r="E82" s="100"/>
      <c r="F82" s="100"/>
      <c r="G82" s="100"/>
      <c r="H82" s="100"/>
    </row>
    <row r="83" spans="1:8" s="1" customFormat="1" ht="10.5" x14ac:dyDescent="0.15">
      <c r="A83" s="109"/>
      <c r="B83" s="110"/>
      <c r="C83" s="98"/>
      <c r="D83" s="101"/>
      <c r="E83" s="101"/>
      <c r="F83" s="101"/>
      <c r="G83" s="101"/>
      <c r="H83" s="101"/>
    </row>
    <row r="84" spans="1:8" s="1" customFormat="1" ht="10.5" x14ac:dyDescent="0.15">
      <c r="A84" s="316" t="s">
        <v>378</v>
      </c>
      <c r="B84" s="366"/>
      <c r="C84" s="126">
        <f t="shared" ref="C84:H84" si="10">+C10+C47</f>
        <v>45907570</v>
      </c>
      <c r="D84" s="126">
        <f t="shared" si="10"/>
        <v>10491.99</v>
      </c>
      <c r="E84" s="126">
        <f t="shared" si="10"/>
        <v>45918061.990000002</v>
      </c>
      <c r="F84" s="126">
        <f t="shared" si="10"/>
        <v>40320805.990000002</v>
      </c>
      <c r="G84" s="126">
        <f t="shared" si="10"/>
        <v>40304086.409999996</v>
      </c>
      <c r="H84" s="126">
        <f t="shared" si="10"/>
        <v>5597256.0000000009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2"/>
      <c r="B86" s="132"/>
      <c r="C86" s="133"/>
      <c r="D86" s="133"/>
      <c r="E86" s="133"/>
      <c r="F86" s="133"/>
      <c r="G86" s="133"/>
      <c r="H86" s="133"/>
    </row>
    <row r="87" spans="1:8" s="1" customFormat="1" ht="10.5" x14ac:dyDescent="0.15">
      <c r="A87" s="132"/>
      <c r="B87" s="132"/>
      <c r="C87" s="133"/>
      <c r="D87" s="133"/>
      <c r="E87" s="133"/>
      <c r="F87" s="133"/>
      <c r="G87" s="133"/>
      <c r="H87" s="133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14999847407452621"/>
    <pageSetUpPr fitToPage="1"/>
  </sheetPr>
  <dimension ref="A1:L43"/>
  <sheetViews>
    <sheetView showGridLines="0" tabSelected="1" zoomScale="139" zoomScaleNormal="139" workbookViewId="0">
      <selection activeCell="B23" sqref="B23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1" customFormat="1" ht="10.5" x14ac:dyDescent="0.15">
      <c r="A2" s="350" t="s">
        <v>437</v>
      </c>
      <c r="B2" s="359"/>
      <c r="C2" s="359"/>
      <c r="D2" s="359"/>
      <c r="E2" s="359"/>
      <c r="F2" s="359"/>
      <c r="G2" s="351"/>
    </row>
    <row r="3" spans="1:12" s="141" customFormat="1" ht="10.5" x14ac:dyDescent="0.15">
      <c r="A3" s="361" t="s">
        <v>297</v>
      </c>
      <c r="B3" s="362"/>
      <c r="C3" s="362"/>
      <c r="D3" s="362"/>
      <c r="E3" s="362"/>
      <c r="F3" s="362"/>
      <c r="G3" s="363"/>
      <c r="I3" s="141" t="s">
        <v>438</v>
      </c>
    </row>
    <row r="4" spans="1:12" s="141" customFormat="1" ht="10.5" x14ac:dyDescent="0.15">
      <c r="A4" s="361" t="s">
        <v>419</v>
      </c>
      <c r="B4" s="362"/>
      <c r="C4" s="362"/>
      <c r="D4" s="362"/>
      <c r="E4" s="362"/>
      <c r="F4" s="362"/>
      <c r="G4" s="363"/>
    </row>
    <row r="5" spans="1:12" s="141" customFormat="1" ht="10.5" x14ac:dyDescent="0.15">
      <c r="A5" s="361" t="s">
        <v>449</v>
      </c>
      <c r="B5" s="362"/>
      <c r="C5" s="362"/>
      <c r="D5" s="362"/>
      <c r="E5" s="362"/>
      <c r="F5" s="362"/>
      <c r="G5" s="363"/>
    </row>
    <row r="6" spans="1:12" s="141" customFormat="1" ht="11.25" thickBot="1" x14ac:dyDescent="0.2">
      <c r="A6" s="352" t="s">
        <v>1</v>
      </c>
      <c r="B6" s="364"/>
      <c r="C6" s="364"/>
      <c r="D6" s="364"/>
      <c r="E6" s="364"/>
      <c r="F6" s="364"/>
      <c r="G6" s="365"/>
    </row>
    <row r="7" spans="1:12" s="1" customFormat="1" ht="11.25" thickBot="1" x14ac:dyDescent="0.2">
      <c r="A7" s="287" t="s">
        <v>2</v>
      </c>
      <c r="B7" s="232" t="s">
        <v>299</v>
      </c>
      <c r="C7" s="233"/>
      <c r="D7" s="233"/>
      <c r="E7" s="233"/>
      <c r="F7" s="234"/>
      <c r="G7" s="250" t="s">
        <v>300</v>
      </c>
    </row>
    <row r="8" spans="1:12" s="1" customFormat="1" ht="42.75" thickBot="1" x14ac:dyDescent="0.2">
      <c r="A8" s="289"/>
      <c r="B8" s="124" t="s">
        <v>187</v>
      </c>
      <c r="C8" s="124" t="s">
        <v>301</v>
      </c>
      <c r="D8" s="124" t="s">
        <v>302</v>
      </c>
      <c r="E8" s="124" t="s">
        <v>420</v>
      </c>
      <c r="F8" s="124" t="s">
        <v>205</v>
      </c>
      <c r="G8" s="251"/>
    </row>
    <row r="9" spans="1:12" s="1" customFormat="1" ht="10.5" x14ac:dyDescent="0.15">
      <c r="A9" s="131" t="s">
        <v>421</v>
      </c>
      <c r="B9" s="95">
        <f t="shared" ref="B9:F9" si="0">+B10+B12+B15+B16+B19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>+G10+G12+G15+G16+G19</f>
        <v>0</v>
      </c>
      <c r="I9" s="1" t="s">
        <v>438</v>
      </c>
    </row>
    <row r="10" spans="1:12" s="1" customFormat="1" ht="10.5" x14ac:dyDescent="0.15">
      <c r="A10" s="127" t="s">
        <v>422</v>
      </c>
      <c r="B10" s="96">
        <v>0</v>
      </c>
      <c r="C10" s="96">
        <v>0</v>
      </c>
      <c r="D10" s="96">
        <f>+B10+C10</f>
        <v>0</v>
      </c>
      <c r="E10" s="96">
        <v>0</v>
      </c>
      <c r="F10" s="96">
        <v>0</v>
      </c>
      <c r="G10" s="96">
        <f>+D10-E10</f>
        <v>0</v>
      </c>
      <c r="H10" s="78"/>
      <c r="I10" s="102"/>
      <c r="J10" s="102" t="s">
        <v>440</v>
      </c>
      <c r="K10" s="102"/>
      <c r="L10" s="102"/>
    </row>
    <row r="11" spans="1:12" s="1" customFormat="1" ht="10.5" x14ac:dyDescent="0.15">
      <c r="A11" s="127" t="s">
        <v>423</v>
      </c>
      <c r="B11" s="45"/>
      <c r="C11" s="113"/>
      <c r="D11" s="113"/>
      <c r="E11" s="113"/>
      <c r="F11" s="113"/>
      <c r="G11" s="113"/>
      <c r="I11" s="102"/>
      <c r="J11" s="102"/>
      <c r="K11" s="102"/>
      <c r="L11" s="102"/>
    </row>
    <row r="12" spans="1:12" s="1" customFormat="1" ht="10.5" x14ac:dyDescent="0.15">
      <c r="A12" s="127" t="s">
        <v>424</v>
      </c>
      <c r="B12" s="126">
        <f>SUM(B13:B14)</f>
        <v>0</v>
      </c>
      <c r="C12" s="126">
        <f t="shared" ref="C12:F12" si="1">SUM(C13:C14)</f>
        <v>0</v>
      </c>
      <c r="D12" s="126">
        <f t="shared" si="1"/>
        <v>0</v>
      </c>
      <c r="E12" s="126">
        <f t="shared" si="1"/>
        <v>0</v>
      </c>
      <c r="F12" s="126">
        <f t="shared" si="1"/>
        <v>0</v>
      </c>
      <c r="G12" s="126">
        <f>SUM(G13:G14)</f>
        <v>0</v>
      </c>
      <c r="I12" s="102"/>
      <c r="J12" s="102"/>
      <c r="K12" s="102"/>
      <c r="L12" s="102"/>
    </row>
    <row r="13" spans="1:12" s="1" customFormat="1" ht="10.5" x14ac:dyDescent="0.15">
      <c r="A13" s="127" t="s">
        <v>425</v>
      </c>
      <c r="B13" s="45"/>
      <c r="C13" s="113"/>
      <c r="D13" s="113"/>
      <c r="E13" s="113"/>
      <c r="F13" s="113"/>
      <c r="G13" s="113"/>
      <c r="I13" s="102"/>
      <c r="J13" s="102"/>
      <c r="K13" s="102"/>
      <c r="L13" s="102"/>
    </row>
    <row r="14" spans="1:12" s="1" customFormat="1" ht="10.5" x14ac:dyDescent="0.15">
      <c r="A14" s="127" t="s">
        <v>426</v>
      </c>
      <c r="B14" s="45"/>
      <c r="C14" s="113"/>
      <c r="D14" s="113"/>
      <c r="E14" s="113"/>
      <c r="F14" s="113"/>
      <c r="G14" s="113"/>
      <c r="I14" s="102"/>
      <c r="J14" s="102"/>
      <c r="K14" s="102"/>
      <c r="L14" s="102"/>
    </row>
    <row r="15" spans="1:12" s="1" customFormat="1" ht="10.5" x14ac:dyDescent="0.15">
      <c r="A15" s="127" t="s">
        <v>427</v>
      </c>
      <c r="B15" s="126">
        <f>SUM(B16:B17)</f>
        <v>0</v>
      </c>
      <c r="C15" s="126">
        <f t="shared" ref="C15:G16" si="2">SUM(C16:C17)</f>
        <v>0</v>
      </c>
      <c r="D15" s="126">
        <f t="shared" si="2"/>
        <v>0</v>
      </c>
      <c r="E15" s="126">
        <f t="shared" si="2"/>
        <v>0</v>
      </c>
      <c r="F15" s="126">
        <f t="shared" si="2"/>
        <v>0</v>
      </c>
      <c r="G15" s="126">
        <f>SUM(G16:G17)</f>
        <v>0</v>
      </c>
      <c r="I15" s="102"/>
      <c r="J15" s="102"/>
      <c r="K15" s="102"/>
      <c r="L15" s="102"/>
    </row>
    <row r="16" spans="1:12" s="1" customFormat="1" ht="21" x14ac:dyDescent="0.15">
      <c r="A16" s="127" t="s">
        <v>428</v>
      </c>
      <c r="B16" s="126">
        <f>SUM(B17:B18)</f>
        <v>0</v>
      </c>
      <c r="C16" s="126">
        <f t="shared" si="2"/>
        <v>0</v>
      </c>
      <c r="D16" s="126">
        <f t="shared" si="2"/>
        <v>0</v>
      </c>
      <c r="E16" s="126">
        <f t="shared" si="2"/>
        <v>0</v>
      </c>
      <c r="F16" s="126">
        <f t="shared" si="2"/>
        <v>0</v>
      </c>
      <c r="G16" s="126">
        <f t="shared" si="2"/>
        <v>0</v>
      </c>
      <c r="I16" s="102"/>
      <c r="J16" s="102"/>
      <c r="K16" s="102"/>
      <c r="L16" s="102"/>
    </row>
    <row r="17" spans="1:7" s="1" customFormat="1" ht="10.5" x14ac:dyDescent="0.15">
      <c r="A17" s="46" t="s">
        <v>429</v>
      </c>
      <c r="B17" s="45"/>
      <c r="C17" s="113"/>
      <c r="D17" s="113"/>
      <c r="E17" s="113"/>
      <c r="F17" s="113"/>
      <c r="G17" s="113"/>
    </row>
    <row r="18" spans="1:7" s="1" customFormat="1" ht="10.5" x14ac:dyDescent="0.15">
      <c r="A18" s="46" t="s">
        <v>430</v>
      </c>
      <c r="B18" s="45"/>
      <c r="C18" s="113"/>
      <c r="D18" s="113"/>
      <c r="E18" s="113"/>
      <c r="F18" s="113"/>
      <c r="G18" s="113"/>
    </row>
    <row r="19" spans="1:7" s="1" customFormat="1" ht="10.5" x14ac:dyDescent="0.15">
      <c r="A19" s="127" t="s">
        <v>431</v>
      </c>
      <c r="B19" s="126">
        <f>SUM(B20:B21)</f>
        <v>0</v>
      </c>
      <c r="C19" s="126">
        <f t="shared" ref="C19:G19" si="3">SUM(C20:C21)</f>
        <v>0</v>
      </c>
      <c r="D19" s="126">
        <f t="shared" si="3"/>
        <v>0</v>
      </c>
      <c r="E19" s="126">
        <f t="shared" si="3"/>
        <v>0</v>
      </c>
      <c r="F19" s="126">
        <f t="shared" si="3"/>
        <v>0</v>
      </c>
      <c r="G19" s="126">
        <f t="shared" si="3"/>
        <v>0</v>
      </c>
    </row>
    <row r="20" spans="1:7" s="1" customFormat="1" ht="10.5" x14ac:dyDescent="0.15">
      <c r="A20" s="127"/>
      <c r="B20" s="45"/>
      <c r="C20" s="113"/>
      <c r="D20" s="113"/>
      <c r="E20" s="113"/>
      <c r="F20" s="113"/>
      <c r="G20" s="113"/>
    </row>
    <row r="21" spans="1:7" s="1" customFormat="1" ht="10.5" x14ac:dyDescent="0.15">
      <c r="A21" s="131" t="s">
        <v>432</v>
      </c>
      <c r="B21" s="95">
        <f>+B22+B24+B27+B28+B31</f>
        <v>0</v>
      </c>
      <c r="C21" s="95">
        <f t="shared" ref="C21:G21" si="4">+C22+C24+C27+C28+C31</f>
        <v>0</v>
      </c>
      <c r="D21" s="95">
        <f t="shared" si="4"/>
        <v>0</v>
      </c>
      <c r="E21" s="95">
        <f t="shared" si="4"/>
        <v>0</v>
      </c>
      <c r="F21" s="95">
        <f t="shared" si="4"/>
        <v>0</v>
      </c>
      <c r="G21" s="95">
        <f t="shared" si="4"/>
        <v>0</v>
      </c>
    </row>
    <row r="22" spans="1:7" s="1" customFormat="1" ht="10.5" x14ac:dyDescent="0.15">
      <c r="A22" s="127" t="s">
        <v>422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</row>
    <row r="23" spans="1:7" s="1" customFormat="1" ht="10.5" x14ac:dyDescent="0.15">
      <c r="A23" s="127" t="s">
        <v>423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</row>
    <row r="24" spans="1:7" s="1" customFormat="1" ht="10.5" x14ac:dyDescent="0.15">
      <c r="A24" s="127" t="s">
        <v>424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7" s="1" customFormat="1" ht="10.5" x14ac:dyDescent="0.15">
      <c r="A25" s="127" t="s">
        <v>425</v>
      </c>
      <c r="B25" s="45"/>
      <c r="C25" s="113"/>
      <c r="D25" s="113"/>
      <c r="E25" s="113"/>
      <c r="F25" s="113"/>
      <c r="G25" s="113"/>
    </row>
    <row r="26" spans="1:7" s="1" customFormat="1" ht="10.5" x14ac:dyDescent="0.15">
      <c r="A26" s="127" t="s">
        <v>426</v>
      </c>
      <c r="B26" s="45"/>
      <c r="C26" s="113"/>
      <c r="D26" s="113"/>
      <c r="E26" s="113"/>
      <c r="F26" s="113"/>
      <c r="G26" s="113"/>
    </row>
    <row r="27" spans="1:7" s="1" customFormat="1" ht="10.5" x14ac:dyDescent="0.15">
      <c r="A27" s="127" t="s">
        <v>427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</row>
    <row r="28" spans="1:7" s="1" customFormat="1" ht="21" x14ac:dyDescent="0.15">
      <c r="A28" s="127" t="s">
        <v>428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G28" s="126">
        <v>0</v>
      </c>
    </row>
    <row r="29" spans="1:7" s="1" customFormat="1" ht="10.5" x14ac:dyDescent="0.15">
      <c r="A29" s="46" t="s">
        <v>429</v>
      </c>
      <c r="B29" s="45"/>
      <c r="C29" s="113"/>
      <c r="D29" s="113"/>
      <c r="E29" s="113"/>
      <c r="F29" s="113"/>
      <c r="G29" s="113"/>
    </row>
    <row r="30" spans="1:7" s="1" customFormat="1" ht="10.5" x14ac:dyDescent="0.15">
      <c r="A30" s="46" t="s">
        <v>430</v>
      </c>
      <c r="B30" s="45"/>
      <c r="C30" s="113"/>
      <c r="D30" s="113"/>
      <c r="E30" s="113"/>
      <c r="F30" s="113"/>
      <c r="G30" s="113"/>
    </row>
    <row r="31" spans="1:7" s="1" customFormat="1" ht="10.5" x14ac:dyDescent="0.15">
      <c r="A31" s="127" t="s">
        <v>431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</row>
    <row r="32" spans="1:7" s="1" customFormat="1" ht="21" x14ac:dyDescent="0.15">
      <c r="A32" s="131" t="s">
        <v>433</v>
      </c>
      <c r="B32" s="95">
        <f t="shared" ref="B32:G32" si="5">+B9+B21</f>
        <v>0</v>
      </c>
      <c r="C32" s="95">
        <f t="shared" si="5"/>
        <v>0</v>
      </c>
      <c r="D32" s="95">
        <f t="shared" si="5"/>
        <v>0</v>
      </c>
      <c r="E32" s="95">
        <f t="shared" si="5"/>
        <v>0</v>
      </c>
      <c r="F32" s="95">
        <f t="shared" si="5"/>
        <v>0</v>
      </c>
      <c r="G32" s="95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29"/>
      <c r="B34" s="130"/>
      <c r="C34" s="130"/>
      <c r="D34" s="130"/>
      <c r="E34" s="130"/>
      <c r="F34" s="130"/>
      <c r="G34" s="130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 O</cp:lastModifiedBy>
  <cp:lastPrinted>2024-10-17T19:33:47Z</cp:lastPrinted>
  <dcterms:created xsi:type="dcterms:W3CDTF">2016-11-22T16:41:38Z</dcterms:created>
  <dcterms:modified xsi:type="dcterms:W3CDTF">2024-10-23T23:42:38Z</dcterms:modified>
</cp:coreProperties>
</file>