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COLTLAX\"/>
    </mc:Choice>
  </mc:AlternateContent>
  <xr:revisionPtr revIDLastSave="0" documentId="13_ncr:1_{7CD4CBF5-DD0B-45B5-8AF7-BE96420AEC8A}" xr6:coauthVersionLast="40" xr6:coauthVersionMax="47" xr10:uidLastSave="{00000000-0000-0000-0000-000000000000}"/>
  <bookViews>
    <workbookView xWindow="-120" yWindow="-120" windowWidth="29040" windowHeight="15840" tabRatio="894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2'!$B$2:$K$58</definedName>
    <definedName name="_xlnm.Print_Area" localSheetId="5">'Formato 3'!$B$2:$M$31</definedName>
    <definedName name="_xlnm.Print_Area" localSheetId="6">'Formato 4'!$B$1:$G$83</definedName>
    <definedName name="_xlnm.Print_Area" localSheetId="7">'Formato 5'!$B$1:$J$82</definedName>
    <definedName name="_xlnm.Print_Area" localSheetId="8">'Formato 6 a)'!$B$1:$I$164</definedName>
    <definedName name="_xlnm.Print_Area" localSheetId="9">'Formato 6 b)'!$B$1:$H$34</definedName>
    <definedName name="_xlnm.Print_Area" localSheetId="10">'Formato 6 c)'!$B$1:$I$87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91029"/>
</workbook>
</file>

<file path=xl/calcChain.xml><?xml version="1.0" encoding="utf-8"?>
<calcChain xmlns="http://schemas.openxmlformats.org/spreadsheetml/2006/main">
  <c r="D37" i="49" l="1"/>
  <c r="D36" i="49"/>
  <c r="B37" i="49"/>
  <c r="B36" i="49"/>
  <c r="G58" i="41"/>
  <c r="F58" i="41"/>
  <c r="G53" i="41"/>
  <c r="F53" i="41"/>
  <c r="H47" i="36"/>
  <c r="H72" i="36"/>
  <c r="F26" i="38"/>
  <c r="G16" i="41"/>
  <c r="G11" i="41"/>
  <c r="H44" i="42"/>
  <c r="I37" i="42"/>
  <c r="I44" i="42" s="1"/>
  <c r="I17" i="42"/>
  <c r="H9" i="46"/>
  <c r="H18" i="46"/>
  <c r="F20" i="46"/>
  <c r="F21" i="46"/>
  <c r="F22" i="46"/>
  <c r="F23" i="46"/>
  <c r="F24" i="46"/>
  <c r="F26" i="46"/>
  <c r="F27" i="46"/>
  <c r="F19" i="46"/>
  <c r="H20" i="46"/>
  <c r="H21" i="46"/>
  <c r="H22" i="46"/>
  <c r="H24" i="46"/>
  <c r="H25" i="46"/>
  <c r="H26" i="46"/>
  <c r="H27" i="46"/>
  <c r="H19" i="46"/>
  <c r="H12" i="46"/>
  <c r="H13" i="46"/>
  <c r="H14" i="46"/>
  <c r="H15" i="46"/>
  <c r="H16" i="46"/>
  <c r="H17" i="46"/>
  <c r="H11" i="46"/>
  <c r="G11" i="47"/>
  <c r="H26" i="48"/>
  <c r="G10" i="49"/>
  <c r="E37" i="42" l="1"/>
  <c r="E31" i="36"/>
  <c r="E25" i="36"/>
  <c r="E17" i="36"/>
  <c r="D18" i="46" l="1"/>
  <c r="E10" i="41"/>
  <c r="E53" i="41" l="1"/>
  <c r="E16" i="41"/>
  <c r="E58" i="41" s="1"/>
  <c r="E28" i="46" l="1"/>
  <c r="E18" i="46" l="1"/>
  <c r="F11" i="46" l="1"/>
  <c r="F13" i="46"/>
  <c r="E10" i="46" l="1"/>
  <c r="F52" i="46" l="1"/>
  <c r="G10" i="46" l="1"/>
  <c r="H10" i="46"/>
  <c r="I26" i="38" l="1"/>
  <c r="E10" i="49" l="1"/>
  <c r="H10" i="49" s="1"/>
  <c r="G17" i="42" l="1"/>
  <c r="D10" i="46" l="1"/>
  <c r="E73" i="36" l="1"/>
  <c r="F57" i="46" l="1"/>
  <c r="E9" i="36"/>
  <c r="F25" i="48" l="1"/>
  <c r="I25" i="48" s="1"/>
  <c r="F24" i="48"/>
  <c r="I24" i="48" s="1"/>
  <c r="F23" i="48"/>
  <c r="I23" i="48" s="1"/>
  <c r="F22" i="48"/>
  <c r="I22" i="48" s="1"/>
  <c r="H21" i="48"/>
  <c r="G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G9" i="47"/>
  <c r="F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D28" i="46"/>
  <c r="I27" i="46"/>
  <c r="I26" i="46"/>
  <c r="I25" i="46"/>
  <c r="I24" i="46"/>
  <c r="I23" i="46"/>
  <c r="I22" i="46"/>
  <c r="I21" i="46"/>
  <c r="I20" i="46"/>
  <c r="F17" i="46"/>
  <c r="I17" i="46" s="1"/>
  <c r="F16" i="46"/>
  <c r="I16" i="46" s="1"/>
  <c r="F15" i="46"/>
  <c r="I15" i="46" s="1"/>
  <c r="F14" i="46"/>
  <c r="I14" i="46" s="1"/>
  <c r="I13" i="46"/>
  <c r="F12" i="46"/>
  <c r="I11" i="46"/>
  <c r="G37" i="42"/>
  <c r="I12" i="46" l="1"/>
  <c r="I10" i="46" s="1"/>
  <c r="F10" i="46"/>
  <c r="I29" i="46"/>
  <c r="F28" i="46"/>
  <c r="I28" i="46" s="1"/>
  <c r="I19" i="46"/>
  <c r="F18" i="46"/>
  <c r="F38" i="46"/>
  <c r="I38" i="46" s="1"/>
  <c r="I11" i="48"/>
  <c r="F48" i="46"/>
  <c r="F21" i="47" l="1"/>
  <c r="D21" i="47"/>
  <c r="C21" i="47"/>
  <c r="E21" i="47" l="1"/>
  <c r="H21" i="47" s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F12" i="49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D30" i="48"/>
  <c r="F28" i="48"/>
  <c r="I28" i="48" s="1"/>
  <c r="F27" i="48"/>
  <c r="I27" i="48" s="1"/>
  <c r="E29" i="47"/>
  <c r="H29" i="47" s="1"/>
  <c r="E28" i="47"/>
  <c r="H28" i="47" s="1"/>
  <c r="E27" i="47"/>
  <c r="H27" i="47" s="1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D58" i="46"/>
  <c r="F56" i="46"/>
  <c r="I56" i="46" s="1"/>
  <c r="F55" i="46"/>
  <c r="I55" i="46" s="1"/>
  <c r="E9" i="46" l="1"/>
  <c r="D9" i="47" s="1"/>
  <c r="E21" i="48" s="1"/>
  <c r="E10" i="48" s="1"/>
  <c r="D21" i="49"/>
  <c r="E47" i="48"/>
  <c r="F148" i="46"/>
  <c r="H10" i="48"/>
  <c r="E28" i="49"/>
  <c r="H28" i="49" s="1"/>
  <c r="G10" i="48"/>
  <c r="F9" i="49"/>
  <c r="I48" i="46"/>
  <c r="G9" i="49"/>
  <c r="G47" i="48"/>
  <c r="D9" i="46"/>
  <c r="C11" i="47" s="1"/>
  <c r="H11" i="49"/>
  <c r="D9" i="49"/>
  <c r="D32" i="49" s="1"/>
  <c r="E12" i="49"/>
  <c r="H12" i="49" s="1"/>
  <c r="C9" i="49"/>
  <c r="E87" i="46"/>
  <c r="F21" i="49"/>
  <c r="D47" i="48"/>
  <c r="G87" i="46"/>
  <c r="F116" i="46"/>
  <c r="I116" i="46" s="1"/>
  <c r="E24" i="49"/>
  <c r="G21" i="49"/>
  <c r="H47" i="48"/>
  <c r="E16" i="49"/>
  <c r="H16" i="49" s="1"/>
  <c r="F96" i="46"/>
  <c r="I96" i="46" s="1"/>
  <c r="F62" i="46"/>
  <c r="I62" i="46" s="1"/>
  <c r="F74" i="46"/>
  <c r="I74" i="46" s="1"/>
  <c r="F136" i="46"/>
  <c r="I136" i="46" s="1"/>
  <c r="G31" i="47"/>
  <c r="H87" i="46"/>
  <c r="I148" i="46"/>
  <c r="H20" i="47"/>
  <c r="F58" i="46"/>
  <c r="F70" i="46"/>
  <c r="I70" i="46" s="1"/>
  <c r="D87" i="46"/>
  <c r="F88" i="46"/>
  <c r="I88" i="46" s="1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F30" i="48"/>
  <c r="F67" i="48"/>
  <c r="I67" i="48" s="1"/>
  <c r="I48" i="48"/>
  <c r="E84" i="48" l="1"/>
  <c r="D31" i="47"/>
  <c r="C9" i="47"/>
  <c r="E11" i="47"/>
  <c r="H11" i="47" s="1"/>
  <c r="E21" i="49"/>
  <c r="F32" i="49"/>
  <c r="F9" i="46"/>
  <c r="G161" i="46"/>
  <c r="G84" i="48"/>
  <c r="H24" i="49"/>
  <c r="G32" i="49"/>
  <c r="E161" i="46"/>
  <c r="H21" i="49"/>
  <c r="E9" i="49"/>
  <c r="E32" i="49" s="1"/>
  <c r="I30" i="48"/>
  <c r="F47" i="48"/>
  <c r="H9" i="49"/>
  <c r="I58" i="46"/>
  <c r="H84" i="48"/>
  <c r="I47" i="48"/>
  <c r="I87" i="46"/>
  <c r="D161" i="46"/>
  <c r="C32" i="49"/>
  <c r="F87" i="46"/>
  <c r="D26" i="48" l="1"/>
  <c r="E9" i="47"/>
  <c r="C31" i="47"/>
  <c r="H32" i="49"/>
  <c r="F161" i="46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G31" i="42"/>
  <c r="G44" i="42" s="1"/>
  <c r="H31" i="42"/>
  <c r="I31" i="42"/>
  <c r="J31" i="42"/>
  <c r="J44" i="42" s="1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H10" i="38"/>
  <c r="F10" i="38"/>
  <c r="I77" i="36"/>
  <c r="I38" i="36"/>
  <c r="I27" i="36"/>
  <c r="I23" i="36"/>
  <c r="I19" i="36"/>
  <c r="D41" i="36"/>
  <c r="D31" i="36"/>
  <c r="E10" i="38"/>
  <c r="D38" i="36"/>
  <c r="E79" i="42"/>
  <c r="E71" i="42"/>
  <c r="E63" i="42"/>
  <c r="E58" i="42"/>
  <c r="E49" i="42"/>
  <c r="E40" i="42"/>
  <c r="E31" i="42"/>
  <c r="E44" i="42" s="1"/>
  <c r="E70" i="41"/>
  <c r="E54" i="41"/>
  <c r="E62" i="41" s="1"/>
  <c r="E63" i="41" s="1"/>
  <c r="E43" i="41"/>
  <c r="E40" i="41"/>
  <c r="E30" i="41"/>
  <c r="E19" i="41"/>
  <c r="E15" i="41"/>
  <c r="E18" i="38"/>
  <c r="H77" i="36"/>
  <c r="H19" i="36"/>
  <c r="H23" i="36"/>
  <c r="H27" i="36"/>
  <c r="H38" i="36"/>
  <c r="H9" i="47" l="1"/>
  <c r="H31" i="47" s="1"/>
  <c r="E31" i="47"/>
  <c r="F26" i="48"/>
  <c r="I26" i="48" s="1"/>
  <c r="D21" i="48"/>
  <c r="F23" i="41"/>
  <c r="F24" i="41" s="1"/>
  <c r="F25" i="41" s="1"/>
  <c r="F34" i="41" s="1"/>
  <c r="F19" i="42"/>
  <c r="G9" i="38"/>
  <c r="F9" i="38"/>
  <c r="F28" i="38" s="1"/>
  <c r="G28" i="39"/>
  <c r="E19" i="42"/>
  <c r="J19" i="42"/>
  <c r="I19" i="42"/>
  <c r="H19" i="42"/>
  <c r="G19" i="42"/>
  <c r="J69" i="42"/>
  <c r="F69" i="42"/>
  <c r="H9" i="38"/>
  <c r="H28" i="38" s="1"/>
  <c r="G47" i="41"/>
  <c r="I69" i="42"/>
  <c r="I74" i="42" s="1"/>
  <c r="G69" i="42"/>
  <c r="L28" i="39"/>
  <c r="M18" i="39"/>
  <c r="E69" i="42"/>
  <c r="E74" i="42" s="1"/>
  <c r="F47" i="41"/>
  <c r="H69" i="42"/>
  <c r="G23" i="41"/>
  <c r="G24" i="41" s="1"/>
  <c r="G25" i="41" s="1"/>
  <c r="G34" i="41" s="1"/>
  <c r="I10" i="38"/>
  <c r="E9" i="38"/>
  <c r="E28" i="38" s="1"/>
  <c r="I28" i="39"/>
  <c r="K28" i="39"/>
  <c r="M8" i="39"/>
  <c r="J9" i="38"/>
  <c r="J28" i="38" s="1"/>
  <c r="E23" i="41"/>
  <c r="E24" i="41" s="1"/>
  <c r="E25" i="41" s="1"/>
  <c r="E34" i="41" s="1"/>
  <c r="E47" i="41"/>
  <c r="I18" i="38"/>
  <c r="F21" i="48" l="1"/>
  <c r="D10" i="48"/>
  <c r="D84" i="48" s="1"/>
  <c r="M28" i="39"/>
  <c r="J74" i="42"/>
  <c r="G74" i="42"/>
  <c r="H74" i="42"/>
  <c r="I9" i="38"/>
  <c r="I28" i="38" s="1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I21" i="48" l="1"/>
  <c r="F10" i="48"/>
  <c r="J30" i="33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I10" i="48" l="1"/>
  <c r="I84" i="48" s="1"/>
  <c r="F84" i="48"/>
  <c r="H114" i="33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I47" i="36" l="1"/>
  <c r="I72" i="36" s="1"/>
  <c r="I83" i="36"/>
  <c r="I94" i="36" s="1"/>
  <c r="I96" i="36" l="1"/>
  <c r="D73" i="36" l="1"/>
  <c r="D17" i="36"/>
  <c r="E47" i="36" l="1"/>
  <c r="E75" i="36" s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<sst xmlns="http://schemas.openxmlformats.org/spreadsheetml/2006/main" count="1588" uniqueCount="1280">
  <si>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</si>
  <si>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</si>
  <si>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</si>
  <si>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</si>
  <si>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</si>
  <si>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</si>
  <si>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</si>
  <si>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</si>
  <si>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</si>
  <si>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</si>
  <si>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</si>
  <si>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</si>
  <si>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</si>
  <si>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</si>
  <si>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</si>
  <si>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</si>
  <si>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</si>
  <si>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</si>
  <si>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</si>
  <si>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</si>
  <si>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</si>
  <si>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</si>
  <si>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</si>
  <si>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</si>
  <si>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</si>
  <si>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</si>
  <si>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</si>
  <si>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</si>
  <si>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</si>
  <si>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</si>
  <si>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</si>
  <si>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</si>
  <si>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</si>
  <si>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</si>
  <si>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</si>
  <si>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</si>
  <si>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</si>
  <si>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</si>
  <si>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</si>
  <si>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</si>
  <si>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</si>
  <si>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</si>
  <si>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</si>
  <si>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</si>
  <si>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</si>
  <si>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</si>
  <si>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</si>
  <si>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</si>
  <si>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</si>
  <si>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</si>
  <si>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</si>
  <si>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</si>
  <si>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</si>
  <si>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</si>
  <si>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</si>
  <si>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</si>
  <si>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</si>
  <si>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</si>
  <si>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</si>
  <si>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</si>
  <si>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</si>
  <si>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</si>
  <si>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</si>
  <si>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</si>
  <si>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</si>
  <si>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</si>
  <si>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</si>
  <si>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</si>
  <si>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</si>
  <si>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</si>
  <si>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</si>
  <si>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</si>
  <si>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</si>
  <si>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</si>
  <si>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</si>
  <si>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</si>
  <si>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</si>
  <si>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</si>
  <si>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</si>
  <si>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</si>
  <si>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</si>
  <si>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</si>
  <si>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</si>
  <si>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</si>
  <si>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</si>
  <si>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</si>
  <si>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</si>
  <si>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</si>
  <si>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</si>
  <si>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</si>
  <si>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</si>
  <si>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</si>
  <si>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</si>
  <si>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</si>
  <si>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</si>
  <si>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</si>
  <si>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</si>
  <si>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</si>
  <si>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</si>
  <si>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</si>
  <si>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</si>
  <si>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</si>
  <si>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</si>
  <si>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</si>
  <si>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</si>
  <si>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</si>
  <si>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</si>
  <si>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</si>
  <si>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</si>
  <si>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</si>
  <si>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</si>
  <si>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</si>
  <si>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</si>
  <si>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</si>
  <si>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</si>
  <si>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</si>
  <si>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</si>
  <si>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</si>
  <si>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</si>
  <si>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</si>
  <si>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</si>
  <si>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</si>
  <si>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</si>
  <si>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</si>
  <si>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</si>
  <si>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</si>
  <si>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</si>
  <si>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</si>
  <si>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</si>
  <si>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</si>
  <si>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</si>
  <si>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</si>
  <si>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</si>
  <si>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</si>
  <si>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</si>
  <si>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</si>
  <si>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</si>
  <si>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</si>
  <si>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</si>
  <si>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</si>
  <si>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</si>
  <si>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</si>
  <si>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</si>
  <si>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</si>
  <si>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</si>
  <si>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</si>
  <si>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</si>
  <si>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</si>
  <si>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</si>
  <si>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</si>
  <si>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</si>
  <si>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</si>
  <si>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</si>
  <si>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</si>
  <si>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</si>
  <si>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</si>
  <si>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</si>
  <si>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</si>
  <si>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</si>
  <si>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</si>
  <si>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</si>
  <si>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</si>
  <si>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</si>
  <si>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</si>
  <si>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</si>
  <si>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</si>
  <si>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</si>
  <si>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</si>
  <si>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</si>
  <si>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</si>
  <si>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</si>
  <si>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</si>
  <si>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</si>
  <si>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</si>
  <si>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</si>
  <si>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</si>
  <si>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</si>
  <si>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</si>
  <si>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</si>
  <si>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</si>
  <si>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</si>
  <si>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</si>
  <si>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</si>
  <si>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</si>
  <si>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</si>
  <si>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</si>
  <si>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</si>
  <si>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</si>
  <si>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</si>
  <si>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</si>
  <si>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</si>
  <si>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</si>
  <si>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</si>
  <si>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</si>
  <si>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</si>
  <si>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</si>
  <si>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</si>
  <si>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</si>
  <si>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</si>
  <si>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</si>
  <si>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</si>
  <si>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</si>
  <si>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</si>
  <si>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</si>
  <si>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</si>
  <si>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</si>
  <si>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</si>
  <si>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</si>
  <si>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</si>
  <si>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</si>
  <si>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</si>
  <si>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</si>
  <si>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</si>
  <si>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</si>
  <si>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</si>
  <si>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</si>
  <si>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</si>
  <si>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</si>
  <si>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</si>
  <si>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</si>
  <si>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</si>
  <si>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</si>
  <si>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</si>
  <si>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</si>
  <si>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</si>
  <si>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</si>
  <si>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</si>
  <si>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</si>
  <si>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</si>
  <si>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</si>
  <si>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</si>
  <si>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</si>
  <si>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</si>
  <si>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</si>
  <si>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</si>
  <si>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</si>
  <si>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</si>
  <si>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</si>
  <si>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</si>
  <si>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</si>
  <si>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</si>
  <si>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</si>
  <si>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</si>
  <si>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</si>
  <si>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</si>
  <si>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</si>
  <si>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</si>
  <si>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</si>
  <si>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</si>
  <si>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</si>
  <si>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</si>
  <si>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</si>
  <si>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</si>
  <si>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</si>
  <si>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</si>
  <si>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</si>
  <si>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</si>
  <si>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</si>
  <si>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</si>
  <si>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</si>
  <si>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</si>
  <si>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</si>
  <si>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</si>
  <si>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</si>
  <si>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</si>
  <si>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</si>
  <si>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</si>
  <si>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</si>
  <si>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</si>
  <si>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</si>
  <si>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</si>
  <si>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</si>
  <si>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</si>
  <si>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</si>
  <si>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</si>
  <si>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</si>
  <si>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</si>
  <si>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</si>
  <si>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</si>
  <si>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</si>
  <si>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</si>
  <si>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</si>
  <si>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</si>
  <si>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</si>
  <si>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</si>
  <si>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</si>
  <si>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</si>
  <si>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</si>
  <si>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</si>
  <si>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</si>
  <si>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</si>
  <si>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</si>
  <si>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</si>
  <si>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</si>
  <si>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</si>
  <si>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</si>
  <si>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</si>
  <si>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</si>
  <si>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</si>
  <si>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</si>
  <si>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</si>
  <si>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</si>
  <si>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</si>
  <si>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</si>
  <si>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</si>
  <si>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</si>
  <si>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</si>
  <si>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</si>
  <si>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</si>
  <si>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</si>
  <si>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</si>
  <si>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</si>
  <si>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</si>
  <si>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</si>
  <si>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</si>
  <si>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</si>
  <si>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</si>
  <si>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</si>
  <si>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</si>
  <si>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</si>
  <si>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</si>
  <si>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</si>
  <si>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</si>
  <si>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</si>
  <si>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</si>
  <si>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</si>
  <si>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</si>
  <si>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</si>
  <si>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</si>
  <si>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</si>
  <si>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</si>
  <si>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</si>
  <si>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</si>
  <si>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</si>
  <si>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</si>
  <si>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</si>
  <si>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</si>
  <si>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</si>
  <si>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</si>
  <si>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</si>
  <si>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</si>
  <si>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</si>
  <si>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</si>
  <si>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</si>
  <si>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</si>
  <si>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</si>
  <si>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</si>
  <si>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</si>
  <si>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</si>
  <si>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</si>
  <si>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</si>
  <si>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</si>
  <si>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</si>
  <si>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</si>
  <si>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</si>
  <si>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</si>
  <si>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</si>
  <si>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</si>
  <si>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</si>
  <si>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</si>
  <si>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</si>
  <si>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</si>
  <si>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</si>
  <si>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</si>
  <si>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</si>
  <si>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</si>
  <si>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</si>
  <si>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</si>
  <si>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</si>
  <si>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</si>
  <si>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</si>
  <si>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</si>
  <si>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</si>
  <si>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</si>
  <si>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</si>
  <si>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</si>
  <si>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</si>
  <si>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</si>
  <si>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</si>
  <si>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</si>
  <si>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</si>
  <si>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</si>
  <si>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</si>
  <si>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</si>
  <si>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</si>
  <si>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</si>
  <si>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</si>
  <si>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</si>
  <si>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</si>
  <si>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</si>
  <si>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</si>
  <si>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</si>
  <si>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</si>
  <si>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</si>
  <si>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</si>
  <si>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</si>
  <si>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</si>
  <si>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</si>
  <si>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</si>
  <si>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</si>
  <si>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</si>
  <si>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</si>
  <si>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</si>
  <si>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</si>
  <si>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</si>
  <si>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</si>
  <si>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</si>
  <si>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</si>
  <si>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</si>
  <si>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</si>
  <si>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</si>
  <si>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</si>
  <si>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</si>
  <si>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</si>
  <si>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</si>
  <si>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</si>
  <si>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</si>
  <si>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</si>
  <si>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</si>
  <si>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</si>
  <si>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</si>
  <si>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</si>
  <si>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</si>
  <si>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</si>
  <si>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</si>
  <si>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</si>
  <si>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</si>
  <si>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</si>
  <si>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</si>
  <si>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</si>
  <si>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</si>
  <si>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</si>
  <si>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</si>
  <si>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</si>
  <si>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</si>
  <si>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</si>
  <si>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</si>
  <si>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</si>
  <si>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</si>
  <si>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</si>
  <si>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</si>
  <si>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</si>
  <si>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</si>
  <si>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</si>
  <si>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</si>
  <si>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</si>
  <si>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</si>
  <si>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</si>
  <si>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</si>
  <si>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</si>
  <si>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</si>
  <si>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</si>
  <si>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</si>
  <si>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</si>
  <si>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</si>
  <si>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</si>
  <si>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</si>
  <si>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</si>
  <si>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</si>
  <si>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</si>
  <si>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</si>
  <si>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</si>
  <si>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</si>
  <si>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</si>
  <si>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</si>
  <si>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</si>
  <si>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</si>
  <si>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</si>
  <si>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</si>
  <si>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</si>
  <si>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</si>
  <si>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</si>
  <si>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</si>
  <si>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</si>
  <si>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</si>
  <si>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</si>
  <si>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</si>
  <si>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</si>
  <si>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</si>
  <si>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</si>
  <si>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</si>
  <si>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</si>
  <si>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</si>
  <si>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</si>
  <si>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</si>
  <si>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</si>
  <si>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</si>
  <si>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</si>
  <si>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</si>
  <si>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</si>
  <si>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</si>
  <si>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</si>
  <si>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</si>
  <si>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</si>
  <si>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</si>
  <si>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</si>
  <si>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</si>
  <si>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</si>
  <si>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</si>
  <si>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</si>
  <si>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</si>
  <si>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</si>
  <si>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</si>
  <si>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</si>
  <si>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</si>
  <si>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</si>
  <si>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</si>
  <si>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</si>
  <si>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</si>
  <si>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</si>
  <si>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</si>
  <si>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</si>
  <si>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</si>
  <si>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</si>
  <si>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</si>
  <si>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</si>
  <si>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</si>
  <si>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</si>
  <si>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</si>
  <si>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</si>
  <si>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</si>
  <si>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</si>
  <si>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</si>
  <si>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</si>
  <si>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</si>
  <si>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</si>
  <si>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</si>
  <si>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</si>
  <si>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</si>
  <si>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</si>
  <si>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</si>
  <si>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</si>
  <si>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</si>
  <si>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</si>
  <si>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</si>
  <si>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</si>
  <si>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</si>
  <si>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</si>
  <si>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</si>
  <si>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</si>
  <si>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</si>
  <si>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</si>
  <si>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</si>
  <si>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</si>
  <si>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</si>
  <si>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</si>
  <si>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</si>
  <si>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</si>
  <si>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</si>
  <si>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</si>
  <si>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</si>
  <si>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</si>
  <si>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</si>
  <si>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</si>
  <si>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</si>
  <si>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</si>
  <si>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</si>
  <si>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</si>
  <si>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</si>
  <si>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</si>
  <si>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</si>
  <si>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</si>
  <si>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</si>
  <si>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</si>
  <si>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</si>
  <si>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</si>
  <si>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</si>
  <si>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</si>
  <si>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</si>
  <si>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</si>
  <si>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</si>
  <si>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</si>
  <si>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</si>
  <si>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</si>
  <si>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</si>
  <si>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</si>
  <si>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</si>
  <si>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</si>
  <si>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</si>
  <si>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</si>
  <si>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</si>
  <si>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</si>
  <si>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</si>
  <si>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</si>
  <si>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</si>
  <si>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</si>
  <si>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</si>
  <si>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</si>
  <si>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</si>
  <si>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</si>
  <si>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</si>
  <si>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</si>
  <si>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</si>
  <si>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</si>
  <si>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</si>
  <si>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</si>
  <si>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</si>
  <si>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</si>
  <si>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</si>
  <si>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</si>
  <si>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</si>
  <si>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</si>
  <si>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</si>
  <si>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</si>
  <si>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</si>
  <si>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</si>
  <si>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</si>
  <si>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</si>
  <si>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</si>
  <si>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</si>
  <si>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</si>
  <si>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</si>
  <si>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</si>
  <si>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</si>
  <si>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</si>
  <si>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</si>
  <si>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</si>
  <si>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</si>
  <si>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</si>
  <si>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</si>
  <si>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</si>
  <si>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</si>
  <si>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</si>
  <si>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</si>
  <si>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</si>
  <si>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</si>
  <si>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</si>
  <si>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</si>
  <si>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</si>
  <si>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</si>
  <si>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</si>
  <si>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</si>
  <si>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</si>
  <si>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</si>
  <si>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</si>
  <si>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</si>
  <si>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</si>
  <si>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</si>
  <si>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</si>
  <si>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</si>
  <si>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</si>
  <si>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</si>
  <si>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</si>
  <si>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</si>
  <si>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</si>
  <si>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</si>
  <si>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</si>
  <si>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</si>
  <si>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</si>
  <si>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</si>
  <si>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</si>
  <si>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</si>
  <si>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</si>
  <si>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</si>
  <si>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</si>
  <si>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</si>
  <si>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</si>
  <si>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</si>
  <si>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</si>
  <si>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</si>
  <si>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</si>
  <si>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</si>
  <si>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</si>
  <si>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</si>
  <si>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</si>
  <si>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</si>
  <si>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</si>
  <si>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</si>
  <si>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</si>
  <si>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</si>
  <si>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</si>
  <si>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</si>
  <si>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</si>
  <si>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</si>
  <si>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</si>
  <si>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</si>
  <si>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</si>
  <si>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</si>
  <si>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</si>
  <si>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</si>
  <si>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</si>
  <si>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</si>
  <si>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</si>
  <si>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</si>
  <si>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</si>
  <si>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</si>
  <si>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</si>
  <si>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</si>
  <si>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</si>
  <si>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</si>
  <si>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</si>
  <si>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</si>
  <si>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</si>
  <si>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</si>
  <si>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</si>
  <si>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</si>
  <si>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</si>
  <si>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</si>
  <si>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</si>
  <si>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</si>
  <si>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</si>
  <si>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</si>
  <si>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</si>
  <si>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</si>
  <si>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</si>
  <si>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</si>
  <si>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</si>
  <si>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</si>
  <si>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</si>
  <si>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</si>
  <si>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</si>
  <si>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</si>
  <si>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</si>
  <si>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</si>
  <si>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</si>
  <si>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</si>
  <si>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</si>
  <si>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</si>
  <si>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</si>
  <si>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</si>
  <si>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</si>
  <si>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</si>
  <si>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</si>
  <si>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</si>
  <si>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</si>
  <si>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</si>
  <si>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</si>
  <si>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</si>
  <si>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</si>
  <si>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</si>
  <si>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</si>
  <si>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</si>
  <si>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</si>
  <si>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</si>
  <si>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</si>
  <si>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</si>
  <si>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</si>
  <si>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</si>
  <si>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</si>
  <si>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</si>
  <si>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</si>
  <si>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</si>
  <si>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</si>
  <si>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</si>
  <si>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</si>
  <si>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</si>
  <si>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</si>
  <si>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</si>
  <si>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</si>
  <si>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</si>
  <si>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</si>
  <si>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</si>
  <si>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</si>
  <si>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</si>
  <si>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</si>
  <si>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</si>
  <si>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</si>
  <si>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</si>
  <si>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</si>
  <si>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</si>
  <si>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</si>
  <si>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</si>
  <si>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</si>
  <si>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</si>
  <si>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</si>
  <si>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</si>
  <si>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</si>
  <si>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</si>
  <si>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</si>
  <si>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</si>
  <si>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</si>
  <si>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</si>
  <si>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</si>
  <si>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</si>
  <si>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</si>
  <si>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</si>
  <si>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</si>
  <si>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</si>
  <si>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</si>
  <si>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</si>
  <si>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</si>
  <si>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</si>
  <si>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</si>
  <si>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</si>
  <si>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</si>
  <si>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</si>
  <si>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</si>
  <si>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</si>
  <si>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</si>
  <si>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</si>
  <si>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</si>
  <si>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</si>
  <si>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</si>
  <si>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</si>
  <si>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</si>
  <si>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</si>
  <si>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</si>
  <si>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</si>
  <si>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</si>
  <si>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</si>
  <si>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</si>
  <si>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</si>
  <si>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</si>
  <si>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</si>
  <si>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</si>
  <si>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</si>
  <si>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</si>
  <si>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</si>
  <si>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</si>
  <si>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</si>
  <si>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</si>
  <si>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</si>
  <si>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</si>
  <si>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</si>
  <si>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</si>
  <si>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</si>
  <si>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</si>
  <si>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</si>
  <si>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</si>
  <si>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</si>
  <si>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</si>
  <si>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</si>
  <si>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</si>
  <si>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</si>
  <si>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</si>
  <si>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</si>
  <si>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</si>
  <si>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</si>
  <si>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</si>
  <si>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</si>
  <si>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</si>
  <si>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</si>
  <si>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</si>
  <si>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</si>
  <si>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</si>
  <si>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</si>
  <si>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</si>
  <si>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</si>
  <si>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</si>
  <si>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</si>
  <si>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</si>
  <si>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</si>
  <si>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</si>
  <si>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</si>
  <si>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</si>
  <si>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</si>
  <si>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</si>
  <si>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</si>
  <si>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</si>
  <si>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</si>
  <si>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</si>
  <si>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</si>
  <si>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</si>
  <si>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</si>
  <si>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</si>
  <si>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</si>
  <si>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</si>
  <si>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</si>
  <si>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</si>
  <si>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</si>
  <si>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</si>
  <si>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</si>
  <si>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</si>
  <si>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</si>
  <si>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</si>
  <si>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</si>
  <si>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</si>
  <si>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</si>
  <si>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</si>
  <si>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</si>
  <si>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</si>
  <si>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</si>
  <si>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</si>
  <si>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</si>
  <si>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</si>
  <si>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</si>
  <si>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</si>
  <si>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</si>
  <si>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</si>
  <si>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</si>
  <si>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</si>
  <si>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</si>
  <si>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</si>
  <si>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</si>
  <si>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</si>
  <si>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</si>
  <si>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</si>
  <si>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</si>
  <si>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</si>
  <si>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</si>
  <si>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</si>
  <si>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</si>
  <si>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</si>
  <si>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</si>
  <si>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</si>
  <si>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</si>
  <si>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</si>
  <si>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</si>
  <si>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</si>
  <si>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</si>
  <si>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</si>
  <si>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</si>
  <si>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</si>
  <si>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</si>
  <si>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</si>
  <si>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</si>
  <si>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</si>
  <si>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</si>
  <si>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</si>
  <si>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</si>
  <si>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</si>
  <si>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</si>
  <si>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</si>
  <si>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</si>
  <si>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</si>
  <si>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</si>
  <si>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</si>
  <si>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</si>
  <si>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</si>
  <si>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</si>
  <si>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</si>
  <si>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</si>
  <si>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</si>
  <si>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</si>
  <si>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</si>
  <si>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</si>
  <si>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</si>
  <si>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</si>
  <si>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</si>
  <si>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</si>
  <si>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</si>
  <si>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</si>
  <si>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</si>
  <si>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</si>
  <si>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</si>
  <si>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</si>
  <si>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</si>
  <si>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</si>
  <si>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</si>
  <si>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</si>
  <si>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</si>
  <si>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</si>
  <si>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</si>
  <si>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</si>
  <si>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</si>
  <si>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</si>
  <si>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</si>
  <si>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</si>
  <si>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</si>
  <si>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</si>
  <si>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</si>
  <si>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</si>
  <si>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</si>
  <si>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</si>
  <si>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</si>
  <si>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</si>
  <si>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</si>
  <si>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</si>
  <si>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</si>
  <si>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</si>
  <si>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</si>
  <si>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</si>
  <si>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</si>
  <si>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</si>
  <si>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</si>
  <si>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</si>
  <si>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</si>
  <si>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</si>
  <si>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</si>
  <si>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</si>
  <si>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</si>
  <si>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</si>
  <si>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</si>
  <si>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</si>
  <si>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</si>
  <si>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</si>
  <si>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</si>
  <si>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</si>
  <si>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</si>
  <si>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</si>
  <si>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</si>
  <si>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</si>
  <si>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</si>
  <si>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</si>
  <si>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</si>
  <si>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</si>
  <si>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</si>
  <si>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</si>
  <si>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</si>
  <si>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</si>
  <si>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</si>
  <si>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</si>
  <si>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</si>
  <si>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</si>
  <si>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</si>
  <si>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</si>
  <si>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</si>
  <si>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</si>
  <si>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</si>
  <si>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</si>
  <si>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</si>
  <si>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</si>
  <si>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</si>
  <si>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</si>
  <si>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</si>
  <si>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</si>
  <si>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</si>
  <si>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</si>
  <si>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</si>
  <si>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</si>
  <si>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</si>
  <si>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</si>
  <si>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</si>
  <si>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</si>
  <si>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</si>
  <si>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</si>
  <si>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</si>
  <si>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</si>
  <si>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</si>
  <si>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</si>
  <si>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</si>
  <si>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</si>
  <si>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</si>
  <si>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</si>
  <si>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</si>
  <si>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</si>
  <si>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</si>
  <si>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</si>
  <si>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</si>
  <si>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</si>
  <si>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</si>
  <si>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</si>
  <si>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</si>
  <si>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</si>
  <si>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</si>
  <si>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</si>
  <si>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</si>
  <si>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</si>
  <si>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</si>
  <si>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</si>
  <si>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</si>
  <si>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</si>
  <si>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</si>
  <si>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</si>
  <si>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</si>
  <si>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</si>
  <si>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</si>
  <si>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</si>
  <si>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</si>
  <si>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</si>
  <si>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</si>
  <si>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</si>
  <si>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</si>
  <si>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</si>
  <si>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</si>
  <si>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</si>
  <si>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</si>
  <si>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</si>
  <si>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</si>
  <si>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</si>
  <si>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</si>
  <si>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</si>
  <si>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</si>
  <si>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</si>
  <si>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</si>
  <si>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</si>
  <si>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</si>
  <si>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</si>
  <si>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</si>
  <si>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</si>
  <si>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</si>
  <si>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</si>
  <si>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</si>
  <si>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</si>
  <si>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</si>
  <si>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</si>
  <si>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</si>
  <si>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</si>
  <si>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</si>
  <si>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</si>
  <si>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</si>
  <si>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</si>
  <si>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</si>
  <si>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</si>
  <si>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</si>
  <si>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</si>
  <si>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</si>
  <si>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</si>
  <si>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</si>
  <si>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</si>
  <si>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</si>
  <si>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</si>
  <si>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</si>
  <si>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</si>
  <si>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</si>
  <si>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</si>
  <si>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</si>
  <si>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</si>
  <si>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</si>
  <si>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</si>
  <si>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</si>
  <si>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</si>
  <si>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</si>
  <si>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</si>
  <si>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</si>
  <si>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</si>
  <si>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</si>
  <si>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</si>
  <si>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</si>
  <si>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</si>
  <si>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</si>
  <si>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</si>
  <si>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</si>
  <si>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</si>
  <si>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</si>
  <si>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</si>
  <si>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</si>
  <si>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</si>
  <si>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</si>
  <si>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</si>
  <si>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</si>
  <si>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</si>
  <si>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</si>
  <si>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</si>
  <si>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</si>
  <si>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</si>
  <si>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</si>
  <si>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</si>
  <si>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</si>
  <si>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</si>
  <si>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</si>
  <si>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</si>
  <si>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</si>
  <si>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</si>
  <si>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</si>
  <si>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</si>
  <si>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</si>
  <si>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</si>
  <si>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</si>
  <si>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</si>
  <si>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</si>
  <si>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</si>
  <si>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</si>
  <si>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</si>
  <si>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</si>
  <si>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</si>
  <si>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</si>
  <si>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</si>
  <si>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</si>
  <si>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</si>
  <si>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</si>
  <si>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</si>
  <si>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</si>
  <si>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</si>
  <si>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</si>
  <si>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</si>
  <si>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</si>
  <si>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</si>
  <si>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</si>
  <si>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</si>
  <si>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</si>
  <si>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</si>
  <si>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</si>
  <si>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</si>
  <si>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</si>
  <si>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</si>
  <si>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</si>
  <si>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</si>
  <si>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</si>
  <si>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</si>
  <si>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</si>
  <si>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</si>
  <si>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</si>
  <si>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</si>
  <si>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</si>
  <si>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</si>
  <si>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</si>
  <si>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</si>
  <si>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</si>
  <si>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</si>
  <si>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</si>
  <si>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</si>
  <si>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</si>
  <si>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</si>
  <si>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</si>
  <si>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</si>
  <si>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</si>
  <si>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</si>
  <si>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</si>
  <si>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</si>
  <si>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</si>
  <si>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</si>
  <si>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</si>
  <si>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</si>
  <si>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</si>
  <si>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</si>
  <si>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</si>
  <si>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</si>
  <si>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</si>
  <si>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</si>
  <si>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</si>
  <si>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</si>
  <si>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</si>
  <si>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</si>
  <si>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</si>
  <si>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</si>
  <si>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</si>
  <si>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</si>
  <si>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</si>
  <si>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</si>
  <si>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</si>
  <si>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</si>
  <si>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</si>
  <si>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</si>
  <si>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</si>
  <si>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</si>
  <si>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</si>
  <si>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</si>
  <si>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</si>
  <si>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</si>
  <si>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</si>
  <si>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</si>
  <si>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</si>
  <si>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</si>
  <si>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</si>
  <si>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</si>
  <si>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</si>
  <si>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</si>
  <si>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</si>
  <si>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</si>
  <si>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</si>
  <si>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</si>
  <si>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</si>
  <si>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</si>
  <si>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</si>
  <si>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</si>
  <si>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</si>
  <si>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</si>
  <si>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</si>
  <si>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</si>
  <si>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</si>
  <si>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</si>
  <si>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</si>
  <si>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</si>
  <si>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</si>
  <si>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</si>
  <si>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</si>
  <si>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</si>
  <si>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</si>
  <si>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</si>
  <si>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</si>
  <si>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</si>
  <si>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</si>
  <si>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</si>
  <si>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</si>
  <si>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</si>
  <si>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</si>
  <si>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</si>
  <si>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</si>
  <si>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</si>
  <si>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</si>
  <si>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</si>
  <si>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</si>
  <si>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</si>
  <si>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</si>
  <si>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0</t>
  </si>
  <si>
    <t>31 de diciembre de 2023-1 ( e )</t>
  </si>
  <si>
    <t>2024 (d)</t>
  </si>
  <si>
    <t>al 31 de diciembre de 2023-1 (d)</t>
  </si>
  <si>
    <t>Del 1 de Enero al 30 de Septiembre 2024</t>
  </si>
  <si>
    <t>209255</t>
  </si>
  <si>
    <t>1206</t>
  </si>
  <si>
    <t>20173</t>
  </si>
  <si>
    <t>8204</t>
  </si>
  <si>
    <t>1320</t>
  </si>
  <si>
    <t>Del 1 de Enero al 30 de Septiembre 2024 al 1 de Enero al 31 de Diciembre 2024</t>
  </si>
  <si>
    <t>DR. SERAFIN RIOS ELORZA</t>
  </si>
  <si>
    <t>PRESIDENTE</t>
  </si>
  <si>
    <t>C.P NALLELY GUADALUPE MARTINEZ PEREZ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</si>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</sst>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591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166" fontId="33" fillId="0" borderId="37" xfId="45" applyNumberFormat="1" applyFont="1" applyFill="1" applyBorder="1" applyAlignment="1">
      <alignment horizontal="right" vertical="center"/>
    </xf>
    <xf numFmtId="166" fontId="21" fillId="39" borderId="37" xfId="45" applyNumberFormat="1" applyFont="1" applyFill="1" applyBorder="1" applyAlignment="1">
      <alignment horizontal="right" vertical="center"/>
    </xf>
    <xf numFmtId="166" fontId="21" fillId="40" borderId="36" xfId="0" applyNumberFormat="1" applyFont="1" applyFill="1" applyBorder="1" applyAlignment="1">
      <alignment horizontal="center" vertical="center"/>
    </xf>
    <xf numFmtId="166" fontId="21" fillId="40" borderId="36" xfId="45" applyNumberFormat="1" applyFont="1" applyFill="1" applyBorder="1" applyAlignment="1">
      <alignment horizontal="right" vertical="center"/>
    </xf>
    <xf numFmtId="166" fontId="21" fillId="40" borderId="15" xfId="0" applyNumberFormat="1" applyFont="1" applyFill="1" applyBorder="1" applyAlignment="1">
      <alignment horizontal="right" vertical="center" wrapText="1"/>
    </xf>
    <xf numFmtId="166" fontId="21" fillId="40" borderId="15" xfId="45" applyNumberFormat="1" applyFont="1" applyFill="1" applyBorder="1" applyAlignment="1">
      <alignment horizontal="right" vertical="center"/>
    </xf>
    <xf numFmtId="166" fontId="21" fillId="40" borderId="13" xfId="0" applyNumberFormat="1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 wrapText="1"/>
    </xf>
    <xf numFmtId="1" fontId="34" fillId="39" borderId="15" xfId="45" applyNumberFormat="1" applyFont="1" applyFill="1" applyBorder="1" applyAlignment="1">
      <alignment horizontal="right" vertical="center"/>
    </xf>
    <xf numFmtId="166" fontId="21" fillId="40" borderId="46" xfId="0" applyNumberFormat="1" applyFont="1" applyFill="1" applyBorder="1" applyAlignment="1">
      <alignment horizontal="center" vertical="center"/>
    </xf>
    <xf numFmtId="166" fontId="18" fillId="0" borderId="47" xfId="0" applyNumberFormat="1" applyFont="1" applyBorder="1" applyAlignment="1">
      <alignment horizontal="right" vertical="center"/>
    </xf>
    <xf numFmtId="1" fontId="18" fillId="0" borderId="47" xfId="0" applyNumberFormat="1" applyFont="1" applyBorder="1" applyAlignment="1">
      <alignment horizontal="right" vertical="center"/>
    </xf>
    <xf numFmtId="1" fontId="18" fillId="0" borderId="48" xfId="0" applyNumberFormat="1" applyFont="1" applyBorder="1" applyAlignment="1">
      <alignment horizontal="right" vertical="center"/>
    </xf>
    <xf numFmtId="1" fontId="18" fillId="0" borderId="49" xfId="0" applyNumberFormat="1" applyFont="1" applyBorder="1" applyAlignment="1">
      <alignment horizontal="right" vertical="center"/>
    </xf>
    <xf numFmtId="166" fontId="21" fillId="39" borderId="49" xfId="45" applyNumberFormat="1" applyFont="1" applyFill="1" applyBorder="1" applyAlignment="1">
      <alignment horizontal="right" vertical="center"/>
    </xf>
    <xf numFmtId="166" fontId="18" fillId="41" borderId="49" xfId="45" applyNumberFormat="1" applyFont="1" applyFill="1" applyBorder="1" applyAlignment="1">
      <alignment horizontal="right" vertical="center" wrapText="1"/>
    </xf>
    <xf numFmtId="49" fontId="18" fillId="41" borderId="49" xfId="45" applyNumberFormat="1" applyFont="1" applyFill="1" applyBorder="1" applyAlignment="1">
      <alignment horizontal="right" vertical="center" wrapText="1"/>
    </xf>
    <xf numFmtId="166" fontId="18" fillId="41" borderId="47" xfId="45" applyNumberFormat="1" applyFont="1" applyFill="1" applyBorder="1" applyAlignment="1">
      <alignment horizontal="right" vertical="center" wrapText="1"/>
    </xf>
    <xf numFmtId="166" fontId="18" fillId="41" borderId="37" xfId="45" applyNumberFormat="1" applyFont="1" applyFill="1" applyBorder="1" applyAlignment="1">
      <alignment horizontal="right" vertical="center" wrapText="1"/>
    </xf>
    <xf numFmtId="166" fontId="21" fillId="39" borderId="47" xfId="0" applyNumberFormat="1" applyFont="1" applyFill="1" applyBorder="1" applyAlignment="1">
      <alignment horizontal="right" vertical="center"/>
    </xf>
    <xf numFmtId="1" fontId="18" fillId="41" borderId="47" xfId="45" applyNumberFormat="1" applyFont="1" applyFill="1" applyBorder="1" applyAlignment="1">
      <alignment horizontal="right" vertical="center" wrapText="1"/>
    </xf>
    <xf numFmtId="166" fontId="21" fillId="40" borderId="50" xfId="0" applyNumberFormat="1" applyFont="1" applyFill="1" applyBorder="1" applyAlignment="1">
      <alignment horizontal="center" vertical="center"/>
    </xf>
    <xf numFmtId="1" fontId="18" fillId="41" borderId="51" xfId="45" applyNumberFormat="1" applyFont="1" applyFill="1" applyBorder="1" applyAlignment="1">
      <alignment horizontal="right" vertical="center" wrapText="1"/>
    </xf>
    <xf numFmtId="1" fontId="18" fillId="41" borderId="15" xfId="45" applyNumberFormat="1" applyFont="1" applyFill="1" applyBorder="1" applyAlignment="1">
      <alignment horizontal="right" vertical="center" wrapText="1"/>
    </xf>
    <xf numFmtId="1" fontId="18" fillId="41" borderId="52" xfId="45" applyNumberFormat="1" applyFont="1" applyFill="1" applyBorder="1" applyAlignment="1">
      <alignment horizontal="right" vertical="center" wrapText="1"/>
    </xf>
    <xf numFmtId="166" fontId="21" fillId="39" borderId="52" xfId="45" applyNumberFormat="1" applyFont="1" applyFill="1" applyBorder="1" applyAlignment="1">
      <alignment horizontal="right" vertical="center"/>
    </xf>
    <xf numFmtId="1" fontId="18" fillId="41" borderId="53" xfId="45" applyNumberFormat="1" applyFont="1" applyFill="1" applyBorder="1" applyAlignment="1">
      <alignment horizontal="right" vertical="center" wrapText="1"/>
    </xf>
    <xf numFmtId="43" fontId="18" fillId="39" borderId="15" xfId="45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21" fillId="0" borderId="0" xfId="0" applyFont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0" fontId="50" fillId="0" borderId="0" xfId="0" applyFont="1" applyAlignment="1">
      <alignment horizontal="center" vertical="center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76">
        <v>2016</v>
      </c>
      <c r="H1" s="376"/>
      <c r="I1" s="376"/>
      <c r="J1" s="376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</sheetPr>
  <dimension ref="B1:H37"/>
  <sheetViews>
    <sheetView zoomScale="93" zoomScaleNormal="93" workbookViewId="0">
      <selection activeCell="B42" sqref="B42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82" t="s">
        <v>1242</v>
      </c>
      <c r="C1" s="582"/>
      <c r="D1" s="582"/>
      <c r="E1" s="582"/>
      <c r="F1" s="582"/>
      <c r="G1" s="582"/>
      <c r="H1" s="582"/>
    </row>
    <row r="2" spans="2:8" x14ac:dyDescent="0.25">
      <c r="B2" s="444" t="s">
        <v>693</v>
      </c>
      <c r="C2" s="445"/>
      <c r="D2" s="445"/>
      <c r="E2" s="445"/>
      <c r="F2" s="445"/>
      <c r="G2" s="445"/>
      <c r="H2" s="446"/>
    </row>
    <row r="3" spans="2:8" x14ac:dyDescent="0.25">
      <c r="B3" s="447" t="s">
        <v>1169</v>
      </c>
      <c r="C3" s="448"/>
      <c r="D3" s="448"/>
      <c r="E3" s="448"/>
      <c r="F3" s="448"/>
      <c r="G3" s="448"/>
      <c r="H3" s="449"/>
    </row>
    <row r="4" spans="2:8" x14ac:dyDescent="0.25">
      <c r="B4" s="447" t="s">
        <v>684</v>
      </c>
      <c r="C4" s="448"/>
      <c r="D4" s="448"/>
      <c r="E4" s="448"/>
      <c r="F4" s="448"/>
      <c r="G4" s="448"/>
      <c r="H4" s="449"/>
    </row>
    <row r="5" spans="2:8" x14ac:dyDescent="0.25">
      <c r="B5" s="447" t="s">
        <v>1269</v>
      </c>
      <c r="C5" s="448"/>
      <c r="D5" s="448"/>
      <c r="E5" s="448"/>
      <c r="F5" s="448"/>
      <c r="G5" s="448"/>
      <c r="H5" s="449"/>
    </row>
    <row r="6" spans="2:8" ht="15.75" thickBot="1" x14ac:dyDescent="0.3">
      <c r="B6" s="450" t="s">
        <v>923</v>
      </c>
      <c r="C6" s="451"/>
      <c r="D6" s="451"/>
      <c r="E6" s="451"/>
      <c r="F6" s="451"/>
      <c r="G6" s="451"/>
      <c r="H6" s="452"/>
    </row>
    <row r="7" spans="2:8" ht="15.75" thickBot="1" x14ac:dyDescent="0.3">
      <c r="B7" s="500" t="s">
        <v>823</v>
      </c>
      <c r="C7" s="503" t="s">
        <v>685</v>
      </c>
      <c r="D7" s="581"/>
      <c r="E7" s="581"/>
      <c r="F7" s="581"/>
      <c r="G7" s="504"/>
      <c r="H7" s="500" t="s">
        <v>1171</v>
      </c>
    </row>
    <row r="8" spans="2:8" ht="24.75" customHeight="1" thickBot="1" x14ac:dyDescent="0.3">
      <c r="B8" s="502"/>
      <c r="C8" s="295" t="s">
        <v>1024</v>
      </c>
      <c r="D8" s="306" t="s">
        <v>687</v>
      </c>
      <c r="E8" s="295" t="s">
        <v>680</v>
      </c>
      <c r="F8" s="295" t="s">
        <v>681</v>
      </c>
      <c r="G8" s="295" t="s">
        <v>688</v>
      </c>
      <c r="H8" s="502"/>
    </row>
    <row r="9" spans="2:8" x14ac:dyDescent="0.25">
      <c r="B9" s="122" t="s">
        <v>1175</v>
      </c>
      <c r="C9" s="203">
        <f>SUM(C11:C18)</f>
        <v>18338862</v>
      </c>
      <c r="D9" s="203">
        <f>SUM(D11:D18)</f>
        <v>865373</v>
      </c>
      <c r="E9" s="203">
        <f>+C9+D9</f>
        <v>19204235</v>
      </c>
      <c r="F9" s="203">
        <f>SUM(F11:F18)</f>
        <v>11963762</v>
      </c>
      <c r="G9" s="203">
        <f>SUM(G11:G19)</f>
        <v>11963762</v>
      </c>
      <c r="H9" s="274">
        <f>+E9-G9</f>
        <v>7240473</v>
      </c>
    </row>
    <row r="10" spans="2:8" x14ac:dyDescent="0.25">
      <c r="B10" s="122" t="s">
        <v>1176</v>
      </c>
      <c r="C10" s="198"/>
      <c r="D10" s="246"/>
      <c r="E10" s="198"/>
      <c r="F10" s="198"/>
      <c r="G10" s="198"/>
      <c r="H10" s="246"/>
    </row>
    <row r="11" spans="2:8" x14ac:dyDescent="0.25">
      <c r="B11" s="129" t="s">
        <v>1263</v>
      </c>
      <c r="C11" s="196">
        <f>'Formato 6 a)'!D9</f>
        <v>18338862</v>
      </c>
      <c r="D11" s="196">
        <v>865373</v>
      </c>
      <c r="E11" s="196">
        <f t="shared" ref="E11" si="0">+C11+D11</f>
        <v>19204235</v>
      </c>
      <c r="F11" s="196">
        <v>11963762</v>
      </c>
      <c r="G11" s="196">
        <f>F11</f>
        <v>11963762</v>
      </c>
      <c r="H11" s="271">
        <f>+E11-F11</f>
        <v>7240473</v>
      </c>
    </row>
    <row r="12" spans="2:8" x14ac:dyDescent="0.25">
      <c r="B12" s="312"/>
      <c r="C12" s="313"/>
      <c r="D12" s="272"/>
      <c r="E12" s="313"/>
      <c r="F12" s="256"/>
      <c r="G12" s="256"/>
      <c r="H12" s="304"/>
    </row>
    <row r="13" spans="2:8" x14ac:dyDescent="0.25">
      <c r="B13" s="312"/>
      <c r="C13" s="313"/>
      <c r="D13" s="272"/>
      <c r="E13" s="313"/>
      <c r="F13" s="256"/>
      <c r="G13" s="256"/>
      <c r="H13" s="304"/>
    </row>
    <row r="14" spans="2:8" x14ac:dyDescent="0.25">
      <c r="B14" s="205" t="s">
        <v>1180</v>
      </c>
      <c r="C14" s="206">
        <v>0</v>
      </c>
      <c r="D14" s="206">
        <v>0</v>
      </c>
      <c r="E14" s="206">
        <f t="shared" ref="E14:E18" si="1">+C14+D14</f>
        <v>0</v>
      </c>
      <c r="F14" s="206">
        <v>0</v>
      </c>
      <c r="G14" s="206">
        <v>0</v>
      </c>
      <c r="H14" s="206">
        <f t="shared" ref="H14:H18" si="2">E14-F14-G14</f>
        <v>0</v>
      </c>
    </row>
    <row r="15" spans="2:8" x14ac:dyDescent="0.25">
      <c r="B15" s="205" t="s">
        <v>1181</v>
      </c>
      <c r="C15" s="206">
        <v>0</v>
      </c>
      <c r="D15" s="206">
        <v>0</v>
      </c>
      <c r="E15" s="206">
        <f t="shared" si="1"/>
        <v>0</v>
      </c>
      <c r="F15" s="206">
        <v>0</v>
      </c>
      <c r="G15" s="206">
        <v>0</v>
      </c>
      <c r="H15" s="206">
        <f t="shared" si="2"/>
        <v>0</v>
      </c>
    </row>
    <row r="16" spans="2:8" x14ac:dyDescent="0.25">
      <c r="B16" s="205" t="s">
        <v>1182</v>
      </c>
      <c r="C16" s="206">
        <v>0</v>
      </c>
      <c r="D16" s="206">
        <v>0</v>
      </c>
      <c r="E16" s="206">
        <f t="shared" si="1"/>
        <v>0</v>
      </c>
      <c r="F16" s="206">
        <v>0</v>
      </c>
      <c r="G16" s="206">
        <v>0</v>
      </c>
      <c r="H16" s="206">
        <f t="shared" si="2"/>
        <v>0</v>
      </c>
    </row>
    <row r="17" spans="2:8" x14ac:dyDescent="0.25">
      <c r="B17" s="205" t="s">
        <v>1183</v>
      </c>
      <c r="C17" s="206">
        <v>0</v>
      </c>
      <c r="D17" s="206">
        <v>0</v>
      </c>
      <c r="E17" s="206">
        <f t="shared" si="1"/>
        <v>0</v>
      </c>
      <c r="F17" s="206">
        <v>0</v>
      </c>
      <c r="G17" s="206">
        <v>0</v>
      </c>
      <c r="H17" s="206">
        <f t="shared" si="2"/>
        <v>0</v>
      </c>
    </row>
    <row r="18" spans="2:8" x14ac:dyDescent="0.25">
      <c r="B18" s="205" t="s">
        <v>1184</v>
      </c>
      <c r="C18" s="206">
        <v>0</v>
      </c>
      <c r="D18" s="206">
        <v>0</v>
      </c>
      <c r="E18" s="206">
        <f t="shared" si="1"/>
        <v>0</v>
      </c>
      <c r="F18" s="206">
        <v>0</v>
      </c>
      <c r="G18" s="206">
        <v>0</v>
      </c>
      <c r="H18" s="206">
        <f t="shared" si="2"/>
        <v>0</v>
      </c>
    </row>
    <row r="19" spans="2:8" x14ac:dyDescent="0.25">
      <c r="B19" s="129"/>
      <c r="C19" s="204"/>
      <c r="D19" s="204"/>
      <c r="E19" s="204"/>
      <c r="F19" s="204"/>
      <c r="G19" s="204"/>
      <c r="H19" s="204"/>
    </row>
    <row r="20" spans="2:8" x14ac:dyDescent="0.25">
      <c r="B20" s="130" t="s">
        <v>1185</v>
      </c>
      <c r="C20" s="250">
        <f>SUM(C22:C29)</f>
        <v>0</v>
      </c>
      <c r="D20" s="250">
        <f>SUM(D22:D29)</f>
        <v>0</v>
      </c>
      <c r="E20" s="250">
        <f>+C20+D20</f>
        <v>0</v>
      </c>
      <c r="F20" s="250">
        <f>SUM(F22:F29)</f>
        <v>0</v>
      </c>
      <c r="G20" s="250">
        <f>SUM(G22:G30)</f>
        <v>0</v>
      </c>
      <c r="H20" s="250">
        <f>E20-F20-G20</f>
        <v>0</v>
      </c>
    </row>
    <row r="21" spans="2:8" x14ac:dyDescent="0.25">
      <c r="B21" s="130" t="s">
        <v>1186</v>
      </c>
      <c r="C21" s="250">
        <f>SUM(C23:C30)</f>
        <v>0</v>
      </c>
      <c r="D21" s="250">
        <f>SUM(D23:D30)</f>
        <v>0</v>
      </c>
      <c r="E21" s="250">
        <f>+C21+D21</f>
        <v>0</v>
      </c>
      <c r="F21" s="250">
        <f>SUM(F23:F30)</f>
        <v>0</v>
      </c>
      <c r="G21" s="250">
        <v>0</v>
      </c>
      <c r="H21" s="250">
        <f>E21-F21-G21</f>
        <v>0</v>
      </c>
    </row>
    <row r="22" spans="2:8" x14ac:dyDescent="0.25">
      <c r="B22" s="205" t="s">
        <v>1177</v>
      </c>
      <c r="C22" s="206">
        <v>0</v>
      </c>
      <c r="D22" s="206">
        <v>0</v>
      </c>
      <c r="E22" s="206">
        <f t="shared" ref="E22:E29" si="3">+C22+D22</f>
        <v>0</v>
      </c>
      <c r="F22" s="206">
        <v>0</v>
      </c>
      <c r="G22" s="206">
        <v>0</v>
      </c>
      <c r="H22" s="206">
        <f t="shared" ref="H22:H29" si="4">E22-F22-G22</f>
        <v>0</v>
      </c>
    </row>
    <row r="23" spans="2:8" x14ac:dyDescent="0.25">
      <c r="B23" s="205" t="s">
        <v>1178</v>
      </c>
      <c r="C23" s="206">
        <v>0</v>
      </c>
      <c r="D23" s="206">
        <v>0</v>
      </c>
      <c r="E23" s="206">
        <f t="shared" si="3"/>
        <v>0</v>
      </c>
      <c r="F23" s="206">
        <v>0</v>
      </c>
      <c r="G23" s="206">
        <v>0</v>
      </c>
      <c r="H23" s="206">
        <f t="shared" si="4"/>
        <v>0</v>
      </c>
    </row>
    <row r="24" spans="2:8" x14ac:dyDescent="0.25">
      <c r="B24" s="205" t="s">
        <v>1179</v>
      </c>
      <c r="C24" s="206">
        <v>0</v>
      </c>
      <c r="D24" s="206">
        <v>0</v>
      </c>
      <c r="E24" s="206">
        <f t="shared" si="3"/>
        <v>0</v>
      </c>
      <c r="F24" s="206">
        <v>0</v>
      </c>
      <c r="G24" s="206">
        <v>0</v>
      </c>
      <c r="H24" s="206">
        <f t="shared" si="4"/>
        <v>0</v>
      </c>
    </row>
    <row r="25" spans="2:8" x14ac:dyDescent="0.25">
      <c r="B25" s="205" t="s">
        <v>1180</v>
      </c>
      <c r="C25" s="206">
        <v>0</v>
      </c>
      <c r="D25" s="206">
        <v>0</v>
      </c>
      <c r="E25" s="206">
        <f t="shared" si="3"/>
        <v>0</v>
      </c>
      <c r="F25" s="206">
        <v>0</v>
      </c>
      <c r="G25" s="206">
        <v>0</v>
      </c>
      <c r="H25" s="206">
        <f t="shared" si="4"/>
        <v>0</v>
      </c>
    </row>
    <row r="26" spans="2:8" x14ac:dyDescent="0.25">
      <c r="B26" s="205" t="s">
        <v>1181</v>
      </c>
      <c r="C26" s="206">
        <v>0</v>
      </c>
      <c r="D26" s="206">
        <v>0</v>
      </c>
      <c r="E26" s="206">
        <f t="shared" si="3"/>
        <v>0</v>
      </c>
      <c r="F26" s="206">
        <v>0</v>
      </c>
      <c r="G26" s="206">
        <v>0</v>
      </c>
      <c r="H26" s="206">
        <f t="shared" si="4"/>
        <v>0</v>
      </c>
    </row>
    <row r="27" spans="2:8" x14ac:dyDescent="0.25">
      <c r="B27" s="205" t="s">
        <v>1182</v>
      </c>
      <c r="C27" s="206">
        <v>0</v>
      </c>
      <c r="D27" s="206">
        <v>0</v>
      </c>
      <c r="E27" s="206">
        <f t="shared" si="3"/>
        <v>0</v>
      </c>
      <c r="F27" s="206">
        <v>0</v>
      </c>
      <c r="G27" s="206">
        <v>0</v>
      </c>
      <c r="H27" s="206">
        <f t="shared" si="4"/>
        <v>0</v>
      </c>
    </row>
    <row r="28" spans="2:8" x14ac:dyDescent="0.25">
      <c r="B28" s="205" t="s">
        <v>1183</v>
      </c>
      <c r="C28" s="206">
        <v>0</v>
      </c>
      <c r="D28" s="206">
        <v>0</v>
      </c>
      <c r="E28" s="206">
        <f t="shared" si="3"/>
        <v>0</v>
      </c>
      <c r="F28" s="206">
        <v>0</v>
      </c>
      <c r="G28" s="206">
        <v>0</v>
      </c>
      <c r="H28" s="206">
        <f t="shared" si="4"/>
        <v>0</v>
      </c>
    </row>
    <row r="29" spans="2:8" x14ac:dyDescent="0.25">
      <c r="B29" s="205" t="s">
        <v>1184</v>
      </c>
      <c r="C29" s="206">
        <v>0</v>
      </c>
      <c r="D29" s="206">
        <v>0</v>
      </c>
      <c r="E29" s="206">
        <f t="shared" si="3"/>
        <v>0</v>
      </c>
      <c r="F29" s="206">
        <v>0</v>
      </c>
      <c r="G29" s="206">
        <v>0</v>
      </c>
      <c r="H29" s="206">
        <f t="shared" si="4"/>
        <v>0</v>
      </c>
    </row>
    <row r="30" spans="2:8" x14ac:dyDescent="0.25">
      <c r="B30" s="120"/>
      <c r="C30" s="204"/>
      <c r="D30" s="204"/>
      <c r="E30" s="204"/>
      <c r="F30" s="204"/>
      <c r="G30" s="204"/>
      <c r="H30" s="204"/>
    </row>
    <row r="31" spans="2:8" x14ac:dyDescent="0.25">
      <c r="B31" s="122" t="s">
        <v>1168</v>
      </c>
      <c r="C31" s="339">
        <f t="shared" ref="C31:H31" si="5">C9+C20</f>
        <v>18338862</v>
      </c>
      <c r="D31" s="339">
        <f t="shared" si="5"/>
        <v>865373</v>
      </c>
      <c r="E31" s="339">
        <f t="shared" si="5"/>
        <v>19204235</v>
      </c>
      <c r="F31" s="339">
        <f t="shared" si="5"/>
        <v>11963762</v>
      </c>
      <c r="G31" s="339">
        <f t="shared" si="5"/>
        <v>11963762</v>
      </c>
      <c r="H31" s="340">
        <f t="shared" si="5"/>
        <v>7240473</v>
      </c>
    </row>
    <row r="32" spans="2:8" ht="15.75" thickBot="1" x14ac:dyDescent="0.3">
      <c r="B32" s="121"/>
      <c r="C32" s="128"/>
      <c r="D32" s="128"/>
      <c r="E32" s="128"/>
      <c r="F32" s="128"/>
      <c r="G32" s="128"/>
      <c r="H32" s="128"/>
    </row>
    <row r="35" spans="2:7" x14ac:dyDescent="0.25">
      <c r="D35" s="580"/>
      <c r="E35" s="580"/>
      <c r="F35" s="580"/>
      <c r="G35" s="580"/>
    </row>
    <row r="36" spans="2:7" x14ac:dyDescent="0.25">
      <c r="B36" s="375" t="s">
        <v>1276</v>
      </c>
      <c r="C36" s="375"/>
      <c r="D36" s="375" t="s">
        <v>1278</v>
      </c>
    </row>
    <row r="37" spans="2:7" x14ac:dyDescent="0.25">
      <c r="B37" s="375" t="s">
        <v>1277</v>
      </c>
      <c r="C37" s="375"/>
      <c r="D37" s="375" t="s">
        <v>1279</v>
      </c>
    </row>
  </sheetData>
  <mergeCells count="10">
    <mergeCell ref="D35:G35"/>
    <mergeCell ref="B7:B8"/>
    <mergeCell ref="C7:G7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B1:I91"/>
  <sheetViews>
    <sheetView topLeftCell="B1" zoomScaleNormal="100" workbookViewId="0">
      <selection activeCell="B42" sqref="B42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75" t="s">
        <v>1243</v>
      </c>
      <c r="C1" s="575"/>
      <c r="D1" s="575"/>
      <c r="E1" s="575"/>
      <c r="F1" s="575"/>
      <c r="G1" s="575"/>
      <c r="H1" s="575"/>
      <c r="I1" s="575"/>
    </row>
    <row r="2" spans="2:9" x14ac:dyDescent="0.25">
      <c r="B2" s="530" t="s">
        <v>693</v>
      </c>
      <c r="C2" s="531"/>
      <c r="D2" s="531"/>
      <c r="E2" s="531"/>
      <c r="F2" s="531"/>
      <c r="G2" s="531"/>
      <c r="H2" s="531"/>
      <c r="I2" s="583"/>
    </row>
    <row r="3" spans="2:9" x14ac:dyDescent="0.25">
      <c r="B3" s="533" t="s">
        <v>1169</v>
      </c>
      <c r="C3" s="534"/>
      <c r="D3" s="534"/>
      <c r="E3" s="534"/>
      <c r="F3" s="534"/>
      <c r="G3" s="534"/>
      <c r="H3" s="534"/>
      <c r="I3" s="584"/>
    </row>
    <row r="4" spans="2:9" x14ac:dyDescent="0.25">
      <c r="B4" s="533" t="s">
        <v>689</v>
      </c>
      <c r="C4" s="534"/>
      <c r="D4" s="534"/>
      <c r="E4" s="534"/>
      <c r="F4" s="534"/>
      <c r="G4" s="534"/>
      <c r="H4" s="534"/>
      <c r="I4" s="584"/>
    </row>
    <row r="5" spans="2:9" x14ac:dyDescent="0.25">
      <c r="B5" s="533" t="s">
        <v>1269</v>
      </c>
      <c r="C5" s="534"/>
      <c r="D5" s="534"/>
      <c r="E5" s="534"/>
      <c r="F5" s="534"/>
      <c r="G5" s="534"/>
      <c r="H5" s="534"/>
      <c r="I5" s="584"/>
    </row>
    <row r="6" spans="2:9" ht="15.75" thickBot="1" x14ac:dyDescent="0.3">
      <c r="B6" s="536" t="s">
        <v>923</v>
      </c>
      <c r="C6" s="537"/>
      <c r="D6" s="537"/>
      <c r="E6" s="537"/>
      <c r="F6" s="537"/>
      <c r="G6" s="537"/>
      <c r="H6" s="537"/>
      <c r="I6" s="585"/>
    </row>
    <row r="7" spans="2:9" ht="15.75" thickBot="1" x14ac:dyDescent="0.3">
      <c r="B7" s="530" t="s">
        <v>823</v>
      </c>
      <c r="C7" s="532"/>
      <c r="D7" s="586" t="s">
        <v>685</v>
      </c>
      <c r="E7" s="587"/>
      <c r="F7" s="587"/>
      <c r="G7" s="587"/>
      <c r="H7" s="588"/>
      <c r="I7" s="545" t="s">
        <v>1171</v>
      </c>
    </row>
    <row r="8" spans="2:9" ht="23.25" thickBot="1" x14ac:dyDescent="0.3">
      <c r="B8" s="536"/>
      <c r="C8" s="538"/>
      <c r="D8" s="113" t="s">
        <v>1024</v>
      </c>
      <c r="E8" s="113" t="s">
        <v>1172</v>
      </c>
      <c r="F8" s="113" t="s">
        <v>1173</v>
      </c>
      <c r="G8" s="113" t="s">
        <v>681</v>
      </c>
      <c r="H8" s="113" t="s">
        <v>688</v>
      </c>
      <c r="I8" s="546"/>
    </row>
    <row r="9" spans="2:9" x14ac:dyDescent="0.25">
      <c r="B9" s="487"/>
      <c r="C9" s="589"/>
      <c r="D9" s="127"/>
      <c r="E9" s="127"/>
      <c r="F9" s="127"/>
      <c r="G9" s="127"/>
      <c r="H9" s="127"/>
      <c r="I9" s="127"/>
    </row>
    <row r="10" spans="2:9" ht="16.5" customHeight="1" x14ac:dyDescent="0.25">
      <c r="B10" s="431" t="s">
        <v>1187</v>
      </c>
      <c r="C10" s="456"/>
      <c r="D10" s="350">
        <f t="shared" ref="D10:H10" si="0">D11+D21+D30+D41</f>
        <v>18338862</v>
      </c>
      <c r="E10" s="350">
        <f t="shared" si="0"/>
        <v>865373</v>
      </c>
      <c r="F10" s="350">
        <f t="shared" si="0"/>
        <v>19204235</v>
      </c>
      <c r="G10" s="350">
        <f t="shared" si="0"/>
        <v>11963762</v>
      </c>
      <c r="H10" s="350">
        <f t="shared" si="0"/>
        <v>11963762</v>
      </c>
      <c r="I10" s="351">
        <f>+F10-G10</f>
        <v>7240473</v>
      </c>
    </row>
    <row r="11" spans="2:9" x14ac:dyDescent="0.25">
      <c r="B11" s="563" t="s">
        <v>1188</v>
      </c>
      <c r="C11" s="513"/>
      <c r="D11" s="250">
        <v>0</v>
      </c>
      <c r="E11" s="250">
        <v>0</v>
      </c>
      <c r="F11" s="250">
        <f>+D11+E11</f>
        <v>0</v>
      </c>
      <c r="G11" s="250">
        <f>SUM(G12:G19)</f>
        <v>0</v>
      </c>
      <c r="H11" s="250">
        <f>SUM(H12:H19)</f>
        <v>0</v>
      </c>
      <c r="I11" s="250">
        <f>F11-G11-H11</f>
        <v>0</v>
      </c>
    </row>
    <row r="12" spans="2:9" x14ac:dyDescent="0.25">
      <c r="B12" s="108"/>
      <c r="C12" s="164" t="s">
        <v>1189</v>
      </c>
      <c r="D12" s="206"/>
      <c r="E12" s="206"/>
      <c r="F12" s="206">
        <f>+D12+E12</f>
        <v>0</v>
      </c>
      <c r="G12" s="206">
        <v>0</v>
      </c>
      <c r="H12" s="206">
        <v>0</v>
      </c>
      <c r="I12" s="206">
        <f>F12-G12-H12</f>
        <v>0</v>
      </c>
    </row>
    <row r="13" spans="2:9" x14ac:dyDescent="0.25">
      <c r="B13" s="108"/>
      <c r="C13" s="164" t="s">
        <v>1190</v>
      </c>
      <c r="D13" s="206">
        <v>0</v>
      </c>
      <c r="E13" s="206">
        <v>0</v>
      </c>
      <c r="F13" s="206">
        <f>+D13+E13</f>
        <v>0</v>
      </c>
      <c r="G13" s="206">
        <v>0</v>
      </c>
      <c r="H13" s="206">
        <v>0</v>
      </c>
      <c r="I13" s="206">
        <f t="shared" ref="I13:I19" si="1">F13-G13-H13</f>
        <v>0</v>
      </c>
    </row>
    <row r="14" spans="2:9" x14ac:dyDescent="0.25">
      <c r="B14" s="108"/>
      <c r="C14" s="164" t="s">
        <v>1191</v>
      </c>
      <c r="D14" s="206">
        <v>0</v>
      </c>
      <c r="E14" s="206">
        <v>0</v>
      </c>
      <c r="F14" s="206">
        <f t="shared" ref="F14:F19" si="2">+D14+E14</f>
        <v>0</v>
      </c>
      <c r="G14" s="206">
        <v>0</v>
      </c>
      <c r="H14" s="206">
        <v>0</v>
      </c>
      <c r="I14" s="206">
        <f t="shared" si="1"/>
        <v>0</v>
      </c>
    </row>
    <row r="15" spans="2:9" x14ac:dyDescent="0.25">
      <c r="B15" s="108"/>
      <c r="C15" s="164" t="s">
        <v>1192</v>
      </c>
      <c r="D15" s="206">
        <v>0</v>
      </c>
      <c r="E15" s="206">
        <v>0</v>
      </c>
      <c r="F15" s="206">
        <f t="shared" si="2"/>
        <v>0</v>
      </c>
      <c r="G15" s="206">
        <v>0</v>
      </c>
      <c r="H15" s="206">
        <v>0</v>
      </c>
      <c r="I15" s="206">
        <f t="shared" si="1"/>
        <v>0</v>
      </c>
    </row>
    <row r="16" spans="2:9" x14ac:dyDescent="0.25">
      <c r="B16" s="108"/>
      <c r="C16" s="164" t="s">
        <v>1193</v>
      </c>
      <c r="D16" s="206">
        <v>0</v>
      </c>
      <c r="E16" s="206">
        <v>0</v>
      </c>
      <c r="F16" s="206">
        <f t="shared" si="2"/>
        <v>0</v>
      </c>
      <c r="G16" s="206">
        <v>0</v>
      </c>
      <c r="H16" s="206">
        <v>0</v>
      </c>
      <c r="I16" s="206">
        <f t="shared" si="1"/>
        <v>0</v>
      </c>
    </row>
    <row r="17" spans="2:9" x14ac:dyDescent="0.25">
      <c r="B17" s="108"/>
      <c r="C17" s="164" t="s">
        <v>1194</v>
      </c>
      <c r="D17" s="206">
        <v>0</v>
      </c>
      <c r="E17" s="206">
        <v>0</v>
      </c>
      <c r="F17" s="206">
        <f t="shared" si="2"/>
        <v>0</v>
      </c>
      <c r="G17" s="206">
        <v>0</v>
      </c>
      <c r="H17" s="206">
        <v>0</v>
      </c>
      <c r="I17" s="206">
        <f t="shared" si="1"/>
        <v>0</v>
      </c>
    </row>
    <row r="18" spans="2:9" x14ac:dyDescent="0.25">
      <c r="B18" s="108"/>
      <c r="C18" s="164" t="s">
        <v>1195</v>
      </c>
      <c r="D18" s="206">
        <v>0</v>
      </c>
      <c r="E18" s="206">
        <v>0</v>
      </c>
      <c r="F18" s="206">
        <f t="shared" si="2"/>
        <v>0</v>
      </c>
      <c r="G18" s="206">
        <v>0</v>
      </c>
      <c r="H18" s="206">
        <v>0</v>
      </c>
      <c r="I18" s="206">
        <f t="shared" si="1"/>
        <v>0</v>
      </c>
    </row>
    <row r="19" spans="2:9" x14ac:dyDescent="0.25">
      <c r="B19" s="108"/>
      <c r="C19" s="164" t="s">
        <v>1196</v>
      </c>
      <c r="D19" s="206">
        <v>0</v>
      </c>
      <c r="E19" s="206">
        <v>0</v>
      </c>
      <c r="F19" s="206">
        <f t="shared" si="2"/>
        <v>0</v>
      </c>
      <c r="G19" s="206">
        <v>0</v>
      </c>
      <c r="H19" s="206">
        <v>0</v>
      </c>
      <c r="I19" s="206">
        <f t="shared" si="1"/>
        <v>0</v>
      </c>
    </row>
    <row r="20" spans="2:9" x14ac:dyDescent="0.25">
      <c r="B20" s="131"/>
      <c r="C20" s="132"/>
      <c r="D20" s="199"/>
      <c r="E20" s="199"/>
      <c r="F20" s="199"/>
      <c r="G20" s="199"/>
      <c r="H20" s="199"/>
      <c r="I20" s="199"/>
    </row>
    <row r="21" spans="2:9" x14ac:dyDescent="0.25">
      <c r="B21" s="563" t="s">
        <v>1197</v>
      </c>
      <c r="C21" s="513"/>
      <c r="D21" s="203">
        <f>SUM(D22:D28)</f>
        <v>18338862</v>
      </c>
      <c r="E21" s="203">
        <f>SUM(E22:E28)</f>
        <v>865373</v>
      </c>
      <c r="F21" s="203">
        <f>+D21+E21</f>
        <v>19204235</v>
      </c>
      <c r="G21" s="203">
        <f>SUM(G22:G28)</f>
        <v>11963762</v>
      </c>
      <c r="H21" s="203">
        <f>SUM(H22:H28)</f>
        <v>11963762</v>
      </c>
      <c r="I21" s="274">
        <f>+F21-G21</f>
        <v>7240473</v>
      </c>
    </row>
    <row r="22" spans="2:9" x14ac:dyDescent="0.25">
      <c r="B22" s="108"/>
      <c r="C22" s="164" t="s">
        <v>1198</v>
      </c>
      <c r="D22" s="206"/>
      <c r="E22" s="264">
        <v>0</v>
      </c>
      <c r="F22" s="206">
        <f>+D22+E22</f>
        <v>0</v>
      </c>
      <c r="G22" s="206">
        <v>0</v>
      </c>
      <c r="H22" s="206">
        <v>0</v>
      </c>
      <c r="I22" s="206">
        <f>F22-G22-H22</f>
        <v>0</v>
      </c>
    </row>
    <row r="23" spans="2:9" x14ac:dyDescent="0.25">
      <c r="B23" s="108"/>
      <c r="C23" s="164" t="s">
        <v>1199</v>
      </c>
      <c r="D23" s="206">
        <v>0</v>
      </c>
      <c r="E23" s="264">
        <v>0</v>
      </c>
      <c r="F23" s="206">
        <f t="shared" ref="F23:F26" si="3">+D23+E23</f>
        <v>0</v>
      </c>
      <c r="G23" s="206">
        <v>0</v>
      </c>
      <c r="H23" s="206">
        <v>0</v>
      </c>
      <c r="I23" s="206">
        <f t="shared" ref="I23:I25" si="4">F23-G23-H23</f>
        <v>0</v>
      </c>
    </row>
    <row r="24" spans="2:9" x14ac:dyDescent="0.25">
      <c r="B24" s="108"/>
      <c r="C24" s="164" t="s">
        <v>1200</v>
      </c>
      <c r="D24" s="206">
        <v>0</v>
      </c>
      <c r="E24" s="264">
        <v>0</v>
      </c>
      <c r="F24" s="206">
        <f t="shared" si="3"/>
        <v>0</v>
      </c>
      <c r="G24" s="206">
        <v>0</v>
      </c>
      <c r="H24" s="206">
        <v>0</v>
      </c>
      <c r="I24" s="206">
        <f t="shared" si="4"/>
        <v>0</v>
      </c>
    </row>
    <row r="25" spans="2:9" x14ac:dyDescent="0.25">
      <c r="B25" s="108"/>
      <c r="C25" s="164" t="s">
        <v>1201</v>
      </c>
      <c r="D25" s="206">
        <v>0</v>
      </c>
      <c r="E25" s="264">
        <v>0</v>
      </c>
      <c r="F25" s="206">
        <f t="shared" si="3"/>
        <v>0</v>
      </c>
      <c r="G25" s="206">
        <v>0</v>
      </c>
      <c r="H25" s="206">
        <v>0</v>
      </c>
      <c r="I25" s="206">
        <f t="shared" si="4"/>
        <v>0</v>
      </c>
    </row>
    <row r="26" spans="2:9" x14ac:dyDescent="0.25">
      <c r="B26" s="108"/>
      <c r="C26" s="164" t="s">
        <v>1202</v>
      </c>
      <c r="D26" s="198">
        <f>'Formato 6 b)'!C9</f>
        <v>18338862</v>
      </c>
      <c r="E26" s="198">
        <v>865373</v>
      </c>
      <c r="F26" s="198">
        <f t="shared" si="3"/>
        <v>19204235</v>
      </c>
      <c r="G26" s="198">
        <v>11963762</v>
      </c>
      <c r="H26" s="198">
        <f>G26</f>
        <v>11963762</v>
      </c>
      <c r="I26" s="293">
        <f>+F26-G26</f>
        <v>7240473</v>
      </c>
    </row>
    <row r="27" spans="2:9" x14ac:dyDescent="0.25">
      <c r="B27" s="108"/>
      <c r="C27" s="164" t="s">
        <v>1203</v>
      </c>
      <c r="D27" s="206">
        <v>0</v>
      </c>
      <c r="E27" s="206">
        <v>0</v>
      </c>
      <c r="F27" s="206">
        <f t="shared" ref="F27:F28" si="5">+D27+E27</f>
        <v>0</v>
      </c>
      <c r="G27" s="206">
        <v>0</v>
      </c>
      <c r="H27" s="206">
        <v>0</v>
      </c>
      <c r="I27" s="206">
        <f t="shared" ref="I27:I28" si="6">F27-G27-H27</f>
        <v>0</v>
      </c>
    </row>
    <row r="28" spans="2:9" x14ac:dyDescent="0.25">
      <c r="B28" s="108"/>
      <c r="C28" s="164" t="s">
        <v>1204</v>
      </c>
      <c r="D28" s="206">
        <v>0</v>
      </c>
      <c r="E28" s="206">
        <v>0</v>
      </c>
      <c r="F28" s="206">
        <f t="shared" si="5"/>
        <v>0</v>
      </c>
      <c r="G28" s="206">
        <v>0</v>
      </c>
      <c r="H28" s="206">
        <v>0</v>
      </c>
      <c r="I28" s="206">
        <f t="shared" si="6"/>
        <v>0</v>
      </c>
    </row>
    <row r="29" spans="2:9" x14ac:dyDescent="0.25">
      <c r="B29" s="131"/>
      <c r="C29" s="132"/>
      <c r="D29" s="199"/>
      <c r="E29" s="199"/>
      <c r="F29" s="199"/>
      <c r="G29" s="199"/>
      <c r="H29" s="199"/>
      <c r="I29" s="199"/>
    </row>
    <row r="30" spans="2:9" x14ac:dyDescent="0.25">
      <c r="B30" s="563" t="s">
        <v>1205</v>
      </c>
      <c r="C30" s="513"/>
      <c r="D30" s="250">
        <f>SUM(D31:D39)</f>
        <v>0</v>
      </c>
      <c r="E30" s="250">
        <f>SUM(E31:E39)</f>
        <v>0</v>
      </c>
      <c r="F30" s="250">
        <f>+D30+E30</f>
        <v>0</v>
      </c>
      <c r="G30" s="250">
        <f>SUM(G31:G39)</f>
        <v>0</v>
      </c>
      <c r="H30" s="250">
        <f>SUM(H31:H39)</f>
        <v>0</v>
      </c>
      <c r="I30" s="250">
        <f>F30-G30-H30</f>
        <v>0</v>
      </c>
    </row>
    <row r="31" spans="2:9" x14ac:dyDescent="0.25">
      <c r="B31" s="108"/>
      <c r="C31" s="164" t="s">
        <v>1206</v>
      </c>
      <c r="D31" s="206"/>
      <c r="E31" s="206">
        <v>0</v>
      </c>
      <c r="F31" s="206">
        <f>+D31+E31</f>
        <v>0</v>
      </c>
      <c r="G31" s="206">
        <v>0</v>
      </c>
      <c r="H31" s="206">
        <v>0</v>
      </c>
      <c r="I31" s="206">
        <f>F31-G31-H31</f>
        <v>0</v>
      </c>
    </row>
    <row r="32" spans="2:9" x14ac:dyDescent="0.25">
      <c r="B32" s="108"/>
      <c r="C32" s="164" t="s">
        <v>1207</v>
      </c>
      <c r="D32" s="206">
        <v>0</v>
      </c>
      <c r="E32" s="206">
        <v>0</v>
      </c>
      <c r="F32" s="206">
        <f t="shared" ref="F32:F39" si="7">+D32+E32</f>
        <v>0</v>
      </c>
      <c r="G32" s="206">
        <v>0</v>
      </c>
      <c r="H32" s="206">
        <v>0</v>
      </c>
      <c r="I32" s="206">
        <f t="shared" ref="I32:I37" si="8">F32-G32-H32</f>
        <v>0</v>
      </c>
    </row>
    <row r="33" spans="2:9" x14ac:dyDescent="0.25">
      <c r="B33" s="108"/>
      <c r="C33" s="164" t="s">
        <v>1208</v>
      </c>
      <c r="D33" s="206">
        <v>0</v>
      </c>
      <c r="E33" s="206">
        <v>0</v>
      </c>
      <c r="F33" s="206">
        <f t="shared" si="7"/>
        <v>0</v>
      </c>
      <c r="G33" s="206">
        <v>0</v>
      </c>
      <c r="H33" s="206">
        <v>0</v>
      </c>
      <c r="I33" s="206">
        <f t="shared" si="8"/>
        <v>0</v>
      </c>
    </row>
    <row r="34" spans="2:9" x14ac:dyDescent="0.25">
      <c r="B34" s="108"/>
      <c r="C34" s="164" t="s">
        <v>1209</v>
      </c>
      <c r="D34" s="206">
        <v>0</v>
      </c>
      <c r="E34" s="206">
        <v>0</v>
      </c>
      <c r="F34" s="206">
        <f t="shared" si="7"/>
        <v>0</v>
      </c>
      <c r="G34" s="206">
        <v>0</v>
      </c>
      <c r="H34" s="206">
        <v>0</v>
      </c>
      <c r="I34" s="206">
        <f t="shared" si="8"/>
        <v>0</v>
      </c>
    </row>
    <row r="35" spans="2:9" x14ac:dyDescent="0.25">
      <c r="B35" s="108"/>
      <c r="C35" s="164" t="s">
        <v>1210</v>
      </c>
      <c r="D35" s="206">
        <v>0</v>
      </c>
      <c r="E35" s="206">
        <v>0</v>
      </c>
      <c r="F35" s="206">
        <f t="shared" si="7"/>
        <v>0</v>
      </c>
      <c r="G35" s="206">
        <v>0</v>
      </c>
      <c r="H35" s="206">
        <v>0</v>
      </c>
      <c r="I35" s="206">
        <f t="shared" si="8"/>
        <v>0</v>
      </c>
    </row>
    <row r="36" spans="2:9" x14ac:dyDescent="0.25">
      <c r="B36" s="108"/>
      <c r="C36" s="164" t="s">
        <v>1211</v>
      </c>
      <c r="D36" s="206">
        <v>0</v>
      </c>
      <c r="E36" s="206">
        <v>0</v>
      </c>
      <c r="F36" s="206">
        <f t="shared" si="7"/>
        <v>0</v>
      </c>
      <c r="G36" s="206">
        <v>0</v>
      </c>
      <c r="H36" s="206">
        <v>0</v>
      </c>
      <c r="I36" s="206">
        <f t="shared" si="8"/>
        <v>0</v>
      </c>
    </row>
    <row r="37" spans="2:9" x14ac:dyDescent="0.25">
      <c r="B37" s="108"/>
      <c r="C37" s="164" t="s">
        <v>1212</v>
      </c>
      <c r="D37" s="206">
        <v>0</v>
      </c>
      <c r="E37" s="206">
        <v>0</v>
      </c>
      <c r="F37" s="206">
        <f t="shared" si="7"/>
        <v>0</v>
      </c>
      <c r="G37" s="206">
        <v>0</v>
      </c>
      <c r="H37" s="206">
        <v>0</v>
      </c>
      <c r="I37" s="206">
        <f t="shared" si="8"/>
        <v>0</v>
      </c>
    </row>
    <row r="38" spans="2:9" x14ac:dyDescent="0.25">
      <c r="B38" s="108"/>
      <c r="C38" s="164" t="s">
        <v>1213</v>
      </c>
      <c r="D38" s="206">
        <v>0</v>
      </c>
      <c r="E38" s="206">
        <v>0</v>
      </c>
      <c r="F38" s="206">
        <f t="shared" si="7"/>
        <v>0</v>
      </c>
      <c r="G38" s="206">
        <v>0</v>
      </c>
      <c r="H38" s="206">
        <v>0</v>
      </c>
      <c r="I38" s="206">
        <f>F38-G38-H38</f>
        <v>0</v>
      </c>
    </row>
    <row r="39" spans="2:9" x14ac:dyDescent="0.25">
      <c r="B39" s="108"/>
      <c r="C39" s="164" t="s">
        <v>1214</v>
      </c>
      <c r="D39" s="206">
        <v>0</v>
      </c>
      <c r="E39" s="206">
        <v>0</v>
      </c>
      <c r="F39" s="206">
        <f t="shared" si="7"/>
        <v>0</v>
      </c>
      <c r="G39" s="206">
        <v>0</v>
      </c>
      <c r="H39" s="206">
        <v>0</v>
      </c>
      <c r="I39" s="206">
        <f>F39-G39-H39</f>
        <v>0</v>
      </c>
    </row>
    <row r="40" spans="2:9" x14ac:dyDescent="0.25">
      <c r="B40" s="131"/>
      <c r="C40" s="132"/>
      <c r="D40" s="266"/>
      <c r="E40" s="266"/>
      <c r="F40" s="266"/>
      <c r="G40" s="266"/>
      <c r="H40" s="266"/>
      <c r="I40" s="266"/>
    </row>
    <row r="41" spans="2:9" x14ac:dyDescent="0.25">
      <c r="B41" s="563" t="s">
        <v>1215</v>
      </c>
      <c r="C41" s="513"/>
      <c r="D41" s="250">
        <f>SUM(D42:D45)</f>
        <v>0</v>
      </c>
      <c r="E41" s="250">
        <f>SUM(E42:E45)</f>
        <v>0</v>
      </c>
      <c r="F41" s="250">
        <f>+D41+E41</f>
        <v>0</v>
      </c>
      <c r="G41" s="250">
        <f>SUM(G42:G45)</f>
        <v>0</v>
      </c>
      <c r="H41" s="250">
        <f>SUM(H42:H45)</f>
        <v>0</v>
      </c>
      <c r="I41" s="250">
        <f>F41-G41-H41</f>
        <v>0</v>
      </c>
    </row>
    <row r="42" spans="2:9" x14ac:dyDescent="0.25">
      <c r="B42" s="108"/>
      <c r="C42" s="164" t="s">
        <v>1216</v>
      </c>
      <c r="D42" s="206"/>
      <c r="E42" s="206">
        <v>0</v>
      </c>
      <c r="F42" s="206">
        <f>+D42+E42</f>
        <v>0</v>
      </c>
      <c r="G42" s="206">
        <v>0</v>
      </c>
      <c r="H42" s="206">
        <v>0</v>
      </c>
      <c r="I42" s="206">
        <f>F42-G42-H42</f>
        <v>0</v>
      </c>
    </row>
    <row r="43" spans="2:9" x14ac:dyDescent="0.25">
      <c r="B43" s="108"/>
      <c r="C43" s="164" t="s">
        <v>1217</v>
      </c>
      <c r="D43" s="206">
        <v>0</v>
      </c>
      <c r="E43" s="206">
        <v>0</v>
      </c>
      <c r="F43" s="206">
        <f>+D43+E43</f>
        <v>0</v>
      </c>
      <c r="G43" s="206">
        <v>0</v>
      </c>
      <c r="H43" s="206">
        <v>0</v>
      </c>
      <c r="I43" s="206">
        <f>F43-G43-H43</f>
        <v>0</v>
      </c>
    </row>
    <row r="44" spans="2:9" x14ac:dyDescent="0.25">
      <c r="B44" s="108"/>
      <c r="C44" s="164" t="s">
        <v>1218</v>
      </c>
      <c r="D44" s="206">
        <v>0</v>
      </c>
      <c r="E44" s="206">
        <v>0</v>
      </c>
      <c r="F44" s="206">
        <f>+D44+E44</f>
        <v>0</v>
      </c>
      <c r="G44" s="206">
        <v>0</v>
      </c>
      <c r="H44" s="206">
        <v>0</v>
      </c>
      <c r="I44" s="206">
        <f>F44-G44-H44</f>
        <v>0</v>
      </c>
    </row>
    <row r="45" spans="2:9" x14ac:dyDescent="0.25">
      <c r="B45" s="108"/>
      <c r="C45" s="164" t="s">
        <v>1219</v>
      </c>
      <c r="D45" s="206">
        <v>0</v>
      </c>
      <c r="E45" s="206">
        <v>0</v>
      </c>
      <c r="F45" s="206">
        <f>+D45+E45</f>
        <v>0</v>
      </c>
      <c r="G45" s="206">
        <v>0</v>
      </c>
      <c r="H45" s="206">
        <v>0</v>
      </c>
      <c r="I45" s="206">
        <f>F45-G45-H45</f>
        <v>0</v>
      </c>
    </row>
    <row r="46" spans="2:9" x14ac:dyDescent="0.25">
      <c r="B46" s="131"/>
      <c r="C46" s="132"/>
      <c r="D46" s="266"/>
      <c r="E46" s="266"/>
      <c r="F46" s="266"/>
      <c r="G46" s="266"/>
      <c r="H46" s="266"/>
      <c r="I46" s="266"/>
    </row>
    <row r="47" spans="2:9" x14ac:dyDescent="0.25">
      <c r="B47" s="563" t="s">
        <v>1220</v>
      </c>
      <c r="C47" s="513"/>
      <c r="D47" s="265">
        <f t="shared" ref="D47:I47" si="9">D48+D58+D67+D78</f>
        <v>0</v>
      </c>
      <c r="E47" s="265">
        <f t="shared" si="9"/>
        <v>0</v>
      </c>
      <c r="F47" s="265">
        <f t="shared" si="9"/>
        <v>0</v>
      </c>
      <c r="G47" s="265">
        <f t="shared" si="9"/>
        <v>0</v>
      </c>
      <c r="H47" s="265">
        <f t="shared" si="9"/>
        <v>0</v>
      </c>
      <c r="I47" s="265">
        <f t="shared" si="9"/>
        <v>0</v>
      </c>
    </row>
    <row r="48" spans="2:9" x14ac:dyDescent="0.25">
      <c r="B48" s="563" t="s">
        <v>1188</v>
      </c>
      <c r="C48" s="513"/>
      <c r="D48" s="250">
        <v>0</v>
      </c>
      <c r="E48" s="250">
        <f>SUM(E49:E56)</f>
        <v>0</v>
      </c>
      <c r="F48" s="250">
        <f>+D48+E48</f>
        <v>0</v>
      </c>
      <c r="G48" s="250">
        <f>SUM(G49:G56)</f>
        <v>0</v>
      </c>
      <c r="H48" s="250">
        <f>SUM(H49:H56)</f>
        <v>0</v>
      </c>
      <c r="I48" s="250">
        <f>F48-G48-H48</f>
        <v>0</v>
      </c>
    </row>
    <row r="49" spans="2:9" x14ac:dyDescent="0.25">
      <c r="B49" s="108"/>
      <c r="C49" s="164" t="s">
        <v>1189</v>
      </c>
      <c r="D49" s="206"/>
      <c r="E49" s="206">
        <v>0</v>
      </c>
      <c r="F49" s="206">
        <f>+D49+E49</f>
        <v>0</v>
      </c>
      <c r="G49" s="206">
        <v>0</v>
      </c>
      <c r="H49" s="206">
        <v>0</v>
      </c>
      <c r="I49" s="206">
        <f>F49-G49-H49</f>
        <v>0</v>
      </c>
    </row>
    <row r="50" spans="2:9" x14ac:dyDescent="0.25">
      <c r="B50" s="108"/>
      <c r="C50" s="164" t="s">
        <v>1190</v>
      </c>
      <c r="D50" s="206">
        <v>0</v>
      </c>
      <c r="E50" s="206">
        <v>0</v>
      </c>
      <c r="F50" s="206">
        <f t="shared" ref="F50:F56" si="10">+D50+E50</f>
        <v>0</v>
      </c>
      <c r="G50" s="206">
        <v>0</v>
      </c>
      <c r="H50" s="206">
        <v>0</v>
      </c>
      <c r="I50" s="206">
        <f t="shared" ref="I50:I55" si="11">F50-G50-H50</f>
        <v>0</v>
      </c>
    </row>
    <row r="51" spans="2:9" x14ac:dyDescent="0.25">
      <c r="B51" s="108"/>
      <c r="C51" s="164" t="s">
        <v>1191</v>
      </c>
      <c r="D51" s="206">
        <v>0</v>
      </c>
      <c r="E51" s="206">
        <v>0</v>
      </c>
      <c r="F51" s="206">
        <f t="shared" si="10"/>
        <v>0</v>
      </c>
      <c r="G51" s="206">
        <v>0</v>
      </c>
      <c r="H51" s="206">
        <v>0</v>
      </c>
      <c r="I51" s="206">
        <f t="shared" si="11"/>
        <v>0</v>
      </c>
    </row>
    <row r="52" spans="2:9" x14ac:dyDescent="0.25">
      <c r="B52" s="108"/>
      <c r="C52" s="164" t="s">
        <v>1192</v>
      </c>
      <c r="D52" s="206">
        <v>0</v>
      </c>
      <c r="E52" s="206">
        <v>0</v>
      </c>
      <c r="F52" s="206">
        <f t="shared" si="10"/>
        <v>0</v>
      </c>
      <c r="G52" s="206">
        <v>0</v>
      </c>
      <c r="H52" s="206">
        <v>0</v>
      </c>
      <c r="I52" s="206">
        <f t="shared" si="11"/>
        <v>0</v>
      </c>
    </row>
    <row r="53" spans="2:9" x14ac:dyDescent="0.25">
      <c r="B53" s="108"/>
      <c r="C53" s="164" t="s">
        <v>1193</v>
      </c>
      <c r="D53" s="206">
        <v>0</v>
      </c>
      <c r="E53" s="206">
        <v>0</v>
      </c>
      <c r="F53" s="206">
        <f t="shared" si="10"/>
        <v>0</v>
      </c>
      <c r="G53" s="206">
        <v>0</v>
      </c>
      <c r="H53" s="206">
        <v>0</v>
      </c>
      <c r="I53" s="206">
        <f t="shared" si="11"/>
        <v>0</v>
      </c>
    </row>
    <row r="54" spans="2:9" x14ac:dyDescent="0.25">
      <c r="B54" s="108"/>
      <c r="C54" s="164" t="s">
        <v>1194</v>
      </c>
      <c r="D54" s="206">
        <v>0</v>
      </c>
      <c r="E54" s="206">
        <v>0</v>
      </c>
      <c r="F54" s="206">
        <f t="shared" si="10"/>
        <v>0</v>
      </c>
      <c r="G54" s="206">
        <v>0</v>
      </c>
      <c r="H54" s="206">
        <v>0</v>
      </c>
      <c r="I54" s="206">
        <f t="shared" si="11"/>
        <v>0</v>
      </c>
    </row>
    <row r="55" spans="2:9" x14ac:dyDescent="0.25">
      <c r="B55" s="108"/>
      <c r="C55" s="164" t="s">
        <v>1195</v>
      </c>
      <c r="D55" s="206">
        <v>0</v>
      </c>
      <c r="E55" s="206">
        <v>0</v>
      </c>
      <c r="F55" s="206">
        <f t="shared" si="10"/>
        <v>0</v>
      </c>
      <c r="G55" s="206">
        <v>0</v>
      </c>
      <c r="H55" s="206">
        <v>0</v>
      </c>
      <c r="I55" s="206">
        <f t="shared" si="11"/>
        <v>0</v>
      </c>
    </row>
    <row r="56" spans="2:9" x14ac:dyDescent="0.25">
      <c r="B56" s="108"/>
      <c r="C56" s="164" t="s">
        <v>1196</v>
      </c>
      <c r="D56" s="206">
        <v>0</v>
      </c>
      <c r="E56" s="206">
        <v>0</v>
      </c>
      <c r="F56" s="206">
        <f t="shared" si="10"/>
        <v>0</v>
      </c>
      <c r="G56" s="206">
        <v>0</v>
      </c>
      <c r="H56" s="206">
        <v>0</v>
      </c>
      <c r="I56" s="206">
        <f>F56-G56-H56</f>
        <v>0</v>
      </c>
    </row>
    <row r="57" spans="2:9" x14ac:dyDescent="0.25">
      <c r="B57" s="131"/>
      <c r="C57" s="132"/>
      <c r="D57" s="266"/>
      <c r="E57" s="266"/>
      <c r="F57" s="266"/>
      <c r="G57" s="266"/>
      <c r="H57" s="266"/>
      <c r="I57" s="266"/>
    </row>
    <row r="58" spans="2:9" x14ac:dyDescent="0.25">
      <c r="B58" s="563" t="s">
        <v>1197</v>
      </c>
      <c r="C58" s="513"/>
      <c r="D58" s="250">
        <f>SUM(D59:D65)</f>
        <v>0</v>
      </c>
      <c r="E58" s="250">
        <f>SUM(E59:E65)</f>
        <v>0</v>
      </c>
      <c r="F58" s="250">
        <f>+D58+E58</f>
        <v>0</v>
      </c>
      <c r="G58" s="250">
        <f>SUM(G59:G65)</f>
        <v>0</v>
      </c>
      <c r="H58" s="250">
        <f>SUM(H59:H65)</f>
        <v>0</v>
      </c>
      <c r="I58" s="250">
        <f>F58-G58-H58</f>
        <v>0</v>
      </c>
    </row>
    <row r="59" spans="2:9" x14ac:dyDescent="0.25">
      <c r="B59" s="108"/>
      <c r="C59" s="164" t="s">
        <v>1198</v>
      </c>
      <c r="D59" s="206">
        <v>0</v>
      </c>
      <c r="E59" s="206">
        <v>0</v>
      </c>
      <c r="F59" s="206">
        <f>+D59+E59</f>
        <v>0</v>
      </c>
      <c r="G59" s="206">
        <v>0</v>
      </c>
      <c r="H59" s="206">
        <v>0</v>
      </c>
      <c r="I59" s="206">
        <f>F59-G59-H59</f>
        <v>0</v>
      </c>
    </row>
    <row r="60" spans="2:9" x14ac:dyDescent="0.25">
      <c r="B60" s="108"/>
      <c r="C60" s="164" t="s">
        <v>1199</v>
      </c>
      <c r="D60" s="206">
        <v>0</v>
      </c>
      <c r="E60" s="206">
        <v>0</v>
      </c>
      <c r="F60" s="206">
        <f t="shared" ref="F60:F65" si="12">+D60+E60</f>
        <v>0</v>
      </c>
      <c r="G60" s="206">
        <v>0</v>
      </c>
      <c r="H60" s="206">
        <v>0</v>
      </c>
      <c r="I60" s="206">
        <f t="shared" ref="I60:I65" si="13">F60-G60-H60</f>
        <v>0</v>
      </c>
    </row>
    <row r="61" spans="2:9" x14ac:dyDescent="0.25">
      <c r="B61" s="108"/>
      <c r="C61" s="164" t="s">
        <v>1200</v>
      </c>
      <c r="D61" s="206">
        <v>0</v>
      </c>
      <c r="E61" s="206">
        <v>0</v>
      </c>
      <c r="F61" s="206">
        <f t="shared" si="12"/>
        <v>0</v>
      </c>
      <c r="G61" s="206">
        <v>0</v>
      </c>
      <c r="H61" s="206">
        <v>0</v>
      </c>
      <c r="I61" s="206">
        <f t="shared" si="13"/>
        <v>0</v>
      </c>
    </row>
    <row r="62" spans="2:9" x14ac:dyDescent="0.25">
      <c r="B62" s="108"/>
      <c r="C62" s="164" t="s">
        <v>1201</v>
      </c>
      <c r="D62" s="206">
        <v>0</v>
      </c>
      <c r="E62" s="206">
        <v>0</v>
      </c>
      <c r="F62" s="206">
        <f t="shared" si="12"/>
        <v>0</v>
      </c>
      <c r="G62" s="206">
        <v>0</v>
      </c>
      <c r="H62" s="206">
        <v>0</v>
      </c>
      <c r="I62" s="206">
        <f t="shared" si="13"/>
        <v>0</v>
      </c>
    </row>
    <row r="63" spans="2:9" x14ac:dyDescent="0.25">
      <c r="B63" s="108"/>
      <c r="C63" s="164" t="s">
        <v>1202</v>
      </c>
      <c r="D63" s="206">
        <v>0</v>
      </c>
      <c r="E63" s="206">
        <v>0</v>
      </c>
      <c r="F63" s="206">
        <f t="shared" si="12"/>
        <v>0</v>
      </c>
      <c r="G63" s="206">
        <v>0</v>
      </c>
      <c r="H63" s="206">
        <v>0</v>
      </c>
      <c r="I63" s="206">
        <f t="shared" si="13"/>
        <v>0</v>
      </c>
    </row>
    <row r="64" spans="2:9" x14ac:dyDescent="0.25">
      <c r="B64" s="108"/>
      <c r="C64" s="164" t="s">
        <v>1203</v>
      </c>
      <c r="D64" s="206">
        <v>0</v>
      </c>
      <c r="E64" s="206">
        <v>0</v>
      </c>
      <c r="F64" s="206">
        <f t="shared" si="12"/>
        <v>0</v>
      </c>
      <c r="G64" s="206">
        <v>0</v>
      </c>
      <c r="H64" s="206">
        <v>0</v>
      </c>
      <c r="I64" s="206">
        <f t="shared" si="13"/>
        <v>0</v>
      </c>
    </row>
    <row r="65" spans="2:9" x14ac:dyDescent="0.25">
      <c r="B65" s="108"/>
      <c r="C65" s="164" t="s">
        <v>1204</v>
      </c>
      <c r="D65" s="206">
        <v>0</v>
      </c>
      <c r="E65" s="206">
        <v>0</v>
      </c>
      <c r="F65" s="206">
        <f t="shared" si="12"/>
        <v>0</v>
      </c>
      <c r="G65" s="206">
        <v>0</v>
      </c>
      <c r="H65" s="206">
        <v>0</v>
      </c>
      <c r="I65" s="206">
        <f t="shared" si="13"/>
        <v>0</v>
      </c>
    </row>
    <row r="66" spans="2:9" x14ac:dyDescent="0.25">
      <c r="B66" s="131"/>
      <c r="C66" s="132"/>
      <c r="D66" s="199"/>
      <c r="E66" s="199"/>
      <c r="F66" s="199"/>
      <c r="G66" s="199"/>
      <c r="H66" s="199"/>
      <c r="I66" s="199"/>
    </row>
    <row r="67" spans="2:9" x14ac:dyDescent="0.25">
      <c r="B67" s="563" t="s">
        <v>1205</v>
      </c>
      <c r="C67" s="513"/>
      <c r="D67" s="250">
        <f>SUM(D68:D76)</f>
        <v>0</v>
      </c>
      <c r="E67" s="250">
        <f>SUM(E68:E76)</f>
        <v>0</v>
      </c>
      <c r="F67" s="250">
        <f>+D67+E67</f>
        <v>0</v>
      </c>
      <c r="G67" s="250">
        <f>SUM(G68:G76)</f>
        <v>0</v>
      </c>
      <c r="H67" s="250">
        <f>SUM(H68:H76)</f>
        <v>0</v>
      </c>
      <c r="I67" s="250">
        <f>F67-G67-H67</f>
        <v>0</v>
      </c>
    </row>
    <row r="68" spans="2:9" x14ac:dyDescent="0.25">
      <c r="B68" s="108"/>
      <c r="C68" s="164" t="s">
        <v>1206</v>
      </c>
      <c r="D68" s="264">
        <v>0</v>
      </c>
      <c r="E68" s="264">
        <v>0</v>
      </c>
      <c r="F68" s="264">
        <f>+D68+E68</f>
        <v>0</v>
      </c>
      <c r="G68" s="264">
        <v>0</v>
      </c>
      <c r="H68" s="264">
        <v>0</v>
      </c>
      <c r="I68" s="264">
        <f>F68-G68-H68</f>
        <v>0</v>
      </c>
    </row>
    <row r="69" spans="2:9" x14ac:dyDescent="0.25">
      <c r="B69" s="108"/>
      <c r="C69" s="164" t="s">
        <v>1207</v>
      </c>
      <c r="D69" s="264">
        <v>0</v>
      </c>
      <c r="E69" s="264">
        <v>0</v>
      </c>
      <c r="F69" s="264">
        <f t="shared" ref="F69:F76" si="14">+D69+E69</f>
        <v>0</v>
      </c>
      <c r="G69" s="264">
        <v>0</v>
      </c>
      <c r="H69" s="264">
        <v>0</v>
      </c>
      <c r="I69" s="264">
        <f t="shared" ref="I69:I74" si="15">F69-G69-H69</f>
        <v>0</v>
      </c>
    </row>
    <row r="70" spans="2:9" x14ac:dyDescent="0.25">
      <c r="B70" s="108"/>
      <c r="C70" s="164" t="s">
        <v>1208</v>
      </c>
      <c r="D70" s="264">
        <v>0</v>
      </c>
      <c r="E70" s="264">
        <v>0</v>
      </c>
      <c r="F70" s="264">
        <f t="shared" si="14"/>
        <v>0</v>
      </c>
      <c r="G70" s="264">
        <v>0</v>
      </c>
      <c r="H70" s="264">
        <v>0</v>
      </c>
      <c r="I70" s="264">
        <f t="shared" si="15"/>
        <v>0</v>
      </c>
    </row>
    <row r="71" spans="2:9" x14ac:dyDescent="0.25">
      <c r="B71" s="108"/>
      <c r="C71" s="164" t="s">
        <v>1209</v>
      </c>
      <c r="D71" s="264">
        <v>0</v>
      </c>
      <c r="E71" s="264">
        <v>0</v>
      </c>
      <c r="F71" s="264">
        <f t="shared" si="14"/>
        <v>0</v>
      </c>
      <c r="G71" s="264">
        <v>0</v>
      </c>
      <c r="H71" s="264">
        <v>0</v>
      </c>
      <c r="I71" s="264">
        <f t="shared" si="15"/>
        <v>0</v>
      </c>
    </row>
    <row r="72" spans="2:9" x14ac:dyDescent="0.25">
      <c r="B72" s="108"/>
      <c r="C72" s="164" t="s">
        <v>1210</v>
      </c>
      <c r="D72" s="264">
        <v>0</v>
      </c>
      <c r="E72" s="264">
        <v>0</v>
      </c>
      <c r="F72" s="264">
        <f t="shared" si="14"/>
        <v>0</v>
      </c>
      <c r="G72" s="264">
        <v>0</v>
      </c>
      <c r="H72" s="264">
        <v>0</v>
      </c>
      <c r="I72" s="264">
        <f t="shared" si="15"/>
        <v>0</v>
      </c>
    </row>
    <row r="73" spans="2:9" x14ac:dyDescent="0.25">
      <c r="B73" s="108"/>
      <c r="C73" s="164" t="s">
        <v>1211</v>
      </c>
      <c r="D73" s="264">
        <v>0</v>
      </c>
      <c r="E73" s="264">
        <v>0</v>
      </c>
      <c r="F73" s="264">
        <f t="shared" si="14"/>
        <v>0</v>
      </c>
      <c r="G73" s="264">
        <v>0</v>
      </c>
      <c r="H73" s="264">
        <v>0</v>
      </c>
      <c r="I73" s="264">
        <f t="shared" si="15"/>
        <v>0</v>
      </c>
    </row>
    <row r="74" spans="2:9" x14ac:dyDescent="0.25">
      <c r="B74" s="108"/>
      <c r="C74" s="164" t="s">
        <v>1212</v>
      </c>
      <c r="D74" s="264">
        <v>0</v>
      </c>
      <c r="E74" s="264">
        <v>0</v>
      </c>
      <c r="F74" s="264">
        <f t="shared" si="14"/>
        <v>0</v>
      </c>
      <c r="G74" s="264">
        <v>0</v>
      </c>
      <c r="H74" s="264">
        <v>0</v>
      </c>
      <c r="I74" s="264">
        <f t="shared" si="15"/>
        <v>0</v>
      </c>
    </row>
    <row r="75" spans="2:9" x14ac:dyDescent="0.25">
      <c r="B75" s="108"/>
      <c r="C75" s="164" t="s">
        <v>1213</v>
      </c>
      <c r="D75" s="264">
        <v>0</v>
      </c>
      <c r="E75" s="264">
        <v>0</v>
      </c>
      <c r="F75" s="264">
        <f t="shared" si="14"/>
        <v>0</v>
      </c>
      <c r="G75" s="264">
        <v>0</v>
      </c>
      <c r="H75" s="264">
        <v>0</v>
      </c>
      <c r="I75" s="264">
        <f>F75-G75-H75</f>
        <v>0</v>
      </c>
    </row>
    <row r="76" spans="2:9" x14ac:dyDescent="0.25">
      <c r="B76" s="108"/>
      <c r="C76" s="164" t="s">
        <v>1214</v>
      </c>
      <c r="D76" s="264">
        <v>0</v>
      </c>
      <c r="E76" s="264">
        <v>0</v>
      </c>
      <c r="F76" s="264">
        <f t="shared" si="14"/>
        <v>0</v>
      </c>
      <c r="G76" s="264">
        <v>0</v>
      </c>
      <c r="H76" s="264">
        <v>0</v>
      </c>
      <c r="I76" s="264">
        <f>F76-G76-H76</f>
        <v>0</v>
      </c>
    </row>
    <row r="77" spans="2:9" x14ac:dyDescent="0.25">
      <c r="B77" s="131"/>
      <c r="C77" s="132"/>
      <c r="D77" s="199"/>
      <c r="E77" s="199"/>
      <c r="F77" s="199"/>
      <c r="G77" s="199"/>
      <c r="H77" s="199"/>
      <c r="I77" s="199"/>
    </row>
    <row r="78" spans="2:9" x14ac:dyDescent="0.25">
      <c r="B78" s="563" t="s">
        <v>1215</v>
      </c>
      <c r="C78" s="513"/>
      <c r="D78" s="250">
        <f>SUM(D79:D82)</f>
        <v>0</v>
      </c>
      <c r="E78" s="250">
        <f>SUM(E79:E82)</f>
        <v>0</v>
      </c>
      <c r="F78" s="250">
        <f>+D78+E78</f>
        <v>0</v>
      </c>
      <c r="G78" s="250">
        <f>SUM(G79:G82)</f>
        <v>0</v>
      </c>
      <c r="H78" s="250">
        <f>SUM(H79:H82)</f>
        <v>0</v>
      </c>
      <c r="I78" s="250">
        <f>F78-G78-H78</f>
        <v>0</v>
      </c>
    </row>
    <row r="79" spans="2:9" x14ac:dyDescent="0.25">
      <c r="B79" s="108"/>
      <c r="C79" s="164" t="s">
        <v>1216</v>
      </c>
      <c r="D79" s="264">
        <v>0</v>
      </c>
      <c r="E79" s="264">
        <v>0</v>
      </c>
      <c r="F79" s="264">
        <f>+D79+E79</f>
        <v>0</v>
      </c>
      <c r="G79" s="264">
        <v>0</v>
      </c>
      <c r="H79" s="264">
        <v>0</v>
      </c>
      <c r="I79" s="264">
        <f>F79-G79-H79</f>
        <v>0</v>
      </c>
    </row>
    <row r="80" spans="2:9" x14ac:dyDescent="0.25">
      <c r="B80" s="108"/>
      <c r="C80" s="164" t="s">
        <v>1217</v>
      </c>
      <c r="D80" s="264">
        <v>0</v>
      </c>
      <c r="E80" s="264">
        <v>0</v>
      </c>
      <c r="F80" s="264">
        <f>+D80+E80</f>
        <v>0</v>
      </c>
      <c r="G80" s="264">
        <v>0</v>
      </c>
      <c r="H80" s="264">
        <v>0</v>
      </c>
      <c r="I80" s="264">
        <f>F80-G80-H80</f>
        <v>0</v>
      </c>
    </row>
    <row r="81" spans="2:9" x14ac:dyDescent="0.25">
      <c r="B81" s="108"/>
      <c r="C81" s="164" t="s">
        <v>1218</v>
      </c>
      <c r="D81" s="264">
        <v>0</v>
      </c>
      <c r="E81" s="264">
        <v>0</v>
      </c>
      <c r="F81" s="264">
        <f>+D81+E81</f>
        <v>0</v>
      </c>
      <c r="G81" s="264">
        <v>0</v>
      </c>
      <c r="H81" s="264">
        <v>0</v>
      </c>
      <c r="I81" s="264">
        <f>F81-G81-H81</f>
        <v>0</v>
      </c>
    </row>
    <row r="82" spans="2:9" x14ac:dyDescent="0.25">
      <c r="B82" s="108"/>
      <c r="C82" s="164" t="s">
        <v>1219</v>
      </c>
      <c r="D82" s="264">
        <v>0</v>
      </c>
      <c r="E82" s="264">
        <v>0</v>
      </c>
      <c r="F82" s="264">
        <f>+D82+E82</f>
        <v>0</v>
      </c>
      <c r="G82" s="264">
        <v>0</v>
      </c>
      <c r="H82" s="264">
        <v>0</v>
      </c>
      <c r="I82" s="264">
        <f>F82-G82-H82</f>
        <v>0</v>
      </c>
    </row>
    <row r="83" spans="2:9" x14ac:dyDescent="0.25">
      <c r="B83" s="131"/>
      <c r="C83" s="132"/>
      <c r="D83" s="199"/>
      <c r="E83" s="199"/>
      <c r="F83" s="199"/>
      <c r="G83" s="199"/>
      <c r="H83" s="199"/>
      <c r="I83" s="199"/>
    </row>
    <row r="84" spans="2:9" x14ac:dyDescent="0.25">
      <c r="B84" s="563" t="s">
        <v>1168</v>
      </c>
      <c r="C84" s="513"/>
      <c r="D84" s="203">
        <f t="shared" ref="D84:I84" si="16">D10+D47</f>
        <v>18338862</v>
      </c>
      <c r="E84" s="203">
        <f t="shared" si="16"/>
        <v>865373</v>
      </c>
      <c r="F84" s="203">
        <f t="shared" si="16"/>
        <v>19204235</v>
      </c>
      <c r="G84" s="203">
        <f t="shared" si="16"/>
        <v>11963762</v>
      </c>
      <c r="H84" s="203">
        <f t="shared" si="16"/>
        <v>11963762</v>
      </c>
      <c r="I84" s="274">
        <f t="shared" si="16"/>
        <v>7240473</v>
      </c>
    </row>
    <row r="85" spans="2:9" ht="15.75" thickBot="1" x14ac:dyDescent="0.3">
      <c r="B85" s="133"/>
      <c r="C85" s="134"/>
      <c r="D85" s="207"/>
      <c r="E85" s="207"/>
      <c r="F85" s="207"/>
      <c r="G85" s="207"/>
      <c r="H85" s="207"/>
      <c r="I85" s="207"/>
    </row>
    <row r="90" spans="2:9" x14ac:dyDescent="0.25">
      <c r="C90" s="375" t="s">
        <v>1276</v>
      </c>
      <c r="D90" s="375"/>
      <c r="E90" s="375" t="s">
        <v>1278</v>
      </c>
    </row>
    <row r="91" spans="2:9" x14ac:dyDescent="0.25">
      <c r="C91" s="375" t="s">
        <v>1277</v>
      </c>
      <c r="D91" s="375"/>
      <c r="E91" s="375" t="s">
        <v>1279</v>
      </c>
    </row>
  </sheetData>
  <mergeCells count="21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47:C47"/>
    <mergeCell ref="B48:C48"/>
    <mergeCell ref="B67:C67"/>
    <mergeCell ref="B78:C78"/>
    <mergeCell ref="B84:C84"/>
    <mergeCell ref="B58:C58"/>
  </mergeCells>
  <printOptions horizontalCentered="1"/>
  <pageMargins left="0" right="0" top="0" bottom="0" header="0" footer="0"/>
  <pageSetup scale="55" orientation="portrait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B1:H39"/>
  <sheetViews>
    <sheetView tabSelected="1" zoomScaleNormal="100" workbookViewId="0">
      <selection activeCell="B42" sqref="B42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75" t="s">
        <v>1244</v>
      </c>
      <c r="C1" s="575"/>
      <c r="D1" s="575"/>
      <c r="E1" s="575"/>
      <c r="F1" s="575"/>
      <c r="G1" s="575"/>
      <c r="H1" s="575"/>
    </row>
    <row r="2" spans="2:8" x14ac:dyDescent="0.25">
      <c r="B2" s="507" t="s">
        <v>693</v>
      </c>
      <c r="C2" s="508"/>
      <c r="D2" s="508"/>
      <c r="E2" s="508"/>
      <c r="F2" s="508"/>
      <c r="G2" s="508"/>
      <c r="H2" s="576"/>
    </row>
    <row r="3" spans="2:8" x14ac:dyDescent="0.25">
      <c r="B3" s="550" t="s">
        <v>1169</v>
      </c>
      <c r="C3" s="551"/>
      <c r="D3" s="551"/>
      <c r="E3" s="551"/>
      <c r="F3" s="551"/>
      <c r="G3" s="551"/>
      <c r="H3" s="577"/>
    </row>
    <row r="4" spans="2:8" x14ac:dyDescent="0.25">
      <c r="B4" s="550" t="s">
        <v>1221</v>
      </c>
      <c r="C4" s="551"/>
      <c r="D4" s="551"/>
      <c r="E4" s="551"/>
      <c r="F4" s="551"/>
      <c r="G4" s="551"/>
      <c r="H4" s="577"/>
    </row>
    <row r="5" spans="2:8" x14ac:dyDescent="0.25">
      <c r="B5" s="550" t="s">
        <v>1269</v>
      </c>
      <c r="C5" s="551"/>
      <c r="D5" s="551"/>
      <c r="E5" s="551"/>
      <c r="F5" s="551"/>
      <c r="G5" s="551"/>
      <c r="H5" s="577"/>
    </row>
    <row r="6" spans="2:8" ht="15.75" thickBot="1" x14ac:dyDescent="0.3">
      <c r="B6" s="553" t="s">
        <v>923</v>
      </c>
      <c r="C6" s="554"/>
      <c r="D6" s="554"/>
      <c r="E6" s="554"/>
      <c r="F6" s="554"/>
      <c r="G6" s="554"/>
      <c r="H6" s="578"/>
    </row>
    <row r="7" spans="2:8" ht="15.75" thickBot="1" x14ac:dyDescent="0.3">
      <c r="B7" s="497" t="s">
        <v>823</v>
      </c>
      <c r="C7" s="503" t="s">
        <v>685</v>
      </c>
      <c r="D7" s="581"/>
      <c r="E7" s="581"/>
      <c r="F7" s="581"/>
      <c r="G7" s="504"/>
      <c r="H7" s="500" t="s">
        <v>1171</v>
      </c>
    </row>
    <row r="8" spans="2:8" ht="33" customHeight="1" thickBot="1" x14ac:dyDescent="0.3">
      <c r="B8" s="499"/>
      <c r="C8" s="295" t="s">
        <v>1024</v>
      </c>
      <c r="D8" s="306" t="s">
        <v>1172</v>
      </c>
      <c r="E8" s="295" t="s">
        <v>1173</v>
      </c>
      <c r="F8" s="295" t="s">
        <v>1222</v>
      </c>
      <c r="G8" s="295" t="s">
        <v>688</v>
      </c>
      <c r="H8" s="502"/>
    </row>
    <row r="9" spans="2:8" x14ac:dyDescent="0.25">
      <c r="B9" s="165" t="s">
        <v>1223</v>
      </c>
      <c r="C9" s="236">
        <f t="shared" ref="C9:H9" si="0">C10+C11+C12+C15+C16+C19</f>
        <v>18338872</v>
      </c>
      <c r="D9" s="329">
        <f t="shared" si="0"/>
        <v>865373</v>
      </c>
      <c r="E9" s="236">
        <f t="shared" si="0"/>
        <v>19204245</v>
      </c>
      <c r="F9" s="236">
        <f t="shared" si="0"/>
        <v>11963762</v>
      </c>
      <c r="G9" s="236">
        <f t="shared" si="0"/>
        <v>11963762</v>
      </c>
      <c r="H9" s="274">
        <f t="shared" si="0"/>
        <v>7240483</v>
      </c>
    </row>
    <row r="10" spans="2:8" x14ac:dyDescent="0.25">
      <c r="B10" s="108" t="s">
        <v>1245</v>
      </c>
      <c r="C10" s="195">
        <v>18338872</v>
      </c>
      <c r="D10" s="374">
        <v>865373</v>
      </c>
      <c r="E10" s="196">
        <f>+C10+D10</f>
        <v>19204245</v>
      </c>
      <c r="F10" s="196">
        <v>11963762</v>
      </c>
      <c r="G10" s="196">
        <f>F10</f>
        <v>11963762</v>
      </c>
      <c r="H10" s="271">
        <f>+E10-F10</f>
        <v>7240483</v>
      </c>
    </row>
    <row r="11" spans="2:8" x14ac:dyDescent="0.25">
      <c r="B11" s="108" t="s">
        <v>1246</v>
      </c>
      <c r="C11" s="249">
        <v>0</v>
      </c>
      <c r="D11" s="250">
        <v>0</v>
      </c>
      <c r="E11" s="250">
        <f t="shared" ref="E11:E19" si="1">+C11+D11</f>
        <v>0</v>
      </c>
      <c r="F11" s="250">
        <v>0</v>
      </c>
      <c r="G11" s="250">
        <v>0</v>
      </c>
      <c r="H11" s="250">
        <f t="shared" ref="H11:H19" si="2">E11-F11-G11</f>
        <v>0</v>
      </c>
    </row>
    <row r="12" spans="2:8" x14ac:dyDescent="0.25">
      <c r="B12" s="108" t="s">
        <v>1247</v>
      </c>
      <c r="C12" s="249">
        <f>SUM(C13:C14)</f>
        <v>0</v>
      </c>
      <c r="D12" s="250">
        <f>SUM(D13:D14)</f>
        <v>0</v>
      </c>
      <c r="E12" s="250">
        <f t="shared" si="1"/>
        <v>0</v>
      </c>
      <c r="F12" s="250">
        <f>SUM(F13:F14)</f>
        <v>0</v>
      </c>
      <c r="G12" s="250">
        <f>SUM(G13:G14)</f>
        <v>0</v>
      </c>
      <c r="H12" s="250">
        <f t="shared" si="2"/>
        <v>0</v>
      </c>
    </row>
    <row r="13" spans="2:8" x14ac:dyDescent="0.25">
      <c r="B13" s="108" t="s">
        <v>1248</v>
      </c>
      <c r="C13" s="267"/>
      <c r="D13" s="206">
        <v>0</v>
      </c>
      <c r="E13" s="206">
        <f t="shared" si="1"/>
        <v>0</v>
      </c>
      <c r="F13" s="206">
        <v>0</v>
      </c>
      <c r="G13" s="206">
        <v>0</v>
      </c>
      <c r="H13" s="206">
        <f t="shared" si="2"/>
        <v>0</v>
      </c>
    </row>
    <row r="14" spans="2:8" x14ac:dyDescent="0.25">
      <c r="B14" s="108" t="s">
        <v>1249</v>
      </c>
      <c r="C14" s="267">
        <v>0</v>
      </c>
      <c r="D14" s="206">
        <v>0</v>
      </c>
      <c r="E14" s="206">
        <f t="shared" si="1"/>
        <v>0</v>
      </c>
      <c r="F14" s="206">
        <v>0</v>
      </c>
      <c r="G14" s="206">
        <v>0</v>
      </c>
      <c r="H14" s="206">
        <f t="shared" si="2"/>
        <v>0</v>
      </c>
    </row>
    <row r="15" spans="2:8" x14ac:dyDescent="0.25">
      <c r="B15" s="108" t="s">
        <v>1250</v>
      </c>
      <c r="C15" s="249">
        <v>0</v>
      </c>
      <c r="D15" s="250">
        <v>0</v>
      </c>
      <c r="E15" s="250">
        <f t="shared" si="1"/>
        <v>0</v>
      </c>
      <c r="F15" s="250">
        <v>0</v>
      </c>
      <c r="G15" s="250">
        <v>0</v>
      </c>
      <c r="H15" s="250">
        <f t="shared" si="2"/>
        <v>0</v>
      </c>
    </row>
    <row r="16" spans="2:8" ht="22.5" x14ac:dyDescent="0.25">
      <c r="B16" s="166" t="s">
        <v>1251</v>
      </c>
      <c r="C16" s="249">
        <f>SUM(C17:C18)</f>
        <v>0</v>
      </c>
      <c r="D16" s="250">
        <f>SUM(D17:D18)</f>
        <v>0</v>
      </c>
      <c r="E16" s="250">
        <f t="shared" si="1"/>
        <v>0</v>
      </c>
      <c r="F16" s="250">
        <f>SUM(F17:F18)</f>
        <v>0</v>
      </c>
      <c r="G16" s="250">
        <f>SUM(G17:G18)</f>
        <v>0</v>
      </c>
      <c r="H16" s="250">
        <f t="shared" si="2"/>
        <v>0</v>
      </c>
    </row>
    <row r="17" spans="2:8" x14ac:dyDescent="0.25">
      <c r="B17" s="137" t="s">
        <v>1252</v>
      </c>
      <c r="C17" s="267">
        <v>0</v>
      </c>
      <c r="D17" s="206">
        <v>0</v>
      </c>
      <c r="E17" s="206">
        <f t="shared" si="1"/>
        <v>0</v>
      </c>
      <c r="F17" s="206">
        <v>0</v>
      </c>
      <c r="G17" s="206">
        <v>0</v>
      </c>
      <c r="H17" s="206">
        <f t="shared" si="2"/>
        <v>0</v>
      </c>
    </row>
    <row r="18" spans="2:8" x14ac:dyDescent="0.25">
      <c r="B18" s="137" t="s">
        <v>1253</v>
      </c>
      <c r="C18" s="267">
        <v>0</v>
      </c>
      <c r="D18" s="206">
        <v>0</v>
      </c>
      <c r="E18" s="206">
        <f t="shared" si="1"/>
        <v>0</v>
      </c>
      <c r="F18" s="206">
        <v>0</v>
      </c>
      <c r="G18" s="206">
        <v>0</v>
      </c>
      <c r="H18" s="206">
        <f t="shared" si="2"/>
        <v>0</v>
      </c>
    </row>
    <row r="19" spans="2:8" x14ac:dyDescent="0.25">
      <c r="B19" s="108" t="s">
        <v>1254</v>
      </c>
      <c r="C19" s="249">
        <v>0</v>
      </c>
      <c r="D19" s="250">
        <v>0</v>
      </c>
      <c r="E19" s="250">
        <f t="shared" si="1"/>
        <v>0</v>
      </c>
      <c r="F19" s="250">
        <v>0</v>
      </c>
      <c r="G19" s="250">
        <v>0</v>
      </c>
      <c r="H19" s="250">
        <f t="shared" si="2"/>
        <v>0</v>
      </c>
    </row>
    <row r="20" spans="2:8" x14ac:dyDescent="0.25">
      <c r="B20" s="108"/>
      <c r="C20" s="208"/>
      <c r="D20" s="209"/>
      <c r="E20" s="209"/>
      <c r="F20" s="209"/>
      <c r="G20" s="209"/>
      <c r="H20" s="209"/>
    </row>
    <row r="21" spans="2:8" x14ac:dyDescent="0.25">
      <c r="B21" s="167" t="s">
        <v>1224</v>
      </c>
      <c r="C21" s="268">
        <f t="shared" ref="C21:H21" si="3">C22+C23+C24+C27+C28+C31</f>
        <v>0</v>
      </c>
      <c r="D21" s="268">
        <f t="shared" si="3"/>
        <v>0</v>
      </c>
      <c r="E21" s="268">
        <f t="shared" si="3"/>
        <v>0</v>
      </c>
      <c r="F21" s="268">
        <f t="shared" si="3"/>
        <v>0</v>
      </c>
      <c r="G21" s="268">
        <f t="shared" si="3"/>
        <v>0</v>
      </c>
      <c r="H21" s="268">
        <f t="shared" si="3"/>
        <v>0</v>
      </c>
    </row>
    <row r="22" spans="2:8" x14ac:dyDescent="0.25">
      <c r="B22" s="108" t="s">
        <v>1245</v>
      </c>
      <c r="C22" s="249">
        <v>0</v>
      </c>
      <c r="D22" s="250">
        <v>0</v>
      </c>
      <c r="E22" s="250">
        <f t="shared" ref="E22:E31" si="4">+C22+D22</f>
        <v>0</v>
      </c>
      <c r="F22" s="250">
        <v>0</v>
      </c>
      <c r="G22" s="250">
        <v>0</v>
      </c>
      <c r="H22" s="250">
        <f t="shared" ref="H22:H31" si="5">E22-F22-G22</f>
        <v>0</v>
      </c>
    </row>
    <row r="23" spans="2:8" x14ac:dyDescent="0.25">
      <c r="B23" s="108" t="s">
        <v>1246</v>
      </c>
      <c r="C23" s="249">
        <v>0</v>
      </c>
      <c r="D23" s="250">
        <v>0</v>
      </c>
      <c r="E23" s="250">
        <f t="shared" si="4"/>
        <v>0</v>
      </c>
      <c r="F23" s="250">
        <v>0</v>
      </c>
      <c r="G23" s="250">
        <v>0</v>
      </c>
      <c r="H23" s="250">
        <f t="shared" si="5"/>
        <v>0</v>
      </c>
    </row>
    <row r="24" spans="2:8" x14ac:dyDescent="0.25">
      <c r="B24" s="108" t="s">
        <v>1247</v>
      </c>
      <c r="C24" s="249">
        <f>SUM(C25:C26)</f>
        <v>0</v>
      </c>
      <c r="D24" s="250">
        <f>SUM(D25:D26)</f>
        <v>0</v>
      </c>
      <c r="E24" s="250">
        <f t="shared" si="4"/>
        <v>0</v>
      </c>
      <c r="F24" s="250">
        <f>SUM(F25:F26)</f>
        <v>0</v>
      </c>
      <c r="G24" s="250">
        <f>SUM(G25:G26)</f>
        <v>0</v>
      </c>
      <c r="H24" s="250">
        <f t="shared" si="5"/>
        <v>0</v>
      </c>
    </row>
    <row r="25" spans="2:8" x14ac:dyDescent="0.25">
      <c r="B25" s="108" t="s">
        <v>1248</v>
      </c>
      <c r="C25" s="267">
        <v>0</v>
      </c>
      <c r="D25" s="206">
        <v>0</v>
      </c>
      <c r="E25" s="206">
        <f t="shared" si="4"/>
        <v>0</v>
      </c>
      <c r="F25" s="206">
        <v>0</v>
      </c>
      <c r="G25" s="206">
        <v>0</v>
      </c>
      <c r="H25" s="206">
        <f t="shared" si="5"/>
        <v>0</v>
      </c>
    </row>
    <row r="26" spans="2:8" x14ac:dyDescent="0.25">
      <c r="B26" s="108" t="s">
        <v>1249</v>
      </c>
      <c r="C26" s="267">
        <v>0</v>
      </c>
      <c r="D26" s="206">
        <v>0</v>
      </c>
      <c r="E26" s="206">
        <f t="shared" si="4"/>
        <v>0</v>
      </c>
      <c r="F26" s="206">
        <v>0</v>
      </c>
      <c r="G26" s="206">
        <v>0</v>
      </c>
      <c r="H26" s="206">
        <f t="shared" si="5"/>
        <v>0</v>
      </c>
    </row>
    <row r="27" spans="2:8" x14ac:dyDescent="0.25">
      <c r="B27" s="108" t="s">
        <v>1250</v>
      </c>
      <c r="C27" s="249">
        <v>0</v>
      </c>
      <c r="D27" s="250">
        <v>0</v>
      </c>
      <c r="E27" s="250">
        <f t="shared" si="4"/>
        <v>0</v>
      </c>
      <c r="F27" s="250">
        <v>0</v>
      </c>
      <c r="G27" s="250">
        <v>0</v>
      </c>
      <c r="H27" s="250">
        <f t="shared" si="5"/>
        <v>0</v>
      </c>
    </row>
    <row r="28" spans="2:8" ht="22.5" x14ac:dyDescent="0.25">
      <c r="B28" s="166" t="s">
        <v>1251</v>
      </c>
      <c r="C28" s="249">
        <f>SUM(C29:C30)</f>
        <v>0</v>
      </c>
      <c r="D28" s="250">
        <f>SUM(D29:D30)</f>
        <v>0</v>
      </c>
      <c r="E28" s="250">
        <f t="shared" si="4"/>
        <v>0</v>
      </c>
      <c r="F28" s="250">
        <f>SUM(F29:F30)</f>
        <v>0</v>
      </c>
      <c r="G28" s="250">
        <f>SUM(G29:G30)</f>
        <v>0</v>
      </c>
      <c r="H28" s="250">
        <f t="shared" si="5"/>
        <v>0</v>
      </c>
    </row>
    <row r="29" spans="2:8" x14ac:dyDescent="0.25">
      <c r="B29" s="137" t="s">
        <v>1255</v>
      </c>
      <c r="C29" s="263">
        <v>0</v>
      </c>
      <c r="D29" s="264">
        <v>0</v>
      </c>
      <c r="E29" s="264">
        <f t="shared" si="4"/>
        <v>0</v>
      </c>
      <c r="F29" s="264">
        <v>0</v>
      </c>
      <c r="G29" s="264">
        <v>0</v>
      </c>
      <c r="H29" s="264">
        <f t="shared" si="5"/>
        <v>0</v>
      </c>
    </row>
    <row r="30" spans="2:8" x14ac:dyDescent="0.25">
      <c r="B30" s="137" t="s">
        <v>1256</v>
      </c>
      <c r="C30" s="263">
        <v>0</v>
      </c>
      <c r="D30" s="264">
        <v>0</v>
      </c>
      <c r="E30" s="264">
        <f t="shared" si="4"/>
        <v>0</v>
      </c>
      <c r="F30" s="264">
        <v>0</v>
      </c>
      <c r="G30" s="264">
        <v>0</v>
      </c>
      <c r="H30" s="264">
        <f t="shared" si="5"/>
        <v>0</v>
      </c>
    </row>
    <row r="31" spans="2:8" x14ac:dyDescent="0.25">
      <c r="B31" s="108" t="s">
        <v>1254</v>
      </c>
      <c r="C31" s="249">
        <v>0</v>
      </c>
      <c r="D31" s="250">
        <v>0</v>
      </c>
      <c r="E31" s="250">
        <f t="shared" si="4"/>
        <v>0</v>
      </c>
      <c r="F31" s="250">
        <v>0</v>
      </c>
      <c r="G31" s="250">
        <v>0</v>
      </c>
      <c r="H31" s="250">
        <f t="shared" si="5"/>
        <v>0</v>
      </c>
    </row>
    <row r="32" spans="2:8" x14ac:dyDescent="0.25">
      <c r="B32" s="165" t="s">
        <v>1225</v>
      </c>
      <c r="C32" s="341">
        <f t="shared" ref="C32:H32" si="6">C9+C21</f>
        <v>18338872</v>
      </c>
      <c r="D32" s="329">
        <f t="shared" si="6"/>
        <v>865373</v>
      </c>
      <c r="E32" s="341">
        <f t="shared" si="6"/>
        <v>19204245</v>
      </c>
      <c r="F32" s="341">
        <f t="shared" si="6"/>
        <v>11963762</v>
      </c>
      <c r="G32" s="341">
        <f t="shared" si="6"/>
        <v>11963762</v>
      </c>
      <c r="H32" s="274">
        <f t="shared" si="6"/>
        <v>7240483</v>
      </c>
    </row>
    <row r="33" spans="2:8" ht="15.75" thickBot="1" x14ac:dyDescent="0.3">
      <c r="B33" s="168"/>
      <c r="C33" s="135"/>
      <c r="D33" s="136"/>
      <c r="E33" s="136"/>
      <c r="F33" s="136"/>
      <c r="G33" s="136"/>
      <c r="H33" s="136"/>
    </row>
    <row r="36" spans="2:8" x14ac:dyDescent="0.25">
      <c r="B36" s="328" t="str">
        <f>'Formato 2'!D58</f>
        <v>DR. SERAFIN RIOS ELORZA</v>
      </c>
      <c r="C36" s="334"/>
      <c r="D36" s="590" t="str">
        <f>'Formato 2'!H58</f>
        <v>C.P NALLELY GUADALUPE MARTINEZ PEREZ</v>
      </c>
      <c r="E36" s="590"/>
      <c r="F36" s="590"/>
      <c r="G36" s="590"/>
    </row>
    <row r="37" spans="2:8" x14ac:dyDescent="0.25">
      <c r="B37" s="328" t="str">
        <f>'Formato 2'!D59</f>
        <v>PRESIDENTE</v>
      </c>
      <c r="C37" s="335"/>
      <c r="D37" s="590" t="str">
        <f>'Formato 2'!H59</f>
        <v>DIRECTORA ADMINISTRATIVA</v>
      </c>
      <c r="E37" s="590"/>
      <c r="F37" s="590"/>
      <c r="G37" s="590"/>
    </row>
    <row r="38" spans="2:8" x14ac:dyDescent="0.25">
      <c r="B38" s="326"/>
      <c r="C38" s="262"/>
      <c r="D38" s="262"/>
      <c r="E38" s="262"/>
      <c r="F38" s="262"/>
      <c r="G38" s="262"/>
    </row>
    <row r="39" spans="2:8" x14ac:dyDescent="0.25">
      <c r="D39" s="580"/>
      <c r="E39" s="580"/>
      <c r="F39" s="580"/>
      <c r="G39" s="580"/>
    </row>
  </sheetData>
  <mergeCells count="12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89"/>
      <c r="S3" s="390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91" t="s">
        <v>714</v>
      </c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3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94" t="s">
        <v>721</v>
      </c>
      <c r="B11" s="395" t="s">
        <v>722</v>
      </c>
      <c r="C11" s="396"/>
      <c r="D11" s="394" t="s">
        <v>723</v>
      </c>
      <c r="E11" s="380" t="s">
        <v>724</v>
      </c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</row>
    <row r="12" spans="1:19" ht="20.100000000000001" customHeight="1" x14ac:dyDescent="0.25">
      <c r="A12" s="394"/>
      <c r="B12" s="397"/>
      <c r="C12" s="398"/>
      <c r="D12" s="399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83" t="s">
        <v>737</v>
      </c>
      <c r="C14" s="384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85"/>
      <c r="C15" s="386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77" t="s">
        <v>738</v>
      </c>
      <c r="C16" s="378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77"/>
      <c r="C17" s="378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87" t="s">
        <v>739</v>
      </c>
      <c r="C18" s="388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77"/>
      <c r="C19" s="378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77" t="s">
        <v>740</v>
      </c>
      <c r="C20" s="378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77"/>
      <c r="C21" s="378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79"/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</row>
    <row r="23" spans="1:19" s="64" customFormat="1" ht="24.95" customHeight="1" x14ac:dyDescent="0.25">
      <c r="A23" s="380" t="s">
        <v>683</v>
      </c>
      <c r="B23" s="381"/>
      <c r="C23" s="382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89"/>
      <c r="W3" s="390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411" t="s">
        <v>714</v>
      </c>
      <c r="D6" s="412"/>
      <c r="E6" s="412"/>
      <c r="F6" s="412"/>
      <c r="G6" s="412"/>
      <c r="H6" s="413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414" t="s">
        <v>721</v>
      </c>
      <c r="B11" s="415" t="s">
        <v>722</v>
      </c>
      <c r="C11" s="416"/>
      <c r="D11" s="414" t="s">
        <v>742</v>
      </c>
      <c r="E11" s="420" t="s">
        <v>724</v>
      </c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</row>
    <row r="12" spans="1:23" ht="27.75" customHeight="1" x14ac:dyDescent="0.25">
      <c r="A12" s="414"/>
      <c r="B12" s="417"/>
      <c r="C12" s="418"/>
      <c r="D12" s="419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422" t="s">
        <v>743</v>
      </c>
      <c r="C15" s="423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409" t="s">
        <v>744</v>
      </c>
      <c r="C16" s="410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409" t="s">
        <v>745</v>
      </c>
      <c r="C18" s="410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409" t="s">
        <v>746</v>
      </c>
      <c r="C19" s="410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409" t="s">
        <v>747</v>
      </c>
      <c r="C20" s="410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409" t="s">
        <v>748</v>
      </c>
      <c r="C22" s="410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409" t="s">
        <v>749</v>
      </c>
      <c r="C23" s="410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403" t="s">
        <v>750</v>
      </c>
      <c r="C26" s="404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403" t="s">
        <v>751</v>
      </c>
      <c r="C27" s="404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403" t="s">
        <v>752</v>
      </c>
      <c r="C28" s="404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409" t="s">
        <v>753</v>
      </c>
      <c r="C29" s="410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409" t="s">
        <v>754</v>
      </c>
      <c r="C31" s="410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409" t="s">
        <v>755</v>
      </c>
      <c r="C32" s="410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403" t="s">
        <v>756</v>
      </c>
      <c r="C34" s="404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403" t="s">
        <v>757</v>
      </c>
      <c r="C35" s="404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409" t="s">
        <v>758</v>
      </c>
      <c r="C36" s="410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409" t="s">
        <v>759</v>
      </c>
      <c r="C38" s="410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409" t="s">
        <v>760</v>
      </c>
      <c r="C39" s="410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403" t="s">
        <v>761</v>
      </c>
      <c r="C41" s="404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403" t="s">
        <v>762</v>
      </c>
      <c r="C43" s="404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409" t="s">
        <v>763</v>
      </c>
      <c r="C44" s="410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409" t="s">
        <v>764</v>
      </c>
      <c r="C45" s="410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403" t="s">
        <v>765</v>
      </c>
      <c r="C47" s="404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403" t="s">
        <v>766</v>
      </c>
      <c r="C48" s="404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403" t="s">
        <v>767</v>
      </c>
      <c r="C49" s="404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403" t="s">
        <v>768</v>
      </c>
      <c r="C50" s="404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403" t="s">
        <v>769</v>
      </c>
      <c r="C53" s="404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403" t="s">
        <v>770</v>
      </c>
      <c r="C54" s="404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403" t="s">
        <v>771</v>
      </c>
      <c r="C55" s="404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403" t="s">
        <v>772</v>
      </c>
      <c r="C56" s="404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407" t="s">
        <v>773</v>
      </c>
      <c r="C57" s="408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403" t="s">
        <v>774</v>
      </c>
      <c r="C58" s="404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403" t="s">
        <v>775</v>
      </c>
      <c r="C59" s="404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403" t="s">
        <v>776</v>
      </c>
      <c r="C61" s="404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403" t="s">
        <v>777</v>
      </c>
      <c r="C63" s="404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403" t="s">
        <v>778</v>
      </c>
      <c r="C64" s="404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403" t="s">
        <v>779</v>
      </c>
      <c r="C65" s="404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403" t="s">
        <v>781</v>
      </c>
      <c r="C67" s="404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403" t="s">
        <v>782</v>
      </c>
      <c r="C68" s="404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403" t="s">
        <v>783</v>
      </c>
      <c r="C69" s="404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403" t="s">
        <v>784</v>
      </c>
      <c r="C71" s="404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403" t="s">
        <v>785</v>
      </c>
      <c r="C72" s="404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403" t="s">
        <v>786</v>
      </c>
      <c r="C73" s="404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403" t="s">
        <v>787</v>
      </c>
      <c r="C74" s="404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403" t="s">
        <v>788</v>
      </c>
      <c r="C76" s="404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403" t="s">
        <v>789</v>
      </c>
      <c r="C77" s="404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403" t="s">
        <v>790</v>
      </c>
      <c r="C78" s="404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403" t="s">
        <v>791</v>
      </c>
      <c r="C79" s="404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403" t="s">
        <v>792</v>
      </c>
      <c r="C81" s="404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403" t="s">
        <v>793</v>
      </c>
      <c r="C83" s="404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403" t="s">
        <v>794</v>
      </c>
      <c r="C84" s="404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403" t="s">
        <v>795</v>
      </c>
      <c r="C85" s="404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403" t="s">
        <v>796</v>
      </c>
      <c r="C86" s="404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403" t="s">
        <v>797</v>
      </c>
      <c r="C87" s="404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403" t="s">
        <v>798</v>
      </c>
      <c r="C88" s="404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403" t="s">
        <v>799</v>
      </c>
      <c r="C90" s="404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403" t="s">
        <v>800</v>
      </c>
      <c r="C91" s="404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403" t="s">
        <v>801</v>
      </c>
      <c r="C92" s="404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403" t="s">
        <v>802</v>
      </c>
      <c r="C93" s="404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403" t="s">
        <v>803</v>
      </c>
      <c r="C94" s="404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403" t="s">
        <v>804</v>
      </c>
      <c r="C96" s="404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403" t="s">
        <v>805</v>
      </c>
      <c r="C97" s="404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403" t="s">
        <v>806</v>
      </c>
      <c r="C100" s="404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403" t="s">
        <v>807</v>
      </c>
      <c r="C101" s="404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405" t="s">
        <v>808</v>
      </c>
      <c r="C103" s="406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400" t="s">
        <v>683</v>
      </c>
      <c r="B105" s="401"/>
      <c r="C105" s="402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M104"/>
  <sheetViews>
    <sheetView zoomScale="70" zoomScaleNormal="70" workbookViewId="0">
      <selection activeCell="B42" sqref="B42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44" t="s">
        <v>693</v>
      </c>
      <c r="C2" s="445"/>
      <c r="D2" s="445"/>
      <c r="E2" s="445"/>
      <c r="F2" s="445"/>
      <c r="G2" s="445"/>
      <c r="H2" s="445"/>
      <c r="I2" s="446"/>
    </row>
    <row r="3" spans="2:10" ht="15" customHeight="1" x14ac:dyDescent="0.25">
      <c r="B3" s="447" t="s">
        <v>822</v>
      </c>
      <c r="C3" s="448"/>
      <c r="D3" s="448"/>
      <c r="E3" s="448"/>
      <c r="F3" s="448"/>
      <c r="G3" s="448"/>
      <c r="H3" s="448"/>
      <c r="I3" s="449"/>
    </row>
    <row r="4" spans="2:10" ht="15.75" customHeight="1" thickBot="1" x14ac:dyDescent="0.3">
      <c r="B4" s="450" t="s">
        <v>1275</v>
      </c>
      <c r="C4" s="451"/>
      <c r="D4" s="451"/>
      <c r="E4" s="451"/>
      <c r="F4" s="451"/>
      <c r="G4" s="451"/>
      <c r="H4" s="451"/>
      <c r="I4" s="452"/>
    </row>
    <row r="5" spans="2:10" ht="24.75" customHeight="1" thickBot="1" x14ac:dyDescent="0.3">
      <c r="B5" s="455" t="s">
        <v>823</v>
      </c>
      <c r="C5" s="456"/>
      <c r="D5" s="453" t="s">
        <v>1267</v>
      </c>
      <c r="E5" s="463" t="s">
        <v>1266</v>
      </c>
      <c r="F5" s="431" t="s">
        <v>823</v>
      </c>
      <c r="G5" s="457"/>
      <c r="H5" s="454" t="s">
        <v>1267</v>
      </c>
      <c r="I5" s="453" t="s">
        <v>1266</v>
      </c>
      <c r="J5" s="102"/>
    </row>
    <row r="6" spans="2:10" ht="15.75" hidden="1" customHeight="1" thickBot="1" x14ac:dyDescent="0.3">
      <c r="B6" s="455"/>
      <c r="C6" s="456"/>
      <c r="D6" s="453"/>
      <c r="E6" s="463" t="s">
        <v>824</v>
      </c>
      <c r="F6" s="458"/>
      <c r="G6" s="459"/>
      <c r="H6" s="454"/>
      <c r="I6" s="453" t="s">
        <v>824</v>
      </c>
      <c r="J6" s="102"/>
    </row>
    <row r="7" spans="2:10" x14ac:dyDescent="0.25">
      <c r="B7" s="468" t="s">
        <v>80</v>
      </c>
      <c r="C7" s="469"/>
      <c r="D7" s="179"/>
      <c r="E7" s="179"/>
      <c r="F7" s="461" t="s">
        <v>0</v>
      </c>
      <c r="G7" s="462"/>
      <c r="H7" s="179"/>
      <c r="I7" s="179"/>
    </row>
    <row r="8" spans="2:10" ht="15" customHeight="1" x14ac:dyDescent="0.25">
      <c r="B8" s="470" t="s">
        <v>40</v>
      </c>
      <c r="C8" s="471"/>
      <c r="D8" s="181"/>
      <c r="E8" s="181"/>
      <c r="F8" s="431" t="s">
        <v>41</v>
      </c>
      <c r="G8" s="432"/>
      <c r="H8" s="210"/>
      <c r="I8" s="210"/>
    </row>
    <row r="9" spans="2:10" ht="18.75" customHeight="1" x14ac:dyDescent="0.25">
      <c r="B9" s="425" t="s">
        <v>825</v>
      </c>
      <c r="C9" s="460"/>
      <c r="D9" s="217">
        <f>SUM(D10:D16)</f>
        <v>4526417</v>
      </c>
      <c r="E9" s="217">
        <f>SUM(E10:E16)</f>
        <v>6927200</v>
      </c>
      <c r="F9" s="431" t="s">
        <v>843</v>
      </c>
      <c r="G9" s="432"/>
      <c r="H9" s="318">
        <f>H10+H11+H12+H13+H14+H15+H16+H17+H18</f>
        <v>1408008</v>
      </c>
      <c r="I9" s="217">
        <f>I10+I11+I12+I13+I14+I15+I16+I17+I18</f>
        <v>2386791</v>
      </c>
    </row>
    <row r="10" spans="2:10" ht="22.5" customHeight="1" x14ac:dyDescent="0.25">
      <c r="B10" s="107"/>
      <c r="C10" s="146" t="s">
        <v>826</v>
      </c>
      <c r="D10" s="211"/>
      <c r="E10" s="211"/>
      <c r="F10" s="212"/>
      <c r="G10" s="218" t="s">
        <v>876</v>
      </c>
      <c r="H10" s="211"/>
      <c r="I10" s="211"/>
    </row>
    <row r="11" spans="2:10" ht="18" customHeight="1" x14ac:dyDescent="0.25">
      <c r="B11" s="107"/>
      <c r="C11" s="146" t="s">
        <v>827</v>
      </c>
      <c r="D11" s="211">
        <v>4526417</v>
      </c>
      <c r="E11" s="211">
        <v>6927200</v>
      </c>
      <c r="F11" s="212"/>
      <c r="G11" s="218" t="s">
        <v>875</v>
      </c>
      <c r="H11" s="211"/>
      <c r="I11" s="211"/>
    </row>
    <row r="12" spans="2:10" ht="16.5" customHeight="1" x14ac:dyDescent="0.25">
      <c r="B12" s="107"/>
      <c r="C12" s="146" t="s">
        <v>828</v>
      </c>
      <c r="D12" s="211"/>
      <c r="E12" s="211"/>
      <c r="F12" s="212"/>
      <c r="G12" s="218" t="s">
        <v>844</v>
      </c>
      <c r="H12" s="211"/>
      <c r="I12" s="211"/>
    </row>
    <row r="13" spans="2:10" ht="21" customHeight="1" x14ac:dyDescent="0.25">
      <c r="B13" s="107"/>
      <c r="C13" s="146" t="s">
        <v>829</v>
      </c>
      <c r="D13" s="211"/>
      <c r="E13" s="211"/>
      <c r="F13" s="212"/>
      <c r="G13" s="218" t="s">
        <v>878</v>
      </c>
      <c r="H13" s="211"/>
      <c r="I13" s="211"/>
    </row>
    <row r="14" spans="2:10" ht="15.75" customHeight="1" x14ac:dyDescent="0.25">
      <c r="B14" s="107"/>
      <c r="C14" s="146" t="s">
        <v>830</v>
      </c>
      <c r="D14" s="211"/>
      <c r="E14" s="211"/>
      <c r="F14" s="212"/>
      <c r="G14" s="218" t="s">
        <v>877</v>
      </c>
      <c r="H14" s="211"/>
      <c r="I14" s="211"/>
    </row>
    <row r="15" spans="2:10" ht="23.25" customHeight="1" x14ac:dyDescent="0.25">
      <c r="B15" s="107"/>
      <c r="C15" s="146" t="s">
        <v>860</v>
      </c>
      <c r="D15" s="211"/>
      <c r="E15" s="211"/>
      <c r="F15" s="212"/>
      <c r="G15" s="218" t="s">
        <v>880</v>
      </c>
      <c r="H15" s="211"/>
      <c r="I15" s="211"/>
    </row>
    <row r="16" spans="2:10" ht="21" customHeight="1" x14ac:dyDescent="0.25">
      <c r="B16" s="107"/>
      <c r="C16" s="146" t="s">
        <v>861</v>
      </c>
      <c r="D16" s="211"/>
      <c r="E16" s="211"/>
      <c r="F16" s="212"/>
      <c r="G16" s="218" t="s">
        <v>879</v>
      </c>
      <c r="H16" s="211">
        <v>267819</v>
      </c>
      <c r="I16" s="211">
        <v>908158</v>
      </c>
    </row>
    <row r="17" spans="2:10" ht="16.5" customHeight="1" x14ac:dyDescent="0.25">
      <c r="B17" s="425" t="s">
        <v>831</v>
      </c>
      <c r="C17" s="460"/>
      <c r="D17" s="237">
        <f>SUM(D18:D24)</f>
        <v>37940</v>
      </c>
      <c r="E17" s="237">
        <f>SUM(E18:E24)</f>
        <v>66553</v>
      </c>
      <c r="F17" s="212"/>
      <c r="G17" s="218" t="s">
        <v>845</v>
      </c>
      <c r="H17" s="211"/>
      <c r="I17" s="211"/>
    </row>
    <row r="18" spans="2:10" x14ac:dyDescent="0.25">
      <c r="B18" s="107"/>
      <c r="C18" s="259" t="s">
        <v>862</v>
      </c>
      <c r="D18" s="211"/>
      <c r="E18" s="211"/>
      <c r="F18" s="212"/>
      <c r="G18" s="218" t="s">
        <v>846</v>
      </c>
      <c r="H18" s="211">
        <v>1140189</v>
      </c>
      <c r="I18" s="237">
        <v>1478633</v>
      </c>
    </row>
    <row r="19" spans="2:10" ht="19.5" customHeight="1" x14ac:dyDescent="0.25">
      <c r="B19" s="107"/>
      <c r="C19" s="259" t="s">
        <v>1238</v>
      </c>
      <c r="D19" s="211"/>
      <c r="E19" s="211"/>
      <c r="F19" s="425" t="s">
        <v>847</v>
      </c>
      <c r="G19" s="426"/>
      <c r="H19" s="237">
        <f>H20+H21+H22</f>
        <v>0</v>
      </c>
      <c r="I19" s="237">
        <f>I20+I21+I22</f>
        <v>0</v>
      </c>
    </row>
    <row r="20" spans="2:10" ht="20.25" customHeight="1" x14ac:dyDescent="0.25">
      <c r="B20" s="107"/>
      <c r="C20" s="259" t="s">
        <v>1228</v>
      </c>
      <c r="D20" s="237">
        <v>37940</v>
      </c>
      <c r="E20" s="237">
        <v>66553</v>
      </c>
      <c r="F20" s="212"/>
      <c r="G20" s="218" t="s">
        <v>848</v>
      </c>
      <c r="H20" s="237"/>
      <c r="I20" s="237"/>
    </row>
    <row r="21" spans="2:10" ht="23.25" customHeight="1" x14ac:dyDescent="0.25">
      <c r="B21" s="107"/>
      <c r="C21" s="259" t="s">
        <v>863</v>
      </c>
      <c r="D21" s="211"/>
      <c r="E21" s="211"/>
      <c r="F21" s="212"/>
      <c r="G21" s="218" t="s">
        <v>882</v>
      </c>
      <c r="H21" s="237"/>
      <c r="I21" s="237"/>
    </row>
    <row r="22" spans="2:10" ht="18" customHeight="1" x14ac:dyDescent="0.25">
      <c r="B22" s="107"/>
      <c r="C22" s="259" t="s">
        <v>865</v>
      </c>
      <c r="D22" s="211"/>
      <c r="E22" s="211"/>
      <c r="F22" s="212"/>
      <c r="G22" s="218" t="s">
        <v>881</v>
      </c>
      <c r="H22" s="237"/>
      <c r="I22" s="237"/>
    </row>
    <row r="23" spans="2:10" ht="15.75" customHeight="1" x14ac:dyDescent="0.25">
      <c r="B23" s="107"/>
      <c r="C23" s="259" t="s">
        <v>864</v>
      </c>
      <c r="D23" s="211"/>
      <c r="E23" s="211"/>
      <c r="F23" s="425" t="s">
        <v>849</v>
      </c>
      <c r="G23" s="426"/>
      <c r="H23" s="237">
        <f>H24+H25</f>
        <v>0</v>
      </c>
      <c r="I23" s="237">
        <f>I24+I25</f>
        <v>0</v>
      </c>
    </row>
    <row r="24" spans="2:10" ht="17.25" customHeight="1" x14ac:dyDescent="0.25">
      <c r="B24" s="107"/>
      <c r="C24" s="259" t="s">
        <v>832</v>
      </c>
      <c r="D24" s="269">
        <v>0</v>
      </c>
      <c r="E24" s="211">
        <v>0</v>
      </c>
      <c r="F24" s="212"/>
      <c r="G24" s="218" t="s">
        <v>850</v>
      </c>
      <c r="H24" s="237"/>
      <c r="I24" s="237"/>
    </row>
    <row r="25" spans="2:10" ht="18.75" customHeight="1" x14ac:dyDescent="0.25">
      <c r="B25" s="439" t="s">
        <v>833</v>
      </c>
      <c r="C25" s="440"/>
      <c r="D25" s="237">
        <v>132</v>
      </c>
      <c r="E25" s="237">
        <f>SUM(E26:E30)</f>
        <v>0</v>
      </c>
      <c r="F25" s="212"/>
      <c r="G25" s="218" t="s">
        <v>851</v>
      </c>
      <c r="H25" s="237"/>
      <c r="I25" s="237"/>
    </row>
    <row r="26" spans="2:10" ht="18.75" customHeight="1" x14ac:dyDescent="0.25">
      <c r="B26" s="260"/>
      <c r="C26" s="259" t="s">
        <v>866</v>
      </c>
      <c r="D26" s="237"/>
      <c r="E26" s="237"/>
      <c r="F26" s="425" t="s">
        <v>883</v>
      </c>
      <c r="G26" s="426"/>
      <c r="H26" s="237">
        <v>0</v>
      </c>
      <c r="I26" s="237">
        <v>0</v>
      </c>
    </row>
    <row r="27" spans="2:10" ht="18.75" customHeight="1" x14ac:dyDescent="0.25">
      <c r="B27" s="107"/>
      <c r="C27" s="259" t="s">
        <v>1236</v>
      </c>
      <c r="D27" s="237"/>
      <c r="E27" s="237"/>
      <c r="F27" s="425" t="s">
        <v>852</v>
      </c>
      <c r="G27" s="426"/>
      <c r="H27" s="237">
        <f>H28+H29+H3+H30</f>
        <v>0</v>
      </c>
      <c r="I27" s="237">
        <f>I28+I29+I3+I30</f>
        <v>0</v>
      </c>
    </row>
    <row r="28" spans="2:10" ht="17.25" customHeight="1" x14ac:dyDescent="0.25">
      <c r="B28" s="107"/>
      <c r="C28" s="259" t="s">
        <v>834</v>
      </c>
      <c r="D28" s="237"/>
      <c r="E28" s="237"/>
      <c r="F28" s="212"/>
      <c r="G28" s="218" t="s">
        <v>884</v>
      </c>
      <c r="H28" s="237"/>
      <c r="I28" s="237"/>
    </row>
    <row r="29" spans="2:10" ht="16.5" customHeight="1" x14ac:dyDescent="0.25">
      <c r="B29" s="107"/>
      <c r="C29" s="259" t="s">
        <v>867</v>
      </c>
      <c r="D29" s="237"/>
      <c r="E29" s="237"/>
      <c r="F29" s="212"/>
      <c r="G29" s="218" t="s">
        <v>885</v>
      </c>
      <c r="H29" s="237"/>
      <c r="I29" s="237"/>
    </row>
    <row r="30" spans="2:10" ht="17.25" customHeight="1" x14ac:dyDescent="0.25">
      <c r="B30" s="107"/>
      <c r="C30" s="259" t="s">
        <v>1237</v>
      </c>
      <c r="D30" s="237"/>
      <c r="E30" s="237"/>
      <c r="F30" s="212"/>
      <c r="G30" s="218" t="s">
        <v>886</v>
      </c>
      <c r="H30" s="237"/>
      <c r="I30" s="237"/>
    </row>
    <row r="31" spans="2:10" ht="15" customHeight="1" x14ac:dyDescent="0.25">
      <c r="B31" s="260" t="s">
        <v>835</v>
      </c>
      <c r="C31" s="259"/>
      <c r="D31" s="237">
        <f>D32+D33+D34+D35+D36</f>
        <v>0</v>
      </c>
      <c r="E31" s="237">
        <f>E32+E33+E34+E35+E36</f>
        <v>0</v>
      </c>
      <c r="F31" s="466" t="s">
        <v>887</v>
      </c>
      <c r="G31" s="467"/>
      <c r="H31" s="237"/>
      <c r="I31" s="237"/>
      <c r="J31" s="107"/>
    </row>
    <row r="32" spans="2:10" ht="16.5" customHeight="1" x14ac:dyDescent="0.25">
      <c r="B32" s="107"/>
      <c r="C32" s="259" t="s">
        <v>868</v>
      </c>
      <c r="D32" s="237"/>
      <c r="E32" s="237"/>
      <c r="F32" s="212"/>
      <c r="G32" s="218" t="s">
        <v>853</v>
      </c>
      <c r="H32" s="237"/>
      <c r="I32" s="237"/>
      <c r="J32" s="107"/>
    </row>
    <row r="33" spans="2:10" ht="17.25" customHeight="1" x14ac:dyDescent="0.25">
      <c r="B33" s="107"/>
      <c r="C33" s="259" t="s">
        <v>1235</v>
      </c>
      <c r="D33" s="237"/>
      <c r="E33" s="237"/>
      <c r="F33" s="212"/>
      <c r="G33" s="218" t="s">
        <v>888</v>
      </c>
      <c r="H33" s="237"/>
      <c r="I33" s="237"/>
      <c r="J33" s="107"/>
    </row>
    <row r="34" spans="2:10" ht="18" customHeight="1" x14ac:dyDescent="0.25">
      <c r="B34" s="107"/>
      <c r="C34" s="259" t="s">
        <v>836</v>
      </c>
      <c r="D34" s="237"/>
      <c r="E34" s="237"/>
      <c r="F34" s="212"/>
      <c r="G34" s="218" t="s">
        <v>889</v>
      </c>
      <c r="H34" s="237"/>
      <c r="I34" s="237"/>
      <c r="J34" s="107"/>
    </row>
    <row r="35" spans="2:10" ht="15" customHeight="1" x14ac:dyDescent="0.25">
      <c r="B35" s="107"/>
      <c r="C35" s="259" t="s">
        <v>870</v>
      </c>
      <c r="D35" s="237"/>
      <c r="E35" s="237"/>
      <c r="F35" s="212"/>
      <c r="G35" s="218" t="s">
        <v>854</v>
      </c>
      <c r="H35" s="237"/>
      <c r="I35" s="237"/>
      <c r="J35" s="107"/>
    </row>
    <row r="36" spans="2:10" ht="15" customHeight="1" x14ac:dyDescent="0.25">
      <c r="B36" s="107"/>
      <c r="C36" s="259" t="s">
        <v>869</v>
      </c>
      <c r="D36" s="237"/>
      <c r="E36" s="237"/>
      <c r="F36" s="212"/>
      <c r="G36" s="218" t="s">
        <v>890</v>
      </c>
      <c r="H36" s="237"/>
      <c r="I36" s="237"/>
      <c r="J36" s="107"/>
    </row>
    <row r="37" spans="2:10" ht="17.25" customHeight="1" x14ac:dyDescent="0.25">
      <c r="B37" s="439" t="s">
        <v>837</v>
      </c>
      <c r="C37" s="440"/>
      <c r="D37" s="237">
        <v>0</v>
      </c>
      <c r="E37" s="237">
        <v>0</v>
      </c>
      <c r="G37" s="218" t="s">
        <v>893</v>
      </c>
      <c r="H37" s="237"/>
      <c r="I37" s="237"/>
      <c r="J37" s="107"/>
    </row>
    <row r="38" spans="2:10" ht="18" customHeight="1" x14ac:dyDescent="0.25">
      <c r="B38" s="439" t="s">
        <v>838</v>
      </c>
      <c r="C38" s="440"/>
      <c r="D38" s="237">
        <f>SUM(D39:D40)</f>
        <v>0</v>
      </c>
      <c r="E38" s="237">
        <v>0</v>
      </c>
      <c r="F38" s="425" t="s">
        <v>855</v>
      </c>
      <c r="G38" s="426"/>
      <c r="H38" s="237">
        <f>H39+H40+H41</f>
        <v>0</v>
      </c>
      <c r="I38" s="237">
        <f>I39+I40+I41</f>
        <v>0</v>
      </c>
      <c r="J38" s="107"/>
    </row>
    <row r="39" spans="2:10" ht="15" customHeight="1" x14ac:dyDescent="0.25">
      <c r="B39" s="107"/>
      <c r="C39" s="259" t="s">
        <v>872</v>
      </c>
      <c r="D39" s="237"/>
      <c r="E39" s="237"/>
      <c r="F39" s="212"/>
      <c r="G39" s="218" t="s">
        <v>892</v>
      </c>
      <c r="H39" s="237"/>
      <c r="I39" s="237"/>
      <c r="J39" s="107"/>
    </row>
    <row r="40" spans="2:10" ht="15" customHeight="1" x14ac:dyDescent="0.25">
      <c r="B40" s="107"/>
      <c r="C40" s="259" t="s">
        <v>871</v>
      </c>
      <c r="D40" s="237"/>
      <c r="E40" s="237"/>
      <c r="F40" s="212"/>
      <c r="G40" s="218" t="s">
        <v>891</v>
      </c>
      <c r="H40" s="237"/>
      <c r="I40" s="237"/>
      <c r="J40" s="107"/>
    </row>
    <row r="41" spans="2:10" ht="15" customHeight="1" x14ac:dyDescent="0.25">
      <c r="B41" s="439" t="s">
        <v>839</v>
      </c>
      <c r="C41" s="440"/>
      <c r="D41" s="237">
        <f>SUM(D42:D45)</f>
        <v>0</v>
      </c>
      <c r="E41" s="237">
        <v>0</v>
      </c>
      <c r="G41" s="218" t="s">
        <v>856</v>
      </c>
      <c r="H41" s="237"/>
      <c r="I41" s="237"/>
      <c r="J41" s="107"/>
    </row>
    <row r="42" spans="2:10" ht="15.75" customHeight="1" x14ac:dyDescent="0.25">
      <c r="B42" s="107"/>
      <c r="C42" s="259" t="s">
        <v>840</v>
      </c>
      <c r="D42" s="211"/>
      <c r="E42" s="211"/>
      <c r="F42" s="425" t="s">
        <v>857</v>
      </c>
      <c r="G42" s="426"/>
      <c r="H42" s="237"/>
      <c r="I42" s="237"/>
      <c r="J42" s="107"/>
    </row>
    <row r="43" spans="2:10" ht="15" customHeight="1" x14ac:dyDescent="0.25">
      <c r="B43" s="107"/>
      <c r="C43" s="259" t="s">
        <v>841</v>
      </c>
      <c r="D43" s="211"/>
      <c r="E43" s="211"/>
      <c r="F43" s="212"/>
      <c r="G43" s="218" t="s">
        <v>858</v>
      </c>
      <c r="H43" s="237"/>
      <c r="I43" s="237"/>
      <c r="J43" s="107"/>
    </row>
    <row r="44" spans="2:10" ht="15" customHeight="1" x14ac:dyDescent="0.25">
      <c r="B44" s="107"/>
      <c r="C44" s="259" t="s">
        <v>874</v>
      </c>
      <c r="D44" s="211"/>
      <c r="E44" s="211"/>
      <c r="F44" s="212"/>
      <c r="G44" s="218" t="s">
        <v>1232</v>
      </c>
      <c r="H44" s="237"/>
      <c r="I44" s="237"/>
      <c r="J44" s="107"/>
    </row>
    <row r="45" spans="2:10" ht="17.25" customHeight="1" x14ac:dyDescent="0.25">
      <c r="B45" s="107"/>
      <c r="C45" s="259" t="s">
        <v>873</v>
      </c>
      <c r="D45" s="211"/>
      <c r="E45" s="211"/>
      <c r="F45" s="212"/>
      <c r="G45" s="218" t="s">
        <v>1231</v>
      </c>
      <c r="H45" s="237"/>
      <c r="I45" s="237"/>
      <c r="J45" s="107"/>
    </row>
    <row r="46" spans="2:10" x14ac:dyDescent="0.25">
      <c r="B46" s="464"/>
      <c r="C46" s="465"/>
      <c r="D46" s="211"/>
      <c r="E46" s="211"/>
      <c r="F46" s="212"/>
      <c r="H46" s="237"/>
      <c r="I46" s="237"/>
      <c r="J46" s="107"/>
    </row>
    <row r="47" spans="2:10" ht="15.75" customHeight="1" x14ac:dyDescent="0.25">
      <c r="B47" s="435" t="s">
        <v>842</v>
      </c>
      <c r="C47" s="436"/>
      <c r="D47" s="217">
        <f>D9+D17+D37+D38+D41+D25+D31</f>
        <v>4564489</v>
      </c>
      <c r="E47" s="217">
        <f>E9+E17+E37+E38+E41+E25+E31</f>
        <v>6993753</v>
      </c>
      <c r="F47" s="427" t="s">
        <v>859</v>
      </c>
      <c r="G47" s="428"/>
      <c r="H47" s="238">
        <f>H9</f>
        <v>1408008</v>
      </c>
      <c r="I47" s="238">
        <f>I9+I19+I27+I38+I42+I31+I23+I26</f>
        <v>2386791</v>
      </c>
      <c r="J47" s="107"/>
    </row>
    <row r="48" spans="2:10" ht="15.75" customHeight="1" thickBot="1" x14ac:dyDescent="0.3">
      <c r="B48" s="279"/>
      <c r="C48" s="283"/>
      <c r="D48" s="284"/>
      <c r="E48" s="281"/>
      <c r="F48" s="285"/>
      <c r="G48" s="278"/>
      <c r="H48" s="286"/>
      <c r="I48" s="307"/>
      <c r="J48" s="107"/>
    </row>
    <row r="49" spans="2:10" ht="15.75" customHeight="1" x14ac:dyDescent="0.25">
      <c r="B49" s="282"/>
      <c r="C49" s="280"/>
      <c r="D49" s="280"/>
      <c r="E49" s="282"/>
      <c r="F49" s="280"/>
      <c r="G49" s="282"/>
      <c r="H49" s="282"/>
      <c r="I49" s="282"/>
    </row>
    <row r="50" spans="2:10" ht="15.75" customHeight="1" x14ac:dyDescent="0.25">
      <c r="B50" s="280"/>
      <c r="C50" s="375" t="s">
        <v>1276</v>
      </c>
      <c r="D50" s="375"/>
      <c r="E50" s="375"/>
      <c r="F50" s="375"/>
      <c r="G50" s="375" t="s">
        <v>1278</v>
      </c>
      <c r="H50" s="280"/>
      <c r="I50" s="280"/>
    </row>
    <row r="51" spans="2:10" ht="15.75" customHeight="1" x14ac:dyDescent="0.25">
      <c r="B51" s="280"/>
      <c r="C51" s="375" t="s">
        <v>1277</v>
      </c>
      <c r="D51" s="375"/>
      <c r="E51" s="375"/>
      <c r="F51" s="375"/>
      <c r="G51" s="375" t="s">
        <v>1279</v>
      </c>
      <c r="H51" s="280"/>
      <c r="I51" s="280"/>
    </row>
    <row r="52" spans="2:10" ht="15.75" customHeight="1" x14ac:dyDescent="0.25">
      <c r="B52" s="280"/>
      <c r="C52" s="280"/>
      <c r="D52" s="280"/>
      <c r="E52" s="280"/>
      <c r="F52" s="280"/>
      <c r="G52" s="280"/>
      <c r="H52" s="280"/>
      <c r="I52" s="280"/>
    </row>
    <row r="53" spans="2:10" ht="15.75" customHeight="1" x14ac:dyDescent="0.25">
      <c r="B53" s="280"/>
      <c r="C53" s="280"/>
      <c r="D53" s="280"/>
      <c r="E53" s="280"/>
      <c r="F53" s="280"/>
      <c r="G53" s="280"/>
      <c r="H53" s="280"/>
      <c r="I53" s="280"/>
    </row>
    <row r="54" spans="2:10" ht="15.75" customHeight="1" x14ac:dyDescent="0.25">
      <c r="B54" s="280"/>
      <c r="C54" s="280"/>
      <c r="D54" s="280"/>
      <c r="E54" s="280"/>
      <c r="F54" s="280"/>
      <c r="G54" s="280"/>
      <c r="H54" s="280"/>
      <c r="I54" s="280"/>
    </row>
    <row r="55" spans="2:10" ht="15.75" customHeight="1" x14ac:dyDescent="0.25">
      <c r="B55" s="280"/>
      <c r="C55" s="280"/>
      <c r="D55" s="280"/>
      <c r="E55" s="280"/>
      <c r="F55" s="280"/>
      <c r="G55" s="280"/>
      <c r="H55" s="280"/>
      <c r="I55" s="280"/>
    </row>
    <row r="56" spans="2:10" ht="15.75" customHeight="1" x14ac:dyDescent="0.25">
      <c r="B56" s="280"/>
      <c r="C56" s="280"/>
      <c r="D56" s="280"/>
      <c r="E56" s="280"/>
      <c r="F56" s="280"/>
      <c r="G56" s="280"/>
      <c r="H56" s="280"/>
      <c r="I56" s="280"/>
    </row>
    <row r="57" spans="2:10" ht="15.75" customHeight="1" x14ac:dyDescent="0.25">
      <c r="B57" s="280"/>
      <c r="C57" s="280"/>
      <c r="D57" s="280"/>
      <c r="E57" s="280"/>
      <c r="F57" s="280"/>
      <c r="G57" s="280"/>
      <c r="H57" s="280"/>
      <c r="I57" s="280"/>
    </row>
    <row r="58" spans="2:10" ht="15.75" customHeight="1" x14ac:dyDescent="0.25">
      <c r="B58" s="280"/>
      <c r="C58" s="280"/>
      <c r="D58" s="280"/>
      <c r="E58" s="280"/>
      <c r="F58" s="280"/>
      <c r="G58" s="280"/>
      <c r="H58" s="280"/>
      <c r="I58" s="280"/>
    </row>
    <row r="59" spans="2:10" ht="15.75" customHeight="1" x14ac:dyDescent="0.25">
      <c r="B59" s="280"/>
      <c r="C59" s="280"/>
      <c r="D59" s="280"/>
      <c r="E59" s="280"/>
      <c r="F59" s="280"/>
      <c r="G59" s="280"/>
      <c r="H59" s="280"/>
      <c r="I59" s="280"/>
    </row>
    <row r="60" spans="2:10" ht="15.75" customHeight="1" x14ac:dyDescent="0.25">
      <c r="B60" s="280"/>
      <c r="C60" s="280"/>
      <c r="D60" s="280"/>
      <c r="E60" s="280"/>
      <c r="F60" s="280"/>
      <c r="G60" s="280"/>
      <c r="H60" s="280"/>
      <c r="I60" s="280"/>
    </row>
    <row r="61" spans="2:10" ht="15.75" customHeight="1" thickBot="1" x14ac:dyDescent="0.3">
      <c r="B61" s="280"/>
      <c r="C61" s="280"/>
      <c r="D61" s="287"/>
      <c r="E61" s="287"/>
      <c r="F61" s="287"/>
      <c r="G61" s="280"/>
      <c r="H61" s="287"/>
      <c r="I61" s="280"/>
    </row>
    <row r="62" spans="2:10" x14ac:dyDescent="0.25">
      <c r="B62" s="433" t="s">
        <v>55</v>
      </c>
      <c r="C62" s="434"/>
      <c r="D62" s="211"/>
      <c r="E62" s="211"/>
      <c r="F62" s="213" t="s">
        <v>56</v>
      </c>
      <c r="G62" s="288"/>
      <c r="H62" s="238">
        <v>0</v>
      </c>
      <c r="I62" s="289">
        <v>0</v>
      </c>
      <c r="J62" s="107"/>
    </row>
    <row r="63" spans="2:10" x14ac:dyDescent="0.25">
      <c r="B63" s="437" t="s">
        <v>894</v>
      </c>
      <c r="C63" s="438"/>
      <c r="D63" s="211"/>
      <c r="E63" s="211"/>
      <c r="F63" s="430" t="s">
        <v>897</v>
      </c>
      <c r="G63" s="430"/>
      <c r="H63" s="237"/>
      <c r="I63" s="237"/>
      <c r="J63" s="107"/>
    </row>
    <row r="64" spans="2:10" x14ac:dyDescent="0.25">
      <c r="B64" s="437" t="s">
        <v>895</v>
      </c>
      <c r="C64" s="438"/>
      <c r="D64" s="211"/>
      <c r="E64" s="211"/>
      <c r="F64" s="430" t="s">
        <v>898</v>
      </c>
      <c r="G64" s="430"/>
      <c r="H64" s="237"/>
      <c r="I64" s="237"/>
      <c r="J64" s="107"/>
    </row>
    <row r="65" spans="1:13" x14ac:dyDescent="0.25">
      <c r="B65" s="437" t="s">
        <v>1258</v>
      </c>
      <c r="C65" s="438"/>
      <c r="D65" s="211">
        <v>867420</v>
      </c>
      <c r="E65" s="211">
        <v>867420</v>
      </c>
      <c r="F65" s="430" t="s">
        <v>899</v>
      </c>
      <c r="G65" s="430"/>
      <c r="H65" s="237"/>
      <c r="I65" s="237"/>
      <c r="J65" s="107"/>
    </row>
    <row r="66" spans="1:13" s="104" customFormat="1" x14ac:dyDescent="0.25">
      <c r="A66"/>
      <c r="B66" s="439" t="s">
        <v>1257</v>
      </c>
      <c r="C66" s="440"/>
      <c r="D66" s="211">
        <v>3274815</v>
      </c>
      <c r="E66" s="214">
        <v>3274815</v>
      </c>
      <c r="F66" s="430" t="s">
        <v>917</v>
      </c>
      <c r="G66" s="430"/>
      <c r="H66" s="237"/>
      <c r="I66" s="237"/>
      <c r="J66" s="107"/>
      <c r="K66" t="s">
        <v>1259</v>
      </c>
      <c r="L66"/>
      <c r="M66"/>
    </row>
    <row r="67" spans="1:13" x14ac:dyDescent="0.25">
      <c r="B67" s="437" t="s">
        <v>896</v>
      </c>
      <c r="C67" s="438"/>
      <c r="D67" s="211">
        <v>24969</v>
      </c>
      <c r="E67" s="211">
        <v>24969</v>
      </c>
      <c r="F67" s="430" t="s">
        <v>916</v>
      </c>
      <c r="G67" s="430"/>
      <c r="H67" s="237"/>
      <c r="I67" s="237"/>
      <c r="J67" s="107"/>
    </row>
    <row r="68" spans="1:13" x14ac:dyDescent="0.25">
      <c r="B68" s="437" t="s">
        <v>919</v>
      </c>
      <c r="C68" s="438"/>
      <c r="D68" s="211"/>
      <c r="E68" s="215"/>
      <c r="H68" s="237"/>
      <c r="I68" s="237"/>
      <c r="J68" s="107"/>
    </row>
    <row r="69" spans="1:13" x14ac:dyDescent="0.25">
      <c r="B69" s="437" t="s">
        <v>918</v>
      </c>
      <c r="C69" s="438"/>
      <c r="D69" s="211"/>
      <c r="E69" s="211"/>
      <c r="F69" s="443" t="s">
        <v>920</v>
      </c>
      <c r="G69" s="443"/>
      <c r="H69" s="237">
        <f>H63+H64+H65+H66+H67</f>
        <v>0</v>
      </c>
      <c r="I69" s="237">
        <f>I63+I64+I65+I66+I67</f>
        <v>0</v>
      </c>
      <c r="J69" s="107"/>
    </row>
    <row r="70" spans="1:13" ht="12" customHeight="1" x14ac:dyDescent="0.25">
      <c r="B70" s="437" t="s">
        <v>1234</v>
      </c>
      <c r="C70" s="438"/>
      <c r="D70" s="211"/>
      <c r="E70" s="211"/>
      <c r="H70" s="237"/>
      <c r="I70" s="237"/>
      <c r="J70" s="107"/>
    </row>
    <row r="71" spans="1:13" ht="12" customHeight="1" x14ac:dyDescent="0.25">
      <c r="B71" s="437" t="s">
        <v>1233</v>
      </c>
      <c r="C71" s="438"/>
      <c r="D71" s="211"/>
      <c r="E71" s="211"/>
      <c r="H71" s="237"/>
      <c r="I71" s="237"/>
      <c r="J71" s="107"/>
    </row>
    <row r="72" spans="1:13" x14ac:dyDescent="0.25">
      <c r="B72" s="107"/>
      <c r="C72" s="104"/>
      <c r="D72" s="211"/>
      <c r="E72" s="211"/>
      <c r="F72" s="429" t="s">
        <v>921</v>
      </c>
      <c r="G72" s="429"/>
      <c r="H72" s="238">
        <f>H9</f>
        <v>1408008</v>
      </c>
      <c r="I72" s="238">
        <f>I47+I69</f>
        <v>2386791</v>
      </c>
      <c r="J72" s="107"/>
    </row>
    <row r="73" spans="1:13" x14ac:dyDescent="0.25">
      <c r="B73" s="435" t="s">
        <v>915</v>
      </c>
      <c r="C73" s="436"/>
      <c r="D73" s="217">
        <f>SUM(D63:D71)</f>
        <v>4167204</v>
      </c>
      <c r="E73" s="217">
        <f>SUM(E63:E71)</f>
        <v>4167204</v>
      </c>
      <c r="H73" s="237"/>
      <c r="I73" s="237"/>
      <c r="J73" s="107"/>
    </row>
    <row r="74" spans="1:13" x14ac:dyDescent="0.25">
      <c r="B74" s="107"/>
      <c r="C74" s="104"/>
      <c r="D74" s="211"/>
      <c r="E74" s="211"/>
      <c r="F74" s="429" t="s">
        <v>900</v>
      </c>
      <c r="G74" s="429"/>
      <c r="H74" s="237"/>
      <c r="I74" s="237"/>
      <c r="J74" s="107"/>
    </row>
    <row r="75" spans="1:13" x14ac:dyDescent="0.25">
      <c r="B75" s="441" t="s">
        <v>914</v>
      </c>
      <c r="C75" s="442"/>
      <c r="D75" s="217">
        <f>D47+D73</f>
        <v>8731693</v>
      </c>
      <c r="E75" s="217">
        <f>E47+E73</f>
        <v>11160957</v>
      </c>
      <c r="H75" s="237"/>
      <c r="I75" s="237"/>
      <c r="J75" s="107"/>
    </row>
    <row r="76" spans="1:13" ht="9.75" customHeight="1" x14ac:dyDescent="0.25">
      <c r="B76" s="261"/>
      <c r="C76" s="258"/>
      <c r="D76" s="211"/>
      <c r="E76" s="211"/>
      <c r="H76" s="237"/>
      <c r="I76" s="237"/>
      <c r="J76" s="107"/>
    </row>
    <row r="77" spans="1:13" x14ac:dyDescent="0.25">
      <c r="B77" s="107"/>
      <c r="C77" s="104"/>
      <c r="D77" s="211"/>
      <c r="E77" s="211"/>
      <c r="F77" s="429" t="s">
        <v>901</v>
      </c>
      <c r="G77" s="429"/>
      <c r="H77" s="238">
        <f>H78+H79+H80</f>
        <v>0</v>
      </c>
      <c r="I77" s="238">
        <f>I78+I79+I80</f>
        <v>0</v>
      </c>
      <c r="J77" s="107"/>
    </row>
    <row r="78" spans="1:13" x14ac:dyDescent="0.25">
      <c r="B78" s="107"/>
      <c r="C78" s="104"/>
      <c r="D78" s="211"/>
      <c r="E78" s="211"/>
      <c r="F78" s="430" t="s">
        <v>902</v>
      </c>
      <c r="G78" s="430"/>
      <c r="H78" s="237"/>
      <c r="I78" s="237"/>
      <c r="J78" s="107"/>
    </row>
    <row r="79" spans="1:13" x14ac:dyDescent="0.25">
      <c r="B79" s="107"/>
      <c r="C79" s="104"/>
      <c r="D79" s="211"/>
      <c r="E79" s="211"/>
      <c r="F79" s="430" t="s">
        <v>903</v>
      </c>
      <c r="G79" s="430"/>
      <c r="H79" s="237"/>
      <c r="I79" s="237"/>
      <c r="J79" s="107"/>
    </row>
    <row r="80" spans="1:13" x14ac:dyDescent="0.25">
      <c r="B80" s="107"/>
      <c r="C80" s="104"/>
      <c r="D80" s="211"/>
      <c r="E80" s="211"/>
      <c r="F80" s="430" t="s">
        <v>904</v>
      </c>
      <c r="G80" s="430"/>
      <c r="H80" s="237"/>
      <c r="I80" s="237"/>
      <c r="J80" s="107"/>
    </row>
    <row r="81" spans="2:10" ht="9.75" customHeight="1" x14ac:dyDescent="0.25">
      <c r="B81" s="107"/>
      <c r="C81" s="104"/>
      <c r="D81" s="211"/>
      <c r="E81" s="211"/>
      <c r="G81" s="219"/>
      <c r="H81" s="237"/>
      <c r="I81" s="237"/>
      <c r="J81" s="107"/>
    </row>
    <row r="82" spans="2:10" ht="10.5" customHeight="1" x14ac:dyDescent="0.25">
      <c r="B82" s="107"/>
      <c r="C82" s="104"/>
      <c r="D82" s="211"/>
      <c r="E82" s="211"/>
      <c r="G82" s="219"/>
      <c r="H82" s="237"/>
      <c r="I82" s="237"/>
      <c r="J82" s="107"/>
    </row>
    <row r="83" spans="2:10" x14ac:dyDescent="0.25">
      <c r="B83" s="107"/>
      <c r="C83" s="104"/>
      <c r="D83" s="211"/>
      <c r="E83" s="211"/>
      <c r="F83" s="429" t="s">
        <v>905</v>
      </c>
      <c r="G83" s="429"/>
      <c r="H83" s="238">
        <f>H84+H85+H86+H87</f>
        <v>5237358</v>
      </c>
      <c r="I83" s="238">
        <f>I84+I85+I86+I87</f>
        <v>6687838.8500000015</v>
      </c>
      <c r="J83" s="107"/>
    </row>
    <row r="84" spans="2:10" x14ac:dyDescent="0.25">
      <c r="B84" s="107"/>
      <c r="C84" s="104"/>
      <c r="D84" s="211"/>
      <c r="E84" s="211"/>
      <c r="F84" s="430" t="s">
        <v>906</v>
      </c>
      <c r="G84" s="430"/>
      <c r="H84" s="237">
        <v>2221721</v>
      </c>
      <c r="I84" s="237">
        <v>4532426.8500000015</v>
      </c>
      <c r="J84" s="107"/>
    </row>
    <row r="85" spans="2:10" x14ac:dyDescent="0.25">
      <c r="B85" s="107"/>
      <c r="C85" s="104"/>
      <c r="D85" s="211"/>
      <c r="E85" s="211"/>
      <c r="F85" s="430" t="s">
        <v>907</v>
      </c>
      <c r="G85" s="430"/>
      <c r="H85" s="237">
        <v>3015637</v>
      </c>
      <c r="I85" s="237">
        <v>2155412</v>
      </c>
      <c r="J85" s="107"/>
    </row>
    <row r="86" spans="2:10" x14ac:dyDescent="0.25">
      <c r="B86" s="107"/>
      <c r="C86" s="104"/>
      <c r="D86" s="211"/>
      <c r="E86" s="211"/>
      <c r="F86" s="430" t="s">
        <v>908</v>
      </c>
      <c r="G86" s="430"/>
      <c r="H86" s="237"/>
      <c r="I86" s="237"/>
      <c r="J86" s="107"/>
    </row>
    <row r="87" spans="2:10" x14ac:dyDescent="0.25">
      <c r="B87" s="107"/>
      <c r="C87" s="104"/>
      <c r="D87" s="211"/>
      <c r="E87" s="211"/>
      <c r="F87" s="430" t="s">
        <v>909</v>
      </c>
      <c r="G87" s="430"/>
      <c r="H87" s="237"/>
      <c r="I87" s="237"/>
      <c r="J87" s="107"/>
    </row>
    <row r="88" spans="2:10" ht="11.25" customHeight="1" x14ac:dyDescent="0.25">
      <c r="B88" s="107"/>
      <c r="C88" s="104"/>
      <c r="D88" s="211"/>
      <c r="E88" s="211"/>
      <c r="G88" s="219"/>
      <c r="H88" s="237"/>
      <c r="I88" s="237"/>
      <c r="J88" s="107"/>
    </row>
    <row r="89" spans="2:10" ht="11.25" customHeight="1" x14ac:dyDescent="0.25">
      <c r="B89" s="107"/>
      <c r="C89" s="104"/>
      <c r="D89" s="211"/>
      <c r="E89" s="211"/>
      <c r="G89" s="219"/>
      <c r="H89" s="237"/>
      <c r="I89" s="237"/>
      <c r="J89" s="107"/>
    </row>
    <row r="90" spans="2:10" ht="27" customHeight="1" x14ac:dyDescent="0.25">
      <c r="B90" s="107"/>
      <c r="C90" s="104"/>
      <c r="D90" s="211"/>
      <c r="E90" s="211"/>
      <c r="F90" s="431" t="s">
        <v>1239</v>
      </c>
      <c r="G90" s="432"/>
      <c r="H90" s="238">
        <f>H91+H92</f>
        <v>2086327</v>
      </c>
      <c r="I90" s="238">
        <f>I91+I92</f>
        <v>2086327</v>
      </c>
      <c r="J90" s="107"/>
    </row>
    <row r="91" spans="2:10" x14ac:dyDescent="0.25">
      <c r="B91" s="107"/>
      <c r="C91" s="104"/>
      <c r="D91" s="211"/>
      <c r="E91" s="211"/>
      <c r="F91" s="430" t="s">
        <v>910</v>
      </c>
      <c r="G91" s="430"/>
      <c r="H91" s="237"/>
      <c r="I91" s="237"/>
      <c r="J91" s="107"/>
    </row>
    <row r="92" spans="2:10" x14ac:dyDescent="0.25">
      <c r="B92" s="107"/>
      <c r="C92" s="104"/>
      <c r="D92" s="216"/>
      <c r="E92" s="216"/>
      <c r="F92" s="430" t="s">
        <v>911</v>
      </c>
      <c r="G92" s="430"/>
      <c r="H92" s="237">
        <v>2086327</v>
      </c>
      <c r="I92" s="237">
        <v>2086327</v>
      </c>
      <c r="J92" s="107"/>
    </row>
    <row r="93" spans="2:10" x14ac:dyDescent="0.25">
      <c r="B93" s="107"/>
      <c r="C93" s="104"/>
      <c r="D93" s="216"/>
      <c r="E93" s="216"/>
      <c r="G93" s="219"/>
      <c r="H93" s="237"/>
      <c r="I93" s="237"/>
      <c r="J93" s="107"/>
    </row>
    <row r="94" spans="2:10" x14ac:dyDescent="0.25">
      <c r="B94" s="107"/>
      <c r="C94" s="104"/>
      <c r="D94" s="216"/>
      <c r="E94" s="216"/>
      <c r="F94" s="429" t="s">
        <v>912</v>
      </c>
      <c r="G94" s="429"/>
      <c r="H94" s="238">
        <v>7232685</v>
      </c>
      <c r="I94" s="238">
        <f>I77+I83+I90</f>
        <v>8774165.8500000015</v>
      </c>
      <c r="J94" s="107"/>
    </row>
    <row r="95" spans="2:10" x14ac:dyDescent="0.25">
      <c r="B95" s="107"/>
      <c r="C95" s="104"/>
      <c r="D95" s="216"/>
      <c r="E95" s="216"/>
      <c r="G95" s="219"/>
      <c r="H95" s="237"/>
      <c r="I95" s="237"/>
      <c r="J95" s="107"/>
    </row>
    <row r="96" spans="2:10" x14ac:dyDescent="0.25">
      <c r="B96" s="107"/>
      <c r="C96" s="104"/>
      <c r="D96" s="216"/>
      <c r="E96" s="216"/>
      <c r="F96" s="424" t="s">
        <v>913</v>
      </c>
      <c r="G96" s="424"/>
      <c r="H96" s="238">
        <v>8731693</v>
      </c>
      <c r="I96" s="238">
        <f>I72+I94</f>
        <v>11160956.850000001</v>
      </c>
      <c r="J96" s="107"/>
    </row>
    <row r="97" spans="2:10" x14ac:dyDescent="0.25">
      <c r="B97" s="107"/>
      <c r="C97" s="104"/>
      <c r="D97" s="216"/>
      <c r="E97" s="216"/>
      <c r="H97" s="211"/>
      <c r="I97" s="211"/>
      <c r="J97" s="107"/>
    </row>
    <row r="98" spans="2:10" x14ac:dyDescent="0.25">
      <c r="B98" s="107"/>
      <c r="C98" s="104"/>
      <c r="D98" s="216"/>
      <c r="E98" s="216"/>
      <c r="H98" s="211"/>
      <c r="I98" s="211"/>
      <c r="J98" s="107"/>
    </row>
    <row r="99" spans="2:10" ht="15.75" thickBot="1" x14ac:dyDescent="0.3">
      <c r="B99" s="109"/>
      <c r="C99" s="111"/>
      <c r="D99" s="180"/>
      <c r="E99" s="180"/>
      <c r="F99" s="110"/>
      <c r="G99" s="110"/>
      <c r="H99" s="180"/>
      <c r="I99" s="180"/>
      <c r="J99" s="107"/>
    </row>
    <row r="100" spans="2:10" x14ac:dyDescent="0.25">
      <c r="H100" s="105"/>
    </row>
    <row r="102" spans="2:10" x14ac:dyDescent="0.25">
      <c r="C102" s="328"/>
      <c r="D102" s="327"/>
      <c r="E102" s="327"/>
      <c r="F102" s="327"/>
      <c r="G102" s="326"/>
    </row>
    <row r="103" spans="2:10" x14ac:dyDescent="0.25">
      <c r="C103" s="328"/>
      <c r="D103" s="262"/>
      <c r="E103" s="262"/>
      <c r="F103" s="262"/>
      <c r="G103" s="326"/>
    </row>
    <row r="104" spans="2:10" x14ac:dyDescent="0.25">
      <c r="C104" s="326"/>
      <c r="D104" s="262"/>
      <c r="E104" s="262"/>
      <c r="F104" s="262"/>
      <c r="G104" s="326"/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M62"/>
  <sheetViews>
    <sheetView workbookViewId="0">
      <selection activeCell="B42" sqref="B42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72" t="s">
        <v>693</v>
      </c>
      <c r="C2" s="473"/>
      <c r="D2" s="474"/>
      <c r="E2" s="474"/>
      <c r="F2" s="474"/>
      <c r="G2" s="474"/>
      <c r="H2" s="474"/>
      <c r="I2" s="474"/>
      <c r="J2" s="474"/>
      <c r="K2" s="475"/>
    </row>
    <row r="3" spans="2:13" ht="15.75" customHeight="1" thickBot="1" x14ac:dyDescent="0.3">
      <c r="B3" s="472" t="s">
        <v>922</v>
      </c>
      <c r="C3" s="473"/>
      <c r="D3" s="474"/>
      <c r="E3" s="474"/>
      <c r="F3" s="474"/>
      <c r="G3" s="474"/>
      <c r="H3" s="474"/>
      <c r="I3" s="474"/>
      <c r="J3" s="474"/>
      <c r="K3" s="475"/>
    </row>
    <row r="4" spans="2:13" ht="15.75" customHeight="1" thickBot="1" x14ac:dyDescent="0.3">
      <c r="B4" s="472" t="s">
        <v>1269</v>
      </c>
      <c r="C4" s="473"/>
      <c r="D4" s="474"/>
      <c r="E4" s="474"/>
      <c r="F4" s="474"/>
      <c r="G4" s="474"/>
      <c r="H4" s="474"/>
      <c r="I4" s="474"/>
      <c r="J4" s="474"/>
      <c r="K4" s="475"/>
    </row>
    <row r="5" spans="2:13" ht="15.75" customHeight="1" thickBot="1" x14ac:dyDescent="0.3">
      <c r="B5" s="472" t="s">
        <v>923</v>
      </c>
      <c r="C5" s="473"/>
      <c r="D5" s="474"/>
      <c r="E5" s="474"/>
      <c r="F5" s="474"/>
      <c r="G5" s="474"/>
      <c r="H5" s="474"/>
      <c r="I5" s="474"/>
      <c r="J5" s="474"/>
      <c r="K5" s="475"/>
    </row>
    <row r="6" spans="2:13" ht="36.75" customHeight="1" x14ac:dyDescent="0.25">
      <c r="B6" s="476" t="s">
        <v>942</v>
      </c>
      <c r="C6" s="477"/>
      <c r="D6" s="478"/>
      <c r="E6" s="296" t="s">
        <v>943</v>
      </c>
      <c r="F6" s="482" t="s">
        <v>924</v>
      </c>
      <c r="G6" s="482" t="s">
        <v>925</v>
      </c>
      <c r="H6" s="482" t="s">
        <v>944</v>
      </c>
      <c r="I6" s="296" t="s">
        <v>945</v>
      </c>
      <c r="J6" s="482" t="s">
        <v>927</v>
      </c>
      <c r="K6" s="482" t="s">
        <v>928</v>
      </c>
    </row>
    <row r="7" spans="2:13" ht="41.25" customHeight="1" thickBot="1" x14ac:dyDescent="0.3">
      <c r="B7" s="479"/>
      <c r="C7" s="480"/>
      <c r="D7" s="481"/>
      <c r="E7" s="297" t="s">
        <v>1268</v>
      </c>
      <c r="F7" s="483"/>
      <c r="G7" s="483"/>
      <c r="H7" s="483"/>
      <c r="I7" s="297" t="s">
        <v>926</v>
      </c>
      <c r="J7" s="483"/>
      <c r="K7" s="483"/>
    </row>
    <row r="8" spans="2:13" x14ac:dyDescent="0.25">
      <c r="B8" s="487"/>
      <c r="C8" s="488"/>
      <c r="D8" s="489"/>
      <c r="E8" s="189"/>
      <c r="F8" s="189"/>
      <c r="G8" s="189"/>
      <c r="H8" s="189"/>
      <c r="I8" s="189"/>
      <c r="J8" s="189"/>
      <c r="K8" s="189"/>
    </row>
    <row r="9" spans="2:13" ht="22.5" customHeight="1" x14ac:dyDescent="0.25">
      <c r="B9" s="490" t="s">
        <v>929</v>
      </c>
      <c r="C9" s="491"/>
      <c r="D9" s="492"/>
      <c r="E9" s="239">
        <f>E10+E18</f>
        <v>0</v>
      </c>
      <c r="F9" s="239">
        <f>F10+F18</f>
        <v>0</v>
      </c>
      <c r="G9" s="239">
        <f>G10+G18</f>
        <v>0</v>
      </c>
      <c r="H9" s="239">
        <f>H10+H18</f>
        <v>0</v>
      </c>
      <c r="I9" s="239">
        <f>E9+F9-G9+H9</f>
        <v>0</v>
      </c>
      <c r="J9" s="239">
        <f>J10+J18</f>
        <v>0</v>
      </c>
      <c r="K9" s="239">
        <f>K10+K18</f>
        <v>0</v>
      </c>
    </row>
    <row r="10" spans="2:13" x14ac:dyDescent="0.25">
      <c r="B10" s="431" t="s">
        <v>951</v>
      </c>
      <c r="C10" s="432"/>
      <c r="D10" s="457"/>
      <c r="E10" s="239">
        <f>E12+E14+E16</f>
        <v>0</v>
      </c>
      <c r="F10" s="239">
        <f>F12+F14+F16</f>
        <v>0</v>
      </c>
      <c r="G10" s="239">
        <f>G12+G14+G16</f>
        <v>0</v>
      </c>
      <c r="H10" s="239">
        <f>H12+H14+H16</f>
        <v>0</v>
      </c>
      <c r="I10" s="239">
        <f>E10+F10-G10+H10</f>
        <v>0</v>
      </c>
      <c r="J10" s="239">
        <f>J12+J14+J16</f>
        <v>0</v>
      </c>
      <c r="K10" s="239">
        <f>K12+K14+K16</f>
        <v>0</v>
      </c>
    </row>
    <row r="11" spans="2:13" ht="11.25" customHeight="1" x14ac:dyDescent="0.25">
      <c r="B11" s="107"/>
      <c r="C11" s="190"/>
      <c r="D11" s="185"/>
      <c r="E11" s="221"/>
      <c r="F11" s="221"/>
      <c r="G11" s="221"/>
      <c r="H11" s="221"/>
      <c r="I11" s="221"/>
      <c r="J11" s="221"/>
      <c r="K11" s="221"/>
    </row>
    <row r="12" spans="2:13" x14ac:dyDescent="0.25">
      <c r="B12" s="187"/>
      <c r="C12" s="188"/>
      <c r="D12" s="116" t="s">
        <v>946</v>
      </c>
      <c r="E12" s="221"/>
      <c r="F12" s="221"/>
      <c r="G12" s="221"/>
      <c r="H12" s="221"/>
      <c r="I12" s="221"/>
      <c r="J12" s="221"/>
      <c r="K12" s="221"/>
    </row>
    <row r="13" spans="2:13" ht="12" customHeight="1" x14ac:dyDescent="0.25">
      <c r="B13" s="187"/>
      <c r="C13" s="188"/>
      <c r="D13" s="116"/>
      <c r="E13" s="221"/>
      <c r="F13" s="221"/>
      <c r="G13" s="221"/>
      <c r="H13" s="221"/>
      <c r="I13" s="221"/>
      <c r="J13" s="221"/>
      <c r="K13" s="221"/>
    </row>
    <row r="14" spans="2:13" x14ac:dyDescent="0.25">
      <c r="B14" s="115"/>
      <c r="C14" s="158"/>
      <c r="D14" s="116" t="s">
        <v>939</v>
      </c>
      <c r="E14" s="222"/>
      <c r="F14" s="222"/>
      <c r="G14" s="222"/>
      <c r="H14" s="222"/>
      <c r="I14" s="222"/>
      <c r="J14" s="222"/>
      <c r="K14" s="222"/>
    </row>
    <row r="15" spans="2:13" x14ac:dyDescent="0.25">
      <c r="B15" s="115"/>
      <c r="C15" s="158"/>
      <c r="D15" s="116"/>
      <c r="E15" s="222"/>
      <c r="F15" s="222"/>
      <c r="G15" s="222"/>
      <c r="H15" s="222"/>
      <c r="I15" s="222"/>
      <c r="J15" s="222"/>
      <c r="K15" s="222"/>
    </row>
    <row r="16" spans="2:13" x14ac:dyDescent="0.25">
      <c r="B16" s="115"/>
      <c r="C16" s="158"/>
      <c r="D16" s="116" t="s">
        <v>930</v>
      </c>
      <c r="E16" s="222"/>
      <c r="F16" s="222"/>
      <c r="G16" s="222"/>
      <c r="H16" s="222"/>
      <c r="I16" s="222"/>
      <c r="J16" s="222"/>
      <c r="K16" s="222"/>
      <c r="M16" t="s">
        <v>1227</v>
      </c>
    </row>
    <row r="17" spans="2:11" ht="11.25" customHeight="1" x14ac:dyDescent="0.25">
      <c r="B17" s="115"/>
      <c r="C17" s="158"/>
      <c r="D17" s="116"/>
      <c r="E17" s="222"/>
      <c r="F17" s="222"/>
      <c r="G17" s="222"/>
      <c r="H17" s="222"/>
      <c r="I17" s="222"/>
      <c r="J17" s="222"/>
      <c r="K17" s="222"/>
    </row>
    <row r="18" spans="2:11" x14ac:dyDescent="0.25">
      <c r="B18" s="490" t="s">
        <v>947</v>
      </c>
      <c r="C18" s="491"/>
      <c r="D18" s="492"/>
      <c r="E18" s="239">
        <f>E20+E22+E24</f>
        <v>0</v>
      </c>
      <c r="F18" s="239">
        <f>F20+F22+F24</f>
        <v>0</v>
      </c>
      <c r="G18" s="239">
        <f>G20+G22+G24</f>
        <v>0</v>
      </c>
      <c r="H18" s="239">
        <f>H20+H22+H24</f>
        <v>0</v>
      </c>
      <c r="I18" s="239">
        <f>E18+F18-G18+H18</f>
        <v>0</v>
      </c>
      <c r="J18" s="239">
        <f>J20+J22+J24</f>
        <v>0</v>
      </c>
      <c r="K18" s="239">
        <f>K20+K22+K24</f>
        <v>0</v>
      </c>
    </row>
    <row r="19" spans="2:11" ht="12" customHeight="1" x14ac:dyDescent="0.25">
      <c r="B19" s="187"/>
      <c r="C19" s="188"/>
      <c r="D19" s="189"/>
      <c r="E19" s="221"/>
      <c r="F19" s="221"/>
      <c r="G19" s="221"/>
      <c r="H19" s="221"/>
      <c r="I19" s="221"/>
      <c r="J19" s="221"/>
      <c r="K19" s="221"/>
    </row>
    <row r="20" spans="2:11" x14ac:dyDescent="0.25">
      <c r="B20" s="187"/>
      <c r="C20" s="188"/>
      <c r="D20" s="116" t="s">
        <v>940</v>
      </c>
      <c r="E20" s="221"/>
      <c r="F20" s="221"/>
      <c r="G20" s="221"/>
      <c r="H20" s="221"/>
      <c r="I20" s="221"/>
      <c r="J20" s="221"/>
      <c r="K20" s="221"/>
    </row>
    <row r="21" spans="2:11" ht="12" customHeight="1" x14ac:dyDescent="0.25">
      <c r="B21" s="187"/>
      <c r="C21" s="188"/>
      <c r="D21" s="116"/>
      <c r="E21" s="221"/>
      <c r="F21" s="221"/>
      <c r="G21" s="221"/>
      <c r="H21" s="221"/>
      <c r="I21" s="221"/>
      <c r="J21" s="221"/>
      <c r="K21" s="221"/>
    </row>
    <row r="22" spans="2:11" x14ac:dyDescent="0.25">
      <c r="B22" s="115"/>
      <c r="C22" s="158"/>
      <c r="D22" s="116" t="s">
        <v>941</v>
      </c>
      <c r="E22" s="222"/>
      <c r="F22" s="222"/>
      <c r="G22" s="222"/>
      <c r="H22" s="222"/>
      <c r="I22" s="222"/>
      <c r="J22" s="222"/>
      <c r="K22" s="222"/>
    </row>
    <row r="23" spans="2:11" ht="11.25" customHeight="1" x14ac:dyDescent="0.25">
      <c r="B23" s="115"/>
      <c r="C23" s="158"/>
      <c r="D23" s="116"/>
      <c r="E23" s="222"/>
      <c r="F23" s="222"/>
      <c r="G23" s="222"/>
      <c r="H23" s="222"/>
      <c r="I23" s="222"/>
      <c r="J23" s="222"/>
      <c r="K23" s="222"/>
    </row>
    <row r="24" spans="2:11" x14ac:dyDescent="0.25">
      <c r="B24" s="115"/>
      <c r="C24" s="158"/>
      <c r="D24" s="116" t="s">
        <v>931</v>
      </c>
      <c r="E24" s="222"/>
      <c r="F24" s="222"/>
      <c r="G24" s="222"/>
      <c r="H24" s="222"/>
      <c r="I24" s="222"/>
      <c r="J24" s="222"/>
      <c r="K24" s="222"/>
    </row>
    <row r="25" spans="2:11" ht="11.25" customHeight="1" x14ac:dyDescent="0.25">
      <c r="B25" s="115"/>
      <c r="C25" s="158"/>
      <c r="D25" s="116"/>
      <c r="E25" s="276"/>
      <c r="F25" s="222"/>
      <c r="G25" s="222"/>
      <c r="H25" s="222"/>
      <c r="I25" s="222"/>
      <c r="J25" s="222"/>
      <c r="K25" s="222"/>
    </row>
    <row r="26" spans="2:11" x14ac:dyDescent="0.25">
      <c r="B26" s="490" t="s">
        <v>948</v>
      </c>
      <c r="C26" s="491"/>
      <c r="D26" s="492"/>
      <c r="E26" s="276">
        <v>2386791</v>
      </c>
      <c r="F26" s="317">
        <f>E26</f>
        <v>2386791</v>
      </c>
      <c r="G26" s="291">
        <v>0</v>
      </c>
      <c r="H26" s="276">
        <v>1408808</v>
      </c>
      <c r="I26" s="276">
        <f>+E26+H26-F26</f>
        <v>1408808</v>
      </c>
      <c r="J26" s="239">
        <v>0</v>
      </c>
      <c r="K26" s="239">
        <v>0</v>
      </c>
    </row>
    <row r="27" spans="2:11" x14ac:dyDescent="0.25">
      <c r="B27" s="115"/>
      <c r="C27" s="158"/>
      <c r="D27" s="116"/>
      <c r="E27" s="319"/>
      <c r="F27" s="257"/>
      <c r="G27" s="257"/>
      <c r="H27" s="276"/>
      <c r="I27" s="310"/>
      <c r="J27" s="239"/>
      <c r="K27" s="239"/>
    </row>
    <row r="28" spans="2:11" ht="23.25" customHeight="1" x14ac:dyDescent="0.25">
      <c r="B28" s="490" t="s">
        <v>949</v>
      </c>
      <c r="C28" s="491"/>
      <c r="D28" s="492"/>
      <c r="E28" s="276">
        <f>E9+E26</f>
        <v>2386791</v>
      </c>
      <c r="F28" s="276">
        <f>F9+F26</f>
        <v>2386791</v>
      </c>
      <c r="G28" s="291">
        <v>0</v>
      </c>
      <c r="H28" s="276">
        <f>H9+H26</f>
        <v>1408808</v>
      </c>
      <c r="I28" s="276">
        <f>I9+I26</f>
        <v>1408808</v>
      </c>
      <c r="J28" s="239">
        <f>J9+J26</f>
        <v>0</v>
      </c>
      <c r="K28" s="239">
        <f>K9+K26</f>
        <v>0</v>
      </c>
    </row>
    <row r="29" spans="2:11" ht="9.75" customHeight="1" x14ac:dyDescent="0.25">
      <c r="B29" s="490"/>
      <c r="C29" s="491"/>
      <c r="D29" s="492"/>
      <c r="E29" s="221"/>
      <c r="F29" s="221"/>
      <c r="G29" s="221"/>
      <c r="H29" s="221"/>
      <c r="I29" s="221"/>
      <c r="J29" s="221"/>
      <c r="K29" s="221"/>
    </row>
    <row r="30" spans="2:11" ht="16.5" customHeight="1" x14ac:dyDescent="0.25">
      <c r="B30" s="490" t="s">
        <v>938</v>
      </c>
      <c r="C30" s="491"/>
      <c r="D30" s="492"/>
      <c r="E30" s="239">
        <v>0</v>
      </c>
      <c r="F30" s="239">
        <v>0</v>
      </c>
      <c r="G30" s="239">
        <v>0</v>
      </c>
      <c r="H30" s="239">
        <v>0</v>
      </c>
      <c r="I30" s="239">
        <v>0</v>
      </c>
      <c r="J30" s="239">
        <v>0</v>
      </c>
      <c r="K30" s="239">
        <v>0</v>
      </c>
    </row>
    <row r="31" spans="2:11" ht="10.5" customHeight="1" x14ac:dyDescent="0.25">
      <c r="B31" s="187"/>
      <c r="C31" s="188"/>
      <c r="D31" s="189"/>
      <c r="E31" s="223"/>
      <c r="F31" s="221"/>
      <c r="G31" s="221"/>
      <c r="H31" s="221"/>
      <c r="I31" s="221"/>
      <c r="J31" s="221"/>
      <c r="K31" s="221"/>
    </row>
    <row r="32" spans="2:11" ht="15" customHeight="1" x14ac:dyDescent="0.25">
      <c r="B32" s="107"/>
      <c r="C32" s="426" t="s">
        <v>932</v>
      </c>
      <c r="D32" s="460"/>
      <c r="E32" s="224"/>
      <c r="F32" s="220"/>
      <c r="G32" s="220"/>
      <c r="H32" s="220"/>
      <c r="I32" s="220"/>
      <c r="J32" s="220"/>
      <c r="K32" s="220"/>
    </row>
    <row r="33" spans="1:11" ht="11.25" customHeight="1" x14ac:dyDescent="0.25">
      <c r="A33" s="104"/>
      <c r="B33" s="107"/>
      <c r="C33" s="169"/>
      <c r="D33" s="142"/>
      <c r="E33" s="224"/>
      <c r="F33" s="220"/>
      <c r="G33" s="220"/>
      <c r="H33" s="220"/>
      <c r="I33" s="220"/>
      <c r="J33" s="220"/>
      <c r="K33" s="220"/>
    </row>
    <row r="34" spans="1:11" ht="15" customHeight="1" x14ac:dyDescent="0.25">
      <c r="A34" s="104"/>
      <c r="B34" s="107"/>
      <c r="C34" s="426" t="s">
        <v>933</v>
      </c>
      <c r="D34" s="460"/>
      <c r="E34" s="220"/>
      <c r="F34" s="220"/>
      <c r="G34" s="220"/>
      <c r="H34" s="220"/>
      <c r="I34" s="220"/>
      <c r="J34" s="220"/>
      <c r="K34" s="220"/>
    </row>
    <row r="35" spans="1:11" ht="12" customHeight="1" x14ac:dyDescent="0.25">
      <c r="A35" s="104"/>
      <c r="B35" s="107"/>
      <c r="C35" s="169"/>
      <c r="D35" s="142"/>
      <c r="E35" s="224"/>
      <c r="F35" s="220"/>
      <c r="G35" s="220"/>
      <c r="H35" s="220"/>
      <c r="I35" s="220"/>
      <c r="J35" s="220"/>
      <c r="K35" s="220"/>
    </row>
    <row r="36" spans="1:11" ht="15" customHeight="1" x14ac:dyDescent="0.25">
      <c r="A36" s="104"/>
      <c r="B36" s="107"/>
      <c r="C36" s="426" t="s">
        <v>934</v>
      </c>
      <c r="D36" s="460"/>
      <c r="E36" s="224"/>
      <c r="F36" s="220"/>
      <c r="G36" s="220"/>
      <c r="H36" s="220"/>
      <c r="I36" s="220"/>
      <c r="J36" s="220"/>
      <c r="K36" s="220"/>
    </row>
    <row r="37" spans="1:11" ht="12" customHeight="1" x14ac:dyDescent="0.25">
      <c r="B37" s="484"/>
      <c r="C37" s="485"/>
      <c r="D37" s="486"/>
      <c r="E37" s="220"/>
      <c r="F37" s="220"/>
      <c r="G37" s="220"/>
      <c r="H37" s="220"/>
      <c r="I37" s="220"/>
      <c r="J37" s="220"/>
      <c r="K37" s="220"/>
    </row>
    <row r="38" spans="1:11" ht="24.75" customHeight="1" x14ac:dyDescent="0.25">
      <c r="B38" s="490" t="s">
        <v>950</v>
      </c>
      <c r="C38" s="491"/>
      <c r="D38" s="492"/>
      <c r="E38" s="239">
        <v>0</v>
      </c>
      <c r="F38" s="239">
        <v>0</v>
      </c>
      <c r="G38" s="239">
        <v>0</v>
      </c>
      <c r="H38" s="239">
        <v>0</v>
      </c>
      <c r="I38" s="239">
        <v>0</v>
      </c>
      <c r="J38" s="239">
        <v>0</v>
      </c>
      <c r="K38" s="239">
        <v>0</v>
      </c>
    </row>
    <row r="39" spans="1:11" ht="13.5" customHeight="1" x14ac:dyDescent="0.25">
      <c r="A39" s="104"/>
      <c r="B39" s="187"/>
      <c r="C39" s="188"/>
      <c r="D39" s="189"/>
      <c r="E39" s="220"/>
      <c r="F39" s="220"/>
      <c r="G39" s="220"/>
      <c r="H39" s="220"/>
      <c r="I39" s="220"/>
      <c r="J39" s="220"/>
      <c r="K39" s="220"/>
    </row>
    <row r="40" spans="1:11" ht="21" customHeight="1" x14ac:dyDescent="0.25">
      <c r="A40" s="104"/>
      <c r="B40" s="107"/>
      <c r="C40" s="426" t="s">
        <v>935</v>
      </c>
      <c r="D40" s="460"/>
      <c r="E40" s="220"/>
      <c r="F40" s="220"/>
      <c r="G40" s="220"/>
      <c r="H40" s="220"/>
      <c r="I40" s="220"/>
      <c r="J40" s="220"/>
      <c r="K40" s="220"/>
    </row>
    <row r="41" spans="1:11" ht="12.75" customHeight="1" x14ac:dyDescent="0.25">
      <c r="A41" s="104"/>
      <c r="B41" s="107"/>
      <c r="C41" s="169"/>
      <c r="D41" s="142"/>
      <c r="E41" s="220"/>
      <c r="F41" s="220"/>
      <c r="G41" s="220"/>
      <c r="H41" s="220"/>
      <c r="I41" s="220"/>
      <c r="J41" s="220"/>
      <c r="K41" s="220"/>
    </row>
    <row r="42" spans="1:11" ht="15" customHeight="1" x14ac:dyDescent="0.25">
      <c r="A42" s="104"/>
      <c r="B42" s="107"/>
      <c r="C42" s="426" t="s">
        <v>936</v>
      </c>
      <c r="D42" s="460"/>
      <c r="E42" s="220"/>
      <c r="F42" s="220"/>
      <c r="G42" s="220"/>
      <c r="H42" s="220"/>
      <c r="I42" s="220"/>
      <c r="J42" s="220"/>
      <c r="K42" s="220"/>
    </row>
    <row r="43" spans="1:11" ht="13.5" customHeight="1" x14ac:dyDescent="0.25">
      <c r="A43" s="104"/>
      <c r="B43" s="107"/>
      <c r="C43" s="169"/>
      <c r="D43" s="142"/>
      <c r="E43" s="220"/>
      <c r="F43" s="220"/>
      <c r="G43" s="220"/>
      <c r="H43" s="220"/>
      <c r="I43" s="220"/>
      <c r="J43" s="220"/>
      <c r="K43" s="220"/>
    </row>
    <row r="44" spans="1:11" ht="20.25" customHeight="1" x14ac:dyDescent="0.25">
      <c r="A44" s="104"/>
      <c r="B44" s="107"/>
      <c r="C44" s="426" t="s">
        <v>937</v>
      </c>
      <c r="D44" s="460"/>
      <c r="E44" s="220"/>
      <c r="F44" s="220"/>
      <c r="G44" s="220"/>
      <c r="H44" s="220"/>
      <c r="I44" s="220"/>
      <c r="J44" s="220"/>
      <c r="K44" s="220"/>
    </row>
    <row r="45" spans="1:11" ht="15.75" thickBot="1" x14ac:dyDescent="0.3">
      <c r="B45" s="493"/>
      <c r="C45" s="494"/>
      <c r="D45" s="495"/>
      <c r="E45" s="225"/>
      <c r="F45" s="225"/>
      <c r="G45" s="225"/>
      <c r="H45" s="225"/>
      <c r="I45" s="225"/>
      <c r="J45" s="225"/>
      <c r="K45" s="225"/>
    </row>
    <row r="46" spans="1:11" ht="15.75" thickBot="1" x14ac:dyDescent="0.3"/>
    <row r="47" spans="1:11" x14ac:dyDescent="0.25">
      <c r="D47" s="497" t="s">
        <v>953</v>
      </c>
      <c r="E47" s="298" t="s">
        <v>1229</v>
      </c>
      <c r="F47" s="298" t="s">
        <v>954</v>
      </c>
      <c r="G47" s="298" t="s">
        <v>957</v>
      </c>
      <c r="H47" s="500" t="s">
        <v>959</v>
      </c>
      <c r="I47" s="298" t="s">
        <v>960</v>
      </c>
    </row>
    <row r="48" spans="1:11" x14ac:dyDescent="0.25">
      <c r="D48" s="498"/>
      <c r="E48" s="294" t="s">
        <v>1230</v>
      </c>
      <c r="F48" s="294" t="s">
        <v>955</v>
      </c>
      <c r="G48" s="294" t="s">
        <v>958</v>
      </c>
      <c r="H48" s="501"/>
      <c r="I48" s="294" t="s">
        <v>961</v>
      </c>
    </row>
    <row r="49" spans="2:11" ht="15.75" thickBot="1" x14ac:dyDescent="0.3">
      <c r="D49" s="499"/>
      <c r="E49" s="299"/>
      <c r="F49" s="295" t="s">
        <v>956</v>
      </c>
      <c r="G49" s="300"/>
      <c r="H49" s="502"/>
      <c r="I49" s="300"/>
    </row>
    <row r="50" spans="2:11" ht="22.5" x14ac:dyDescent="0.25">
      <c r="D50" s="119" t="s">
        <v>962</v>
      </c>
      <c r="E50" s="270">
        <v>0</v>
      </c>
      <c r="F50" s="270">
        <v>0</v>
      </c>
      <c r="G50" s="270">
        <v>0</v>
      </c>
      <c r="H50" s="270">
        <v>0</v>
      </c>
      <c r="I50" s="270">
        <v>0</v>
      </c>
    </row>
    <row r="51" spans="2:11" x14ac:dyDescent="0.25">
      <c r="D51" s="119"/>
      <c r="E51" s="226"/>
      <c r="F51" s="226"/>
      <c r="G51" s="226"/>
      <c r="H51" s="226"/>
      <c r="I51" s="226"/>
    </row>
    <row r="52" spans="2:11" x14ac:dyDescent="0.25">
      <c r="D52" s="120" t="s">
        <v>963</v>
      </c>
      <c r="E52" s="226"/>
      <c r="F52" s="226"/>
      <c r="G52" s="226"/>
      <c r="H52" s="226"/>
      <c r="I52" s="226"/>
    </row>
    <row r="53" spans="2:11" x14ac:dyDescent="0.25">
      <c r="D53" s="120"/>
      <c r="E53" s="226"/>
      <c r="F53" s="226"/>
      <c r="G53" s="226"/>
      <c r="H53" s="226"/>
      <c r="I53" s="226"/>
    </row>
    <row r="54" spans="2:11" x14ac:dyDescent="0.25">
      <c r="D54" s="120" t="s">
        <v>964</v>
      </c>
      <c r="E54" s="226"/>
      <c r="F54" s="226"/>
      <c r="G54" s="226"/>
      <c r="H54" s="226"/>
      <c r="I54" s="226"/>
    </row>
    <row r="55" spans="2:11" x14ac:dyDescent="0.25">
      <c r="D55" s="120"/>
      <c r="E55" s="226"/>
      <c r="F55" s="226"/>
      <c r="G55" s="226"/>
      <c r="H55" s="226"/>
      <c r="I55" s="226"/>
    </row>
    <row r="56" spans="2:11" ht="15.75" thickBot="1" x14ac:dyDescent="0.3">
      <c r="D56" s="121" t="s">
        <v>965</v>
      </c>
      <c r="E56" s="227"/>
      <c r="F56" s="227"/>
      <c r="G56" s="227"/>
      <c r="H56" s="227"/>
      <c r="I56" s="227"/>
    </row>
    <row r="58" spans="2:11" x14ac:dyDescent="0.25">
      <c r="D58" s="375" t="s">
        <v>1276</v>
      </c>
      <c r="E58" s="375"/>
      <c r="F58" s="375"/>
      <c r="G58" s="375"/>
      <c r="H58" s="375" t="s">
        <v>1278</v>
      </c>
    </row>
    <row r="59" spans="2:11" x14ac:dyDescent="0.25">
      <c r="D59" s="375" t="s">
        <v>1277</v>
      </c>
      <c r="E59" s="375"/>
      <c r="F59" s="375"/>
      <c r="G59" s="375"/>
      <c r="H59" s="375" t="s">
        <v>1279</v>
      </c>
      <c r="I59" s="333"/>
      <c r="J59" s="333"/>
    </row>
    <row r="61" spans="2:11" ht="36.75" customHeight="1" x14ac:dyDescent="0.25">
      <c r="B61" s="118">
        <v>1</v>
      </c>
      <c r="C61" s="118"/>
      <c r="D61" s="496" t="s">
        <v>952</v>
      </c>
      <c r="E61" s="496"/>
      <c r="F61" s="496"/>
      <c r="G61" s="496"/>
      <c r="H61" s="496"/>
      <c r="I61" s="496"/>
      <c r="J61" s="496"/>
      <c r="K61" s="496"/>
    </row>
    <row r="62" spans="2:11" ht="21.75" customHeight="1" x14ac:dyDescent="0.25">
      <c r="B62" s="118">
        <v>2</v>
      </c>
      <c r="D62" s="426" t="s">
        <v>1264</v>
      </c>
      <c r="E62" s="426"/>
      <c r="F62" s="426"/>
      <c r="G62" s="426"/>
      <c r="H62" s="426"/>
      <c r="I62" s="426"/>
      <c r="J62" s="426"/>
      <c r="K62" s="426"/>
    </row>
  </sheetData>
  <mergeCells count="31">
    <mergeCell ref="D62:K62"/>
    <mergeCell ref="B38:D38"/>
    <mergeCell ref="B45:D45"/>
    <mergeCell ref="D61:K61"/>
    <mergeCell ref="C40:D40"/>
    <mergeCell ref="C42:D42"/>
    <mergeCell ref="C44:D44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M33"/>
  <sheetViews>
    <sheetView zoomScale="80" zoomScaleNormal="80" workbookViewId="0">
      <selection activeCell="B42" sqref="B42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507" t="s">
        <v>693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9"/>
    </row>
    <row r="3" spans="1:13" ht="15.75" customHeight="1" x14ac:dyDescent="0.25">
      <c r="B3" s="447" t="s">
        <v>966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9"/>
    </row>
    <row r="4" spans="1:13" ht="15.75" customHeight="1" thickBot="1" x14ac:dyDescent="0.3">
      <c r="B4" s="450" t="s">
        <v>1269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2"/>
    </row>
    <row r="5" spans="1:13" ht="15.75" thickBot="1" x14ac:dyDescent="0.3">
      <c r="B5" s="510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2"/>
    </row>
    <row r="6" spans="1:13" ht="79.5" customHeight="1" thickBot="1" x14ac:dyDescent="0.3">
      <c r="B6" s="503" t="s">
        <v>967</v>
      </c>
      <c r="C6" s="504"/>
      <c r="D6" s="301" t="s">
        <v>968</v>
      </c>
      <c r="E6" s="301" t="s">
        <v>969</v>
      </c>
      <c r="F6" s="301" t="s">
        <v>970</v>
      </c>
      <c r="G6" s="301" t="s">
        <v>971</v>
      </c>
      <c r="H6" s="301" t="s">
        <v>972</v>
      </c>
      <c r="I6" s="301" t="s">
        <v>973</v>
      </c>
      <c r="J6" s="301" t="s">
        <v>974</v>
      </c>
      <c r="K6" s="301" t="s">
        <v>975</v>
      </c>
      <c r="L6" s="301" t="s">
        <v>976</v>
      </c>
      <c r="M6" s="301" t="s">
        <v>977</v>
      </c>
    </row>
    <row r="7" spans="1:13" ht="10.5" customHeight="1" x14ac:dyDescent="0.25">
      <c r="A7" s="104"/>
      <c r="B7" s="107"/>
      <c r="C7" s="189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7.25" customHeight="1" x14ac:dyDescent="0.25">
      <c r="A8" s="104"/>
      <c r="B8" s="505" t="s">
        <v>978</v>
      </c>
      <c r="C8" s="506"/>
      <c r="D8" s="239"/>
      <c r="E8" s="239"/>
      <c r="F8" s="239"/>
      <c r="G8" s="239">
        <f>G10+G12+G14+G16</f>
        <v>0</v>
      </c>
      <c r="H8" s="239"/>
      <c r="I8" s="239">
        <f t="shared" ref="I8:L8" si="0">I10+I12+I14+I16</f>
        <v>0</v>
      </c>
      <c r="J8" s="239">
        <f>J10+J12+J14+J16</f>
        <v>0</v>
      </c>
      <c r="K8" s="239">
        <f t="shared" si="0"/>
        <v>0</v>
      </c>
      <c r="L8" s="239">
        <f t="shared" si="0"/>
        <v>0</v>
      </c>
      <c r="M8" s="239">
        <f>G8-L8</f>
        <v>0</v>
      </c>
    </row>
    <row r="9" spans="1:13" ht="12.75" customHeight="1" x14ac:dyDescent="0.25">
      <c r="A9" s="104"/>
      <c r="B9" s="228"/>
      <c r="C9" s="191"/>
      <c r="D9" s="239"/>
      <c r="E9" s="239"/>
      <c r="F9" s="239"/>
      <c r="G9" s="239"/>
      <c r="H9" s="239"/>
      <c r="I9" s="239"/>
      <c r="J9" s="239"/>
      <c r="K9" s="239"/>
      <c r="L9" s="239"/>
      <c r="M9" s="239"/>
    </row>
    <row r="10" spans="1:13" x14ac:dyDescent="0.25">
      <c r="A10" s="104"/>
      <c r="B10" s="107"/>
      <c r="C10" s="150" t="s">
        <v>979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</row>
    <row r="11" spans="1:13" ht="12" customHeight="1" x14ac:dyDescent="0.25">
      <c r="A11" s="104"/>
      <c r="B11" s="107"/>
      <c r="C11" s="150"/>
      <c r="D11" s="239"/>
      <c r="E11" s="239"/>
      <c r="F11" s="239"/>
      <c r="G11" s="239"/>
      <c r="H11" s="239"/>
      <c r="I11" s="239"/>
      <c r="J11" s="239"/>
      <c r="K11" s="239"/>
      <c r="L11" s="239"/>
      <c r="M11" s="239"/>
    </row>
    <row r="12" spans="1:13" x14ac:dyDescent="0.25">
      <c r="A12" s="104"/>
      <c r="B12" s="107"/>
      <c r="C12" s="150" t="s">
        <v>980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</row>
    <row r="13" spans="1:13" ht="10.5" customHeight="1" x14ac:dyDescent="0.25">
      <c r="A13" s="104"/>
      <c r="B13" s="107"/>
      <c r="C13" s="150"/>
      <c r="D13" s="239"/>
      <c r="E13" s="239"/>
      <c r="F13" s="239"/>
      <c r="G13" s="239"/>
      <c r="H13" s="239"/>
      <c r="I13" s="239"/>
      <c r="J13" s="239"/>
      <c r="K13" s="239"/>
      <c r="L13" s="239"/>
      <c r="M13" s="239"/>
    </row>
    <row r="14" spans="1:13" x14ac:dyDescent="0.25">
      <c r="A14" s="104"/>
      <c r="B14" s="107"/>
      <c r="C14" s="150" t="s">
        <v>981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</row>
    <row r="15" spans="1:13" ht="11.25" customHeight="1" x14ac:dyDescent="0.25">
      <c r="A15" s="104"/>
      <c r="B15" s="107"/>
      <c r="C15" s="150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x14ac:dyDescent="0.25">
      <c r="A16" s="104"/>
      <c r="B16" s="107"/>
      <c r="C16" s="150" t="s">
        <v>982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</row>
    <row r="17" spans="1:13" x14ac:dyDescent="0.25">
      <c r="A17" s="104"/>
      <c r="B17" s="107"/>
      <c r="C17" s="142"/>
      <c r="D17" s="239"/>
      <c r="E17" s="239"/>
      <c r="F17" s="239"/>
      <c r="G17" s="239"/>
      <c r="H17" s="239"/>
      <c r="I17" s="239"/>
      <c r="J17" s="239"/>
      <c r="K17" s="239"/>
      <c r="L17" s="239"/>
      <c r="M17" s="239"/>
    </row>
    <row r="18" spans="1:13" x14ac:dyDescent="0.25">
      <c r="A18" s="104"/>
      <c r="B18" s="431" t="s">
        <v>983</v>
      </c>
      <c r="C18" s="457"/>
      <c r="D18" s="239"/>
      <c r="E18" s="239"/>
      <c r="F18" s="239"/>
      <c r="G18" s="239">
        <f t="shared" ref="G18:L18" si="1">G20+G22+G24+G26</f>
        <v>0</v>
      </c>
      <c r="H18" s="239"/>
      <c r="I18" s="239">
        <f t="shared" si="1"/>
        <v>0</v>
      </c>
      <c r="J18" s="239">
        <f t="shared" si="1"/>
        <v>0</v>
      </c>
      <c r="K18" s="239">
        <f t="shared" si="1"/>
        <v>0</v>
      </c>
      <c r="L18" s="239">
        <f t="shared" si="1"/>
        <v>0</v>
      </c>
      <c r="M18" s="239">
        <f>G18-L18</f>
        <v>0</v>
      </c>
    </row>
    <row r="19" spans="1:13" ht="10.5" customHeight="1" x14ac:dyDescent="0.25">
      <c r="A19" s="104"/>
      <c r="B19" s="165"/>
      <c r="C19" s="185"/>
      <c r="D19" s="239"/>
      <c r="E19" s="239"/>
      <c r="F19" s="239"/>
      <c r="G19" s="239"/>
      <c r="H19" s="239"/>
      <c r="I19" s="239"/>
      <c r="J19" s="239"/>
      <c r="K19" s="239"/>
      <c r="L19" s="239"/>
      <c r="M19" s="239"/>
    </row>
    <row r="20" spans="1:13" x14ac:dyDescent="0.25">
      <c r="A20" s="104"/>
      <c r="B20" s="107"/>
      <c r="C20" s="150" t="s">
        <v>984</v>
      </c>
      <c r="D20" s="239"/>
      <c r="E20" s="239"/>
      <c r="F20" s="239"/>
      <c r="G20" s="239"/>
      <c r="H20" s="239"/>
      <c r="I20" s="239"/>
      <c r="J20" s="239"/>
      <c r="K20" s="239"/>
      <c r="L20" s="239"/>
      <c r="M20" s="239"/>
    </row>
    <row r="21" spans="1:13" ht="11.25" customHeight="1" x14ac:dyDescent="0.25">
      <c r="A21" s="104"/>
      <c r="B21" s="107"/>
      <c r="C21" s="150"/>
      <c r="D21" s="239"/>
      <c r="E21" s="239"/>
      <c r="F21" s="239"/>
      <c r="G21" s="239"/>
      <c r="H21" s="239"/>
      <c r="I21" s="239"/>
      <c r="J21" s="239"/>
      <c r="K21" s="239"/>
      <c r="L21" s="239"/>
      <c r="M21" s="239"/>
    </row>
    <row r="22" spans="1:13" x14ac:dyDescent="0.25">
      <c r="A22" s="104"/>
      <c r="B22" s="107"/>
      <c r="C22" s="150" t="s">
        <v>985</v>
      </c>
      <c r="D22" s="239"/>
      <c r="E22" s="239"/>
      <c r="F22" s="239"/>
      <c r="G22" s="239"/>
      <c r="H22" s="239"/>
      <c r="I22" s="239"/>
      <c r="J22" s="239"/>
      <c r="K22" s="239"/>
      <c r="L22" s="239"/>
      <c r="M22" s="239"/>
    </row>
    <row r="23" spans="1:13" ht="13.5" customHeight="1" x14ac:dyDescent="0.25">
      <c r="A23" s="104"/>
      <c r="B23" s="107"/>
      <c r="C23" s="150"/>
      <c r="D23" s="239"/>
      <c r="E23" s="239"/>
      <c r="F23" s="239"/>
      <c r="G23" s="239"/>
      <c r="H23" s="239"/>
      <c r="I23" s="239"/>
      <c r="J23" s="239"/>
      <c r="K23" s="239"/>
      <c r="L23" s="239"/>
      <c r="M23" s="239"/>
    </row>
    <row r="24" spans="1:13" x14ac:dyDescent="0.25">
      <c r="A24" s="104"/>
      <c r="B24" s="107"/>
      <c r="C24" s="150" t="s">
        <v>986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</row>
    <row r="25" spans="1:13" ht="11.25" customHeight="1" x14ac:dyDescent="0.25">
      <c r="A25" s="104"/>
      <c r="B25" s="107"/>
      <c r="C25" s="150"/>
      <c r="D25" s="239"/>
      <c r="E25" s="239"/>
      <c r="F25" s="239"/>
      <c r="G25" s="239"/>
      <c r="H25" s="239"/>
      <c r="I25" s="239"/>
      <c r="J25" s="239"/>
      <c r="K25" s="239"/>
      <c r="L25" s="239"/>
      <c r="M25" s="239"/>
    </row>
    <row r="26" spans="1:13" x14ac:dyDescent="0.25">
      <c r="A26" s="104"/>
      <c r="B26" s="107"/>
      <c r="C26" s="150" t="s">
        <v>987</v>
      </c>
      <c r="D26" s="239"/>
      <c r="E26" s="239"/>
      <c r="F26" s="239"/>
      <c r="G26" s="239"/>
      <c r="H26" s="239"/>
      <c r="I26" s="239"/>
      <c r="J26" s="239"/>
      <c r="K26" s="239"/>
      <c r="L26" s="239"/>
      <c r="M26" s="239"/>
    </row>
    <row r="27" spans="1:13" x14ac:dyDescent="0.25">
      <c r="A27" s="104"/>
      <c r="B27" s="107"/>
      <c r="C27" s="142"/>
      <c r="D27" s="239"/>
      <c r="E27" s="239"/>
      <c r="F27" s="239"/>
      <c r="G27" s="239"/>
      <c r="H27" s="239"/>
      <c r="I27" s="239"/>
      <c r="J27" s="239"/>
      <c r="K27" s="239"/>
      <c r="L27" s="239"/>
      <c r="M27" s="239"/>
    </row>
    <row r="28" spans="1:13" ht="21.75" customHeight="1" x14ac:dyDescent="0.25">
      <c r="A28" s="104"/>
      <c r="B28" s="505" t="s">
        <v>988</v>
      </c>
      <c r="C28" s="506"/>
      <c r="D28" s="239"/>
      <c r="E28" s="239"/>
      <c r="F28" s="239"/>
      <c r="G28" s="239">
        <f t="shared" ref="G28:L28" si="2">G8+G18</f>
        <v>0</v>
      </c>
      <c r="H28" s="239"/>
      <c r="I28" s="239">
        <f t="shared" si="2"/>
        <v>0</v>
      </c>
      <c r="J28" s="239">
        <f t="shared" si="2"/>
        <v>0</v>
      </c>
      <c r="K28" s="239">
        <f t="shared" si="2"/>
        <v>0</v>
      </c>
      <c r="L28" s="239">
        <f t="shared" si="2"/>
        <v>0</v>
      </c>
      <c r="M28" s="239">
        <f>G28-L28</f>
        <v>0</v>
      </c>
    </row>
    <row r="29" spans="1:13" ht="15.75" thickBot="1" x14ac:dyDescent="0.3">
      <c r="A29" s="104"/>
      <c r="B29" s="109"/>
      <c r="C29" s="159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5">
      <c r="B30" s="105"/>
    </row>
    <row r="32" spans="1:13" x14ac:dyDescent="0.25">
      <c r="C32" s="375" t="s">
        <v>1276</v>
      </c>
      <c r="D32" s="375"/>
      <c r="E32" s="375"/>
      <c r="F32" s="375"/>
      <c r="G32" s="375" t="s">
        <v>1278</v>
      </c>
    </row>
    <row r="33" spans="3:7" x14ac:dyDescent="0.25">
      <c r="C33" s="375" t="s">
        <v>1277</v>
      </c>
      <c r="D33" s="375"/>
      <c r="E33" s="375"/>
      <c r="F33" s="375"/>
      <c r="G33" s="375" t="s">
        <v>1279</v>
      </c>
    </row>
  </sheetData>
  <mergeCells count="8">
    <mergeCell ref="B6:C6"/>
    <mergeCell ref="B8:C8"/>
    <mergeCell ref="B18:C18"/>
    <mergeCell ref="B28:C28"/>
    <mergeCell ref="B2:M2"/>
    <mergeCell ref="B3:M3"/>
    <mergeCell ref="B4:M4"/>
    <mergeCell ref="B5:M5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B1:L85"/>
  <sheetViews>
    <sheetView zoomScale="106" zoomScaleNormal="106" workbookViewId="0">
      <selection activeCell="B42" sqref="B42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  <col min="10" max="10" width="12" bestFit="1" customWidth="1"/>
  </cols>
  <sheetData>
    <row r="1" spans="2:10" ht="15.75" thickBot="1" x14ac:dyDescent="0.3">
      <c r="B1" s="514" t="s">
        <v>1026</v>
      </c>
      <c r="C1" s="514"/>
      <c r="D1" s="514"/>
      <c r="E1" s="514"/>
      <c r="F1" s="514"/>
      <c r="G1" s="514"/>
    </row>
    <row r="2" spans="2:10" ht="9.9499999999999993" customHeight="1" x14ac:dyDescent="0.25">
      <c r="B2" s="530" t="s">
        <v>693</v>
      </c>
      <c r="C2" s="531"/>
      <c r="D2" s="531"/>
      <c r="E2" s="531"/>
      <c r="F2" s="531"/>
      <c r="G2" s="532"/>
    </row>
    <row r="3" spans="2:10" ht="9.9499999999999993" customHeight="1" x14ac:dyDescent="0.25">
      <c r="B3" s="533" t="s">
        <v>1025</v>
      </c>
      <c r="C3" s="534"/>
      <c r="D3" s="534"/>
      <c r="E3" s="534"/>
      <c r="F3" s="534"/>
      <c r="G3" s="535"/>
    </row>
    <row r="4" spans="2:10" ht="9.9499999999999993" customHeight="1" x14ac:dyDescent="0.25">
      <c r="B4" s="533" t="s">
        <v>1269</v>
      </c>
      <c r="C4" s="534"/>
      <c r="D4" s="534"/>
      <c r="E4" s="534"/>
      <c r="F4" s="534"/>
      <c r="G4" s="535"/>
    </row>
    <row r="5" spans="2:10" ht="9.9499999999999993" customHeight="1" thickBot="1" x14ac:dyDescent="0.3">
      <c r="B5" s="536" t="s">
        <v>923</v>
      </c>
      <c r="C5" s="537"/>
      <c r="D5" s="537"/>
      <c r="E5" s="537"/>
      <c r="F5" s="537"/>
      <c r="G5" s="538"/>
    </row>
    <row r="6" spans="2:10" ht="15.75" thickBot="1" x14ac:dyDescent="0.3">
      <c r="B6" s="144"/>
      <c r="C6" s="144"/>
      <c r="D6" s="114"/>
      <c r="E6" s="114"/>
      <c r="F6" s="114"/>
      <c r="G6" s="114"/>
    </row>
    <row r="7" spans="2:10" x14ac:dyDescent="0.25">
      <c r="B7" s="539" t="s">
        <v>823</v>
      </c>
      <c r="C7" s="540"/>
      <c r="D7" s="541"/>
      <c r="E7" s="112" t="s">
        <v>1007</v>
      </c>
      <c r="F7" s="545" t="s">
        <v>681</v>
      </c>
      <c r="G7" s="112" t="s">
        <v>997</v>
      </c>
    </row>
    <row r="8" spans="2:10" ht="15.75" thickBot="1" x14ac:dyDescent="0.3">
      <c r="B8" s="542"/>
      <c r="C8" s="543"/>
      <c r="D8" s="544"/>
      <c r="E8" s="113" t="s">
        <v>1024</v>
      </c>
      <c r="F8" s="546"/>
      <c r="G8" s="113" t="s">
        <v>1023</v>
      </c>
    </row>
    <row r="9" spans="2:10" x14ac:dyDescent="0.25">
      <c r="B9" s="145"/>
      <c r="C9" s="103"/>
      <c r="D9" s="146"/>
      <c r="E9" s="170"/>
      <c r="F9" s="170"/>
      <c r="G9" s="170"/>
    </row>
    <row r="10" spans="2:10" ht="15" customHeight="1" x14ac:dyDescent="0.25">
      <c r="B10" s="145"/>
      <c r="C10" s="432" t="s">
        <v>1022</v>
      </c>
      <c r="D10" s="457"/>
      <c r="E10" s="240">
        <f>E11+E12+E13</f>
        <v>18338872</v>
      </c>
      <c r="F10" s="240">
        <f>F11+F12+F13</f>
        <v>14185483</v>
      </c>
      <c r="G10" s="240">
        <f>G11+G12+G13</f>
        <v>14185483</v>
      </c>
    </row>
    <row r="11" spans="2:10" x14ac:dyDescent="0.25">
      <c r="B11" s="145"/>
      <c r="C11" s="103"/>
      <c r="D11" s="147" t="s">
        <v>1021</v>
      </c>
      <c r="E11" s="192">
        <v>18338872</v>
      </c>
      <c r="F11" s="192">
        <v>14185483</v>
      </c>
      <c r="G11" s="192">
        <f>F11</f>
        <v>14185483</v>
      </c>
    </row>
    <row r="12" spans="2:10" x14ac:dyDescent="0.25">
      <c r="B12" s="145"/>
      <c r="C12" s="103"/>
      <c r="D12" s="147" t="s">
        <v>996</v>
      </c>
      <c r="E12" s="241">
        <v>0</v>
      </c>
      <c r="F12" s="241">
        <v>0</v>
      </c>
      <c r="G12" s="241">
        <v>0</v>
      </c>
      <c r="J12" s="344"/>
    </row>
    <row r="13" spans="2:10" x14ac:dyDescent="0.25">
      <c r="B13" s="145"/>
      <c r="C13" s="103"/>
      <c r="D13" s="147" t="s">
        <v>1020</v>
      </c>
      <c r="E13" s="241">
        <v>0</v>
      </c>
      <c r="F13" s="241">
        <v>0</v>
      </c>
      <c r="G13" s="241">
        <v>0</v>
      </c>
    </row>
    <row r="14" spans="2:10" x14ac:dyDescent="0.25">
      <c r="B14" s="145"/>
      <c r="C14" s="103"/>
      <c r="D14" s="146"/>
      <c r="E14" s="192"/>
      <c r="F14" s="192"/>
      <c r="G14" s="192"/>
    </row>
    <row r="15" spans="2:10" ht="15" customHeight="1" x14ac:dyDescent="0.25">
      <c r="B15" s="117"/>
      <c r="C15" s="432" t="s">
        <v>1226</v>
      </c>
      <c r="D15" s="457"/>
      <c r="E15" s="240">
        <f>E16+E17</f>
        <v>18338872</v>
      </c>
      <c r="F15" s="240">
        <f>F16+F17</f>
        <v>11963762</v>
      </c>
      <c r="G15" s="240">
        <f>G16+G17</f>
        <v>11963762</v>
      </c>
    </row>
    <row r="16" spans="2:10" x14ac:dyDescent="0.25">
      <c r="B16" s="145"/>
      <c r="C16" s="103"/>
      <c r="D16" s="147" t="s">
        <v>1002</v>
      </c>
      <c r="E16" s="192">
        <f>E11</f>
        <v>18338872</v>
      </c>
      <c r="F16" s="192">
        <v>11963762</v>
      </c>
      <c r="G16" s="192">
        <f>F16</f>
        <v>11963762</v>
      </c>
    </row>
    <row r="17" spans="2:7" x14ac:dyDescent="0.25">
      <c r="B17" s="145"/>
      <c r="C17" s="103"/>
      <c r="D17" s="147" t="s">
        <v>1019</v>
      </c>
      <c r="E17" s="241">
        <v>0</v>
      </c>
      <c r="F17" s="241">
        <v>0</v>
      </c>
      <c r="G17" s="241">
        <v>0</v>
      </c>
    </row>
    <row r="18" spans="2:7" x14ac:dyDescent="0.25">
      <c r="B18" s="145"/>
      <c r="C18" s="103"/>
      <c r="D18" s="146"/>
      <c r="E18" s="192"/>
      <c r="F18" s="192"/>
      <c r="G18" s="192"/>
    </row>
    <row r="19" spans="2:7" ht="15" customHeight="1" x14ac:dyDescent="0.25">
      <c r="B19" s="145"/>
      <c r="C19" s="432" t="s">
        <v>1018</v>
      </c>
      <c r="D19" s="457"/>
      <c r="E19" s="241">
        <f>E20+E21</f>
        <v>0</v>
      </c>
      <c r="F19" s="241">
        <f>F20+F21</f>
        <v>0</v>
      </c>
      <c r="G19" s="241">
        <f>G20+G21</f>
        <v>0</v>
      </c>
    </row>
    <row r="20" spans="2:7" x14ac:dyDescent="0.25">
      <c r="B20" s="145"/>
      <c r="C20" s="103"/>
      <c r="D20" s="147" t="s">
        <v>1001</v>
      </c>
      <c r="E20" s="192"/>
      <c r="F20" s="192"/>
      <c r="G20" s="192"/>
    </row>
    <row r="21" spans="2:7" x14ac:dyDescent="0.25">
      <c r="B21" s="145"/>
      <c r="C21" s="103"/>
      <c r="D21" s="147" t="s">
        <v>991</v>
      </c>
      <c r="E21" s="192"/>
      <c r="F21" s="192"/>
      <c r="G21" s="192"/>
    </row>
    <row r="22" spans="2:7" x14ac:dyDescent="0.25">
      <c r="B22" s="145"/>
      <c r="C22" s="103"/>
      <c r="D22" s="146"/>
      <c r="E22" s="192"/>
      <c r="F22" s="192"/>
      <c r="G22" s="192"/>
    </row>
    <row r="23" spans="2:7" ht="15" customHeight="1" x14ac:dyDescent="0.25">
      <c r="B23" s="145"/>
      <c r="C23" s="432" t="s">
        <v>1017</v>
      </c>
      <c r="D23" s="457"/>
      <c r="E23" s="321">
        <f>E10-E15+E19</f>
        <v>0</v>
      </c>
      <c r="F23" s="240">
        <f>F10-F15+F19</f>
        <v>2221721</v>
      </c>
      <c r="G23" s="240">
        <f>G10-G15+G19</f>
        <v>2221721</v>
      </c>
    </row>
    <row r="24" spans="2:7" ht="15" customHeight="1" x14ac:dyDescent="0.25">
      <c r="B24" s="145"/>
      <c r="C24" s="432" t="s">
        <v>1016</v>
      </c>
      <c r="D24" s="457"/>
      <c r="E24" s="321">
        <f>E23-E13</f>
        <v>0</v>
      </c>
      <c r="F24" s="240">
        <f>F23-F13</f>
        <v>2221721</v>
      </c>
      <c r="G24" s="240">
        <f>G23-G13</f>
        <v>2221721</v>
      </c>
    </row>
    <row r="25" spans="2:7" ht="15" customHeight="1" x14ac:dyDescent="0.25">
      <c r="B25" s="145"/>
      <c r="C25" s="432" t="s">
        <v>1015</v>
      </c>
      <c r="D25" s="457"/>
      <c r="E25" s="321">
        <f>E24-E19</f>
        <v>0</v>
      </c>
      <c r="F25" s="240">
        <f>F24-F19</f>
        <v>2221721</v>
      </c>
      <c r="G25" s="240">
        <f>G24-G19</f>
        <v>2221721</v>
      </c>
    </row>
    <row r="26" spans="2:7" ht="15.75" thickBot="1" x14ac:dyDescent="0.3">
      <c r="B26" s="148"/>
      <c r="C26" s="160"/>
      <c r="D26" s="149"/>
      <c r="E26" s="229"/>
      <c r="F26" s="229"/>
      <c r="G26" s="229"/>
    </row>
    <row r="27" spans="2:7" ht="15.75" thickBot="1" x14ac:dyDescent="0.3">
      <c r="B27" s="144"/>
      <c r="C27" s="144"/>
      <c r="D27" s="114"/>
      <c r="E27" s="184"/>
      <c r="F27" s="184"/>
      <c r="G27" s="184"/>
    </row>
    <row r="28" spans="2:7" ht="15.75" thickBot="1" x14ac:dyDescent="0.3">
      <c r="B28" s="547" t="s">
        <v>3</v>
      </c>
      <c r="C28" s="548"/>
      <c r="D28" s="549"/>
      <c r="E28" s="172" t="s">
        <v>686</v>
      </c>
      <c r="F28" s="172" t="s">
        <v>681</v>
      </c>
      <c r="G28" s="172" t="s">
        <v>688</v>
      </c>
    </row>
    <row r="29" spans="2:7" x14ac:dyDescent="0.25">
      <c r="B29" s="145"/>
      <c r="C29" s="103"/>
      <c r="D29" s="146"/>
      <c r="E29" s="170"/>
      <c r="F29" s="170"/>
      <c r="G29" s="170"/>
    </row>
    <row r="30" spans="2:7" ht="15" customHeight="1" x14ac:dyDescent="0.25">
      <c r="B30" s="117"/>
      <c r="C30" s="432" t="s">
        <v>1014</v>
      </c>
      <c r="D30" s="457"/>
      <c r="E30" s="242">
        <f>E31+E32</f>
        <v>0</v>
      </c>
      <c r="F30" s="242">
        <f>F31+F32</f>
        <v>0</v>
      </c>
      <c r="G30" s="242">
        <f>G31+G32</f>
        <v>0</v>
      </c>
    </row>
    <row r="31" spans="2:7" x14ac:dyDescent="0.25">
      <c r="B31" s="145"/>
      <c r="C31" s="103"/>
      <c r="D31" s="150" t="s">
        <v>1013</v>
      </c>
      <c r="E31" s="178"/>
      <c r="F31" s="178"/>
      <c r="G31" s="178"/>
    </row>
    <row r="32" spans="2:7" x14ac:dyDescent="0.25">
      <c r="B32" s="145"/>
      <c r="C32" s="103"/>
      <c r="D32" s="150" t="s">
        <v>1012</v>
      </c>
      <c r="E32" s="178"/>
      <c r="F32" s="178"/>
      <c r="G32" s="178"/>
    </row>
    <row r="33" spans="2:7" x14ac:dyDescent="0.25">
      <c r="B33" s="145"/>
      <c r="C33" s="103"/>
      <c r="D33" s="146"/>
      <c r="E33" s="178"/>
      <c r="F33" s="178"/>
      <c r="G33" s="178"/>
    </row>
    <row r="34" spans="2:7" ht="15" customHeight="1" x14ac:dyDescent="0.25">
      <c r="B34" s="117"/>
      <c r="C34" s="432" t="s">
        <v>1011</v>
      </c>
      <c r="D34" s="457"/>
      <c r="E34" s="321">
        <f>E25+E30</f>
        <v>0</v>
      </c>
      <c r="F34" s="230">
        <f>F25+F30</f>
        <v>2221721</v>
      </c>
      <c r="G34" s="230">
        <f>G25+G30</f>
        <v>2221721</v>
      </c>
    </row>
    <row r="35" spans="2:7" ht="15.75" thickBot="1" x14ac:dyDescent="0.3">
      <c r="B35" s="148"/>
      <c r="C35" s="160"/>
      <c r="D35" s="149"/>
      <c r="E35" s="171"/>
      <c r="F35" s="171"/>
      <c r="G35" s="171"/>
    </row>
    <row r="36" spans="2:7" ht="15.75" thickBot="1" x14ac:dyDescent="0.3">
      <c r="B36" s="144"/>
      <c r="C36" s="144"/>
      <c r="D36" s="114"/>
      <c r="E36" s="184"/>
      <c r="F36" s="184"/>
      <c r="G36" s="184"/>
    </row>
    <row r="37" spans="2:7" x14ac:dyDescent="0.25">
      <c r="B37" s="518" t="s">
        <v>3</v>
      </c>
      <c r="C37" s="519"/>
      <c r="D37" s="520"/>
      <c r="E37" s="524" t="s">
        <v>998</v>
      </c>
      <c r="F37" s="526" t="s">
        <v>681</v>
      </c>
      <c r="G37" s="173" t="s">
        <v>997</v>
      </c>
    </row>
    <row r="38" spans="2:7" ht="15.75" thickBot="1" x14ac:dyDescent="0.3">
      <c r="B38" s="521"/>
      <c r="C38" s="522"/>
      <c r="D38" s="523"/>
      <c r="E38" s="525"/>
      <c r="F38" s="527"/>
      <c r="G38" s="174" t="s">
        <v>688</v>
      </c>
    </row>
    <row r="39" spans="2:7" x14ac:dyDescent="0.25">
      <c r="B39" s="151"/>
      <c r="C39" s="161"/>
      <c r="D39" s="152"/>
      <c r="E39" s="175"/>
      <c r="F39" s="175"/>
      <c r="G39" s="175"/>
    </row>
    <row r="40" spans="2:7" x14ac:dyDescent="0.25">
      <c r="B40" s="153"/>
      <c r="C40" s="429" t="s">
        <v>1010</v>
      </c>
      <c r="D40" s="513"/>
      <c r="E40" s="244">
        <f>E41+E42</f>
        <v>0</v>
      </c>
      <c r="F40" s="244">
        <f>F41+F42</f>
        <v>0</v>
      </c>
      <c r="G40" s="244">
        <f>G41+G42</f>
        <v>0</v>
      </c>
    </row>
    <row r="41" spans="2:7" x14ac:dyDescent="0.25">
      <c r="B41" s="151"/>
      <c r="C41" s="161"/>
      <c r="D41" s="154" t="s">
        <v>1004</v>
      </c>
      <c r="E41" s="243">
        <v>0</v>
      </c>
      <c r="F41" s="243">
        <v>0</v>
      </c>
      <c r="G41" s="243">
        <v>0</v>
      </c>
    </row>
    <row r="42" spans="2:7" x14ac:dyDescent="0.25">
      <c r="B42" s="151"/>
      <c r="C42" s="161"/>
      <c r="D42" s="154" t="s">
        <v>994</v>
      </c>
      <c r="E42" s="231"/>
      <c r="F42" s="231"/>
      <c r="G42" s="231"/>
    </row>
    <row r="43" spans="2:7" x14ac:dyDescent="0.25">
      <c r="B43" s="153"/>
      <c r="C43" s="429" t="s">
        <v>1009</v>
      </c>
      <c r="D43" s="513"/>
      <c r="E43" s="244">
        <f>E44+E45</f>
        <v>0</v>
      </c>
      <c r="F43" s="244">
        <f>F44+F45</f>
        <v>0</v>
      </c>
      <c r="G43" s="244">
        <f>G44+G45</f>
        <v>0</v>
      </c>
    </row>
    <row r="44" spans="2:7" x14ac:dyDescent="0.25">
      <c r="B44" s="151"/>
      <c r="C44" s="161"/>
      <c r="D44" s="154" t="s">
        <v>1003</v>
      </c>
      <c r="E44" s="231"/>
      <c r="F44" s="231"/>
      <c r="G44" s="231"/>
    </row>
    <row r="45" spans="2:7" x14ac:dyDescent="0.25">
      <c r="B45" s="151"/>
      <c r="C45" s="161"/>
      <c r="D45" s="154" t="s">
        <v>993</v>
      </c>
      <c r="E45" s="231"/>
      <c r="F45" s="231"/>
      <c r="G45" s="231"/>
    </row>
    <row r="46" spans="2:7" x14ac:dyDescent="0.25">
      <c r="B46" s="151"/>
      <c r="C46" s="161"/>
      <c r="D46" s="152"/>
      <c r="E46" s="231"/>
      <c r="F46" s="231"/>
      <c r="G46" s="231"/>
    </row>
    <row r="47" spans="2:7" x14ac:dyDescent="0.25">
      <c r="B47" s="528"/>
      <c r="C47" s="429" t="s">
        <v>1008</v>
      </c>
      <c r="D47" s="513"/>
      <c r="E47" s="245">
        <f>E40+E43</f>
        <v>0</v>
      </c>
      <c r="F47" s="245">
        <f>F40+F43</f>
        <v>0</v>
      </c>
      <c r="G47" s="245">
        <f>G40+G43</f>
        <v>0</v>
      </c>
    </row>
    <row r="48" spans="2:7" ht="15.75" thickBot="1" x14ac:dyDescent="0.3">
      <c r="B48" s="529"/>
      <c r="C48" s="162"/>
      <c r="D48" s="155"/>
      <c r="E48" s="176"/>
      <c r="F48" s="176"/>
      <c r="G48" s="176"/>
    </row>
    <row r="49" spans="2:12" ht="15.75" thickBot="1" x14ac:dyDescent="0.3">
      <c r="B49" s="144"/>
      <c r="C49" s="144"/>
      <c r="D49" s="114"/>
      <c r="E49" s="184"/>
      <c r="F49" s="184"/>
      <c r="G49" s="184"/>
    </row>
    <row r="50" spans="2:12" x14ac:dyDescent="0.25">
      <c r="B50" s="518" t="s">
        <v>3</v>
      </c>
      <c r="C50" s="519"/>
      <c r="D50" s="520"/>
      <c r="E50" s="173" t="s">
        <v>1007</v>
      </c>
      <c r="F50" s="526" t="s">
        <v>681</v>
      </c>
      <c r="G50" s="173" t="s">
        <v>997</v>
      </c>
    </row>
    <row r="51" spans="2:12" ht="15.75" thickBot="1" x14ac:dyDescent="0.3">
      <c r="B51" s="521"/>
      <c r="C51" s="522"/>
      <c r="D51" s="523"/>
      <c r="E51" s="174" t="s">
        <v>686</v>
      </c>
      <c r="F51" s="527"/>
      <c r="G51" s="174" t="s">
        <v>688</v>
      </c>
    </row>
    <row r="52" spans="2:12" x14ac:dyDescent="0.25">
      <c r="B52" s="515"/>
      <c r="C52" s="516"/>
      <c r="D52" s="517"/>
      <c r="E52" s="175"/>
      <c r="F52" s="175"/>
      <c r="G52" s="175"/>
    </row>
    <row r="53" spans="2:12" x14ac:dyDescent="0.25">
      <c r="B53" s="151"/>
      <c r="C53" s="429" t="s">
        <v>1006</v>
      </c>
      <c r="D53" s="513"/>
      <c r="E53" s="233">
        <f>E11</f>
        <v>18338872</v>
      </c>
      <c r="F53" s="233">
        <f>F10</f>
        <v>14185483</v>
      </c>
      <c r="G53" s="233">
        <f>F53</f>
        <v>14185483</v>
      </c>
      <c r="J53" s="344"/>
      <c r="L53" s="344"/>
    </row>
    <row r="54" spans="2:12" x14ac:dyDescent="0.25">
      <c r="B54" s="151"/>
      <c r="C54" s="429" t="s">
        <v>1005</v>
      </c>
      <c r="D54" s="513"/>
      <c r="E54" s="244">
        <f>E55-E56</f>
        <v>0</v>
      </c>
      <c r="F54" s="244">
        <f>F55-F56</f>
        <v>0</v>
      </c>
      <c r="G54" s="244">
        <f>G55-G56</f>
        <v>0</v>
      </c>
      <c r="J54" s="344"/>
    </row>
    <row r="55" spans="2:12" x14ac:dyDescent="0.25">
      <c r="B55" s="151"/>
      <c r="C55" s="161"/>
      <c r="D55" s="154" t="s">
        <v>1004</v>
      </c>
      <c r="E55" s="243">
        <v>0</v>
      </c>
      <c r="F55" s="243">
        <v>0</v>
      </c>
      <c r="G55" s="243">
        <v>0</v>
      </c>
    </row>
    <row r="56" spans="2:12" x14ac:dyDescent="0.25">
      <c r="B56" s="151"/>
      <c r="C56" s="161"/>
      <c r="D56" s="154" t="s">
        <v>1003</v>
      </c>
      <c r="E56" s="231"/>
      <c r="F56" s="231"/>
      <c r="G56" s="231"/>
    </row>
    <row r="57" spans="2:12" x14ac:dyDescent="0.25">
      <c r="B57" s="151"/>
      <c r="C57" s="161"/>
      <c r="D57" s="152"/>
      <c r="E57" s="231"/>
      <c r="F57" s="231"/>
      <c r="G57" s="231"/>
    </row>
    <row r="58" spans="2:12" x14ac:dyDescent="0.25">
      <c r="B58" s="151"/>
      <c r="C58" s="429" t="s">
        <v>1002</v>
      </c>
      <c r="D58" s="513"/>
      <c r="E58" s="233">
        <f>E16</f>
        <v>18338872</v>
      </c>
      <c r="F58" s="233">
        <f>F15</f>
        <v>11963762</v>
      </c>
      <c r="G58" s="233">
        <f>F58</f>
        <v>11963762</v>
      </c>
    </row>
    <row r="59" spans="2:12" x14ac:dyDescent="0.25">
      <c r="B59" s="151"/>
      <c r="C59" s="161"/>
      <c r="D59" s="152"/>
      <c r="E59" s="231"/>
      <c r="F59" s="231"/>
      <c r="G59" s="231"/>
    </row>
    <row r="60" spans="2:12" x14ac:dyDescent="0.25">
      <c r="B60" s="151"/>
      <c r="C60" s="429" t="s">
        <v>1001</v>
      </c>
      <c r="D60" s="513"/>
      <c r="E60" s="231"/>
      <c r="F60" s="231"/>
      <c r="G60" s="231"/>
    </row>
    <row r="61" spans="2:12" x14ac:dyDescent="0.25">
      <c r="B61" s="151"/>
      <c r="C61" s="161"/>
      <c r="D61" s="152"/>
      <c r="E61" s="231"/>
      <c r="F61" s="231"/>
      <c r="G61" s="231"/>
    </row>
    <row r="62" spans="2:12" x14ac:dyDescent="0.25">
      <c r="B62" s="153"/>
      <c r="C62" s="429" t="s">
        <v>1000</v>
      </c>
      <c r="D62" s="513"/>
      <c r="E62" s="245">
        <f>E53+E54-E58+E60</f>
        <v>0</v>
      </c>
      <c r="F62" s="233">
        <f>F53+F54-F58+F60</f>
        <v>2221721</v>
      </c>
      <c r="G62" s="233">
        <f>G53+G54-G58+G60</f>
        <v>2221721</v>
      </c>
    </row>
    <row r="63" spans="2:12" x14ac:dyDescent="0.25">
      <c r="B63" s="153"/>
      <c r="C63" s="429" t="s">
        <v>999</v>
      </c>
      <c r="D63" s="513"/>
      <c r="E63" s="245">
        <f>E62-E54</f>
        <v>0</v>
      </c>
      <c r="F63" s="233">
        <f>F62-F54</f>
        <v>2221721</v>
      </c>
      <c r="G63" s="233">
        <f>G62-G54</f>
        <v>2221721</v>
      </c>
    </row>
    <row r="64" spans="2:12" ht="15.75" thickBot="1" x14ac:dyDescent="0.3">
      <c r="B64" s="156"/>
      <c r="C64" s="163"/>
      <c r="D64" s="157"/>
      <c r="E64" s="177"/>
      <c r="F64" s="177"/>
      <c r="G64" s="177"/>
    </row>
    <row r="65" spans="2:7" ht="15.75" thickBot="1" x14ac:dyDescent="0.3">
      <c r="B65" s="144"/>
      <c r="C65" s="144"/>
      <c r="D65" s="114"/>
      <c r="E65" s="184"/>
      <c r="F65" s="184"/>
      <c r="G65" s="184"/>
    </row>
    <row r="66" spans="2:7" x14ac:dyDescent="0.25">
      <c r="B66" s="518" t="s">
        <v>3</v>
      </c>
      <c r="C66" s="519"/>
      <c r="D66" s="520"/>
      <c r="E66" s="524" t="s">
        <v>998</v>
      </c>
      <c r="F66" s="526" t="s">
        <v>681</v>
      </c>
      <c r="G66" s="173" t="s">
        <v>997</v>
      </c>
    </row>
    <row r="67" spans="2:7" ht="15.75" thickBot="1" x14ac:dyDescent="0.3">
      <c r="B67" s="521"/>
      <c r="C67" s="522"/>
      <c r="D67" s="523"/>
      <c r="E67" s="525"/>
      <c r="F67" s="527"/>
      <c r="G67" s="174" t="s">
        <v>688</v>
      </c>
    </row>
    <row r="68" spans="2:7" x14ac:dyDescent="0.25">
      <c r="B68" s="515"/>
      <c r="C68" s="516"/>
      <c r="D68" s="517"/>
      <c r="E68" s="175"/>
      <c r="F68" s="175"/>
      <c r="G68" s="175"/>
    </row>
    <row r="69" spans="2:7" x14ac:dyDescent="0.25">
      <c r="B69" s="151"/>
      <c r="C69" s="430" t="s">
        <v>996</v>
      </c>
      <c r="D69" s="438"/>
      <c r="E69" s="232"/>
      <c r="F69" s="232"/>
      <c r="G69" s="232"/>
    </row>
    <row r="70" spans="2:7" x14ac:dyDescent="0.25">
      <c r="B70" s="151"/>
      <c r="C70" s="430" t="s">
        <v>995</v>
      </c>
      <c r="D70" s="438"/>
      <c r="E70" s="243">
        <f>E71-E72</f>
        <v>0</v>
      </c>
      <c r="F70" s="243">
        <f>F71-F72</f>
        <v>0</v>
      </c>
      <c r="G70" s="243">
        <f>G71-G72</f>
        <v>0</v>
      </c>
    </row>
    <row r="71" spans="2:7" x14ac:dyDescent="0.25">
      <c r="B71" s="151"/>
      <c r="C71" s="161"/>
      <c r="D71" s="154" t="s">
        <v>994</v>
      </c>
      <c r="E71" s="243"/>
      <c r="F71" s="243"/>
      <c r="G71" s="243"/>
    </row>
    <row r="72" spans="2:7" x14ac:dyDescent="0.25">
      <c r="B72" s="151"/>
      <c r="C72" s="161"/>
      <c r="D72" s="154" t="s">
        <v>993</v>
      </c>
      <c r="E72" s="243"/>
      <c r="F72" s="243"/>
      <c r="G72" s="243"/>
    </row>
    <row r="73" spans="2:7" x14ac:dyDescent="0.25">
      <c r="B73" s="151"/>
      <c r="C73" s="161"/>
      <c r="D73" s="152"/>
      <c r="E73" s="243"/>
      <c r="F73" s="243"/>
      <c r="G73" s="243"/>
    </row>
    <row r="74" spans="2:7" x14ac:dyDescent="0.25">
      <c r="B74" s="151"/>
      <c r="C74" s="430" t="s">
        <v>992</v>
      </c>
      <c r="D74" s="438"/>
      <c r="E74" s="243">
        <v>0</v>
      </c>
      <c r="F74" s="243">
        <f>F75-F76</f>
        <v>0</v>
      </c>
      <c r="G74" s="243">
        <f>G75-G76</f>
        <v>0</v>
      </c>
    </row>
    <row r="75" spans="2:7" x14ac:dyDescent="0.25">
      <c r="B75" s="151"/>
      <c r="C75" s="161"/>
      <c r="D75" s="152"/>
      <c r="E75" s="243"/>
      <c r="F75" s="243"/>
      <c r="G75" s="243"/>
    </row>
    <row r="76" spans="2:7" x14ac:dyDescent="0.25">
      <c r="B76" s="151"/>
      <c r="C76" s="430" t="s">
        <v>991</v>
      </c>
      <c r="D76" s="438"/>
      <c r="E76" s="243">
        <v>0</v>
      </c>
      <c r="F76" s="243">
        <v>0</v>
      </c>
      <c r="G76" s="243">
        <v>0</v>
      </c>
    </row>
    <row r="77" spans="2:7" x14ac:dyDescent="0.25">
      <c r="B77" s="151"/>
      <c r="C77" s="161"/>
      <c r="D77" s="152"/>
      <c r="E77" s="243"/>
      <c r="F77" s="243"/>
      <c r="G77" s="243"/>
    </row>
    <row r="78" spans="2:7" x14ac:dyDescent="0.25">
      <c r="B78" s="153"/>
      <c r="C78" s="429" t="s">
        <v>990</v>
      </c>
      <c r="D78" s="513"/>
      <c r="E78" s="244">
        <f>E69+E70-E74+E76</f>
        <v>0</v>
      </c>
      <c r="F78" s="244">
        <f>F69+F70-F74+F76</f>
        <v>0</v>
      </c>
      <c r="G78" s="244">
        <f>G69+G70-G74+G76</f>
        <v>0</v>
      </c>
    </row>
    <row r="79" spans="2:7" x14ac:dyDescent="0.25">
      <c r="B79" s="528"/>
      <c r="C79" s="429" t="s">
        <v>989</v>
      </c>
      <c r="D79" s="513"/>
      <c r="E79" s="245">
        <f>E78-E70</f>
        <v>0</v>
      </c>
      <c r="F79" s="245">
        <f>F78-F70</f>
        <v>0</v>
      </c>
      <c r="G79" s="245">
        <f>G78-G70</f>
        <v>0</v>
      </c>
    </row>
    <row r="80" spans="2:7" ht="15.75" thickBot="1" x14ac:dyDescent="0.3">
      <c r="B80" s="529"/>
      <c r="C80" s="162"/>
      <c r="D80" s="155"/>
      <c r="E80" s="176"/>
      <c r="F80" s="176"/>
      <c r="G80" s="176"/>
    </row>
    <row r="84" spans="4:6" x14ac:dyDescent="0.25">
      <c r="D84" s="375" t="s">
        <v>1276</v>
      </c>
      <c r="E84" s="375"/>
      <c r="F84" s="375" t="s">
        <v>1278</v>
      </c>
    </row>
    <row r="85" spans="4:6" x14ac:dyDescent="0.25">
      <c r="D85" s="375" t="s">
        <v>1277</v>
      </c>
      <c r="E85" s="375"/>
      <c r="F85" s="375" t="s">
        <v>1279</v>
      </c>
    </row>
  </sheetData>
  <mergeCells count="43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B1:L84"/>
  <sheetViews>
    <sheetView workbookViewId="0">
      <selection activeCell="B42" sqref="B42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72" t="s">
        <v>1095</v>
      </c>
      <c r="C1" s="572"/>
      <c r="D1" s="572"/>
      <c r="E1" s="572"/>
      <c r="F1" s="572"/>
      <c r="G1" s="572"/>
      <c r="H1" s="572"/>
      <c r="I1" s="572"/>
      <c r="J1" s="572"/>
    </row>
    <row r="2" spans="2:10" ht="12.95" customHeight="1" x14ac:dyDescent="0.25">
      <c r="B2" s="507" t="s">
        <v>693</v>
      </c>
      <c r="C2" s="508"/>
      <c r="D2" s="508"/>
      <c r="E2" s="508"/>
      <c r="F2" s="508"/>
      <c r="G2" s="508"/>
      <c r="H2" s="508"/>
      <c r="I2" s="508"/>
      <c r="J2" s="509"/>
    </row>
    <row r="3" spans="2:10" ht="12.95" customHeight="1" x14ac:dyDescent="0.25">
      <c r="B3" s="550" t="s">
        <v>1094</v>
      </c>
      <c r="C3" s="551"/>
      <c r="D3" s="551"/>
      <c r="E3" s="551"/>
      <c r="F3" s="551"/>
      <c r="G3" s="551"/>
      <c r="H3" s="551"/>
      <c r="I3" s="551"/>
      <c r="J3" s="552"/>
    </row>
    <row r="4" spans="2:10" ht="12.95" customHeight="1" x14ac:dyDescent="0.25">
      <c r="B4" s="550" t="s">
        <v>1269</v>
      </c>
      <c r="C4" s="551"/>
      <c r="D4" s="551"/>
      <c r="E4" s="551"/>
      <c r="F4" s="551"/>
      <c r="G4" s="551"/>
      <c r="H4" s="551"/>
      <c r="I4" s="551"/>
      <c r="J4" s="552"/>
    </row>
    <row r="5" spans="2:10" ht="12.95" customHeight="1" thickBot="1" x14ac:dyDescent="0.3">
      <c r="B5" s="553" t="s">
        <v>923</v>
      </c>
      <c r="C5" s="554"/>
      <c r="D5" s="554"/>
      <c r="E5" s="554"/>
      <c r="F5" s="554"/>
      <c r="G5" s="554"/>
      <c r="H5" s="554"/>
      <c r="I5" s="554"/>
      <c r="J5" s="555"/>
    </row>
    <row r="6" spans="2:10" ht="15.75" thickBot="1" x14ac:dyDescent="0.3">
      <c r="B6" s="507"/>
      <c r="C6" s="508"/>
      <c r="D6" s="509"/>
      <c r="E6" s="556" t="s">
        <v>679</v>
      </c>
      <c r="F6" s="557"/>
      <c r="G6" s="557"/>
      <c r="H6" s="557"/>
      <c r="I6" s="558"/>
      <c r="J6" s="497" t="s">
        <v>1093</v>
      </c>
    </row>
    <row r="7" spans="2:10" x14ac:dyDescent="0.25">
      <c r="B7" s="550" t="s">
        <v>3</v>
      </c>
      <c r="C7" s="551"/>
      <c r="D7" s="552"/>
      <c r="E7" s="497" t="s">
        <v>1092</v>
      </c>
      <c r="F7" s="500" t="s">
        <v>687</v>
      </c>
      <c r="G7" s="497" t="s">
        <v>680</v>
      </c>
      <c r="H7" s="497" t="s">
        <v>681</v>
      </c>
      <c r="I7" s="497" t="s">
        <v>682</v>
      </c>
      <c r="J7" s="498"/>
    </row>
    <row r="8" spans="2:10" ht="15.75" thickBot="1" x14ac:dyDescent="0.3">
      <c r="B8" s="553" t="s">
        <v>1091</v>
      </c>
      <c r="C8" s="554"/>
      <c r="D8" s="555"/>
      <c r="E8" s="499"/>
      <c r="F8" s="502"/>
      <c r="G8" s="499"/>
      <c r="H8" s="499"/>
      <c r="I8" s="499"/>
      <c r="J8" s="499"/>
    </row>
    <row r="9" spans="2:10" x14ac:dyDescent="0.25">
      <c r="B9" s="560"/>
      <c r="C9" s="561"/>
      <c r="D9" s="562"/>
      <c r="E9" s="182"/>
      <c r="F9" s="182"/>
      <c r="G9" s="182"/>
      <c r="H9" s="182"/>
      <c r="I9" s="182"/>
      <c r="J9" s="182"/>
    </row>
    <row r="10" spans="2:10" x14ac:dyDescent="0.25">
      <c r="B10" s="563" t="s">
        <v>1090</v>
      </c>
      <c r="C10" s="429"/>
      <c r="D10" s="513"/>
      <c r="E10" s="182"/>
      <c r="F10" s="182"/>
      <c r="G10" s="182"/>
      <c r="H10" s="182"/>
      <c r="I10" s="182"/>
      <c r="J10" s="182"/>
    </row>
    <row r="11" spans="2:10" x14ac:dyDescent="0.25">
      <c r="B11" s="108"/>
      <c r="C11" s="430" t="s">
        <v>1089</v>
      </c>
      <c r="D11" s="559"/>
      <c r="E11" s="292">
        <v>0</v>
      </c>
      <c r="F11" s="292">
        <v>0</v>
      </c>
      <c r="G11" s="292">
        <v>0</v>
      </c>
      <c r="H11" s="292">
        <v>0</v>
      </c>
      <c r="I11" s="292">
        <v>0</v>
      </c>
      <c r="J11" s="292">
        <v>0</v>
      </c>
    </row>
    <row r="12" spans="2:10" x14ac:dyDescent="0.25">
      <c r="B12" s="108"/>
      <c r="C12" s="430" t="s">
        <v>1088</v>
      </c>
      <c r="D12" s="559"/>
      <c r="E12" s="183"/>
      <c r="F12" s="183"/>
      <c r="G12" s="183"/>
      <c r="H12" s="183"/>
      <c r="I12" s="183"/>
      <c r="J12" s="183"/>
    </row>
    <row r="13" spans="2:10" x14ac:dyDescent="0.25">
      <c r="B13" s="108"/>
      <c r="C13" s="430" t="s">
        <v>1087</v>
      </c>
      <c r="D13" s="559"/>
      <c r="E13" s="183"/>
      <c r="F13" s="183"/>
      <c r="G13" s="183"/>
      <c r="H13" s="183"/>
      <c r="I13" s="183"/>
      <c r="J13" s="183"/>
    </row>
    <row r="14" spans="2:10" x14ac:dyDescent="0.25">
      <c r="B14" s="108"/>
      <c r="C14" s="430" t="s">
        <v>1086</v>
      </c>
      <c r="D14" s="559"/>
      <c r="E14" s="193"/>
      <c r="F14" s="246"/>
      <c r="G14" s="193"/>
      <c r="H14" s="193"/>
      <c r="I14" s="193"/>
      <c r="J14" s="293"/>
    </row>
    <row r="15" spans="2:10" x14ac:dyDescent="0.25">
      <c r="B15" s="108"/>
      <c r="C15" s="430" t="s">
        <v>1085</v>
      </c>
      <c r="D15" s="559"/>
      <c r="E15" s="193"/>
      <c r="F15" s="246"/>
      <c r="G15" s="193"/>
      <c r="H15" s="193"/>
      <c r="I15" s="193"/>
      <c r="J15" s="293"/>
    </row>
    <row r="16" spans="2:10" x14ac:dyDescent="0.25">
      <c r="B16" s="108"/>
      <c r="C16" s="430" t="s">
        <v>1084</v>
      </c>
      <c r="D16" s="559"/>
      <c r="E16" s="193"/>
      <c r="F16" s="246"/>
      <c r="G16" s="193"/>
      <c r="H16" s="193"/>
      <c r="I16" s="193"/>
      <c r="J16" s="293"/>
    </row>
    <row r="17" spans="2:10" x14ac:dyDescent="0.25">
      <c r="B17" s="108"/>
      <c r="C17" s="430" t="s">
        <v>1083</v>
      </c>
      <c r="D17" s="559"/>
      <c r="E17" s="193">
        <v>1158551</v>
      </c>
      <c r="F17" s="322" t="s">
        <v>1265</v>
      </c>
      <c r="G17" s="193">
        <f t="shared" ref="G17" si="0">+E17+F17</f>
        <v>1158551</v>
      </c>
      <c r="H17" s="193">
        <v>734239</v>
      </c>
      <c r="I17" s="193">
        <f>H17</f>
        <v>734239</v>
      </c>
      <c r="J17" s="314">
        <v>-424312</v>
      </c>
    </row>
    <row r="18" spans="2:10" x14ac:dyDescent="0.25">
      <c r="B18" s="437"/>
      <c r="C18" s="430" t="s">
        <v>1082</v>
      </c>
      <c r="D18" s="559"/>
      <c r="E18" s="314"/>
      <c r="F18" s="315"/>
      <c r="G18" s="193"/>
      <c r="H18" s="193"/>
      <c r="I18" s="193"/>
      <c r="J18" s="322"/>
    </row>
    <row r="19" spans="2:10" x14ac:dyDescent="0.25">
      <c r="B19" s="437"/>
      <c r="C19" s="430" t="s">
        <v>1081</v>
      </c>
      <c r="D19" s="559"/>
      <c r="E19" s="316">
        <f t="shared" ref="E19:I19" si="1">E21+E22+E23+E24+E25+E26+E27+E28+E29+E30+E31</f>
        <v>0</v>
      </c>
      <c r="F19" s="315">
        <f t="shared" si="1"/>
        <v>0</v>
      </c>
      <c r="G19" s="316">
        <f t="shared" si="1"/>
        <v>0</v>
      </c>
      <c r="H19" s="316">
        <f t="shared" si="1"/>
        <v>0</v>
      </c>
      <c r="I19" s="316">
        <f t="shared" si="1"/>
        <v>0</v>
      </c>
      <c r="J19" s="316">
        <f t="shared" ref="J19" si="2">J21+J22+J23+J24+J25+J26+J27+J28+J29+J30+J31</f>
        <v>0</v>
      </c>
    </row>
    <row r="20" spans="2:10" x14ac:dyDescent="0.25">
      <c r="B20" s="108"/>
      <c r="C20" s="126"/>
      <c r="D20" s="138" t="s">
        <v>1080</v>
      </c>
      <c r="E20" s="193"/>
      <c r="F20" s="246"/>
      <c r="G20" s="193"/>
      <c r="H20" s="193"/>
      <c r="I20" s="193"/>
      <c r="J20" s="293"/>
    </row>
    <row r="21" spans="2:10" x14ac:dyDescent="0.25">
      <c r="B21" s="108"/>
      <c r="C21" s="126"/>
      <c r="D21" s="138" t="s">
        <v>1079</v>
      </c>
      <c r="E21" s="183"/>
      <c r="F21" s="183"/>
      <c r="G21" s="183"/>
      <c r="H21" s="183"/>
      <c r="I21" s="183"/>
      <c r="J21" s="183"/>
    </row>
    <row r="22" spans="2:10" x14ac:dyDescent="0.25">
      <c r="B22" s="108"/>
      <c r="C22" s="126"/>
      <c r="D22" s="138" t="s">
        <v>1078</v>
      </c>
      <c r="E22" s="183"/>
      <c r="F22" s="183"/>
      <c r="G22" s="183"/>
      <c r="H22" s="183"/>
      <c r="I22" s="183"/>
      <c r="J22" s="183"/>
    </row>
    <row r="23" spans="2:10" x14ac:dyDescent="0.25">
      <c r="B23" s="108"/>
      <c r="C23" s="126"/>
      <c r="D23" s="138" t="s">
        <v>1077</v>
      </c>
      <c r="E23" s="183"/>
      <c r="F23" s="183"/>
      <c r="G23" s="183"/>
      <c r="H23" s="183"/>
      <c r="I23" s="183"/>
      <c r="J23" s="183"/>
    </row>
    <row r="24" spans="2:10" x14ac:dyDescent="0.25">
      <c r="B24" s="108"/>
      <c r="C24" s="126"/>
      <c r="D24" s="138" t="s">
        <v>1076</v>
      </c>
      <c r="E24" s="183"/>
      <c r="F24" s="183"/>
      <c r="G24" s="183"/>
      <c r="H24" s="183"/>
      <c r="I24" s="183"/>
      <c r="J24" s="183"/>
    </row>
    <row r="25" spans="2:10" x14ac:dyDescent="0.25">
      <c r="B25" s="108"/>
      <c r="C25" s="126"/>
      <c r="D25" s="138" t="s">
        <v>1075</v>
      </c>
      <c r="E25" s="183"/>
      <c r="F25" s="183"/>
      <c r="G25" s="183"/>
      <c r="H25" s="183"/>
      <c r="I25" s="183"/>
      <c r="J25" s="183"/>
    </row>
    <row r="26" spans="2:10" x14ac:dyDescent="0.25">
      <c r="B26" s="108"/>
      <c r="C26" s="126"/>
      <c r="D26" s="138" t="s">
        <v>1074</v>
      </c>
      <c r="E26" s="183"/>
      <c r="F26" s="183"/>
      <c r="G26" s="183"/>
      <c r="H26" s="183"/>
      <c r="I26" s="183"/>
      <c r="J26" s="183"/>
    </row>
    <row r="27" spans="2:10" x14ac:dyDescent="0.25">
      <c r="B27" s="108"/>
      <c r="C27" s="126"/>
      <c r="D27" s="138" t="s">
        <v>1073</v>
      </c>
      <c r="E27" s="183"/>
      <c r="F27" s="183"/>
      <c r="G27" s="183"/>
      <c r="H27" s="183"/>
      <c r="I27" s="183"/>
      <c r="J27" s="183"/>
    </row>
    <row r="28" spans="2:10" x14ac:dyDescent="0.25">
      <c r="B28" s="108"/>
      <c r="C28" s="126"/>
      <c r="D28" s="138" t="s">
        <v>1072</v>
      </c>
      <c r="E28" s="183"/>
      <c r="F28" s="183"/>
      <c r="G28" s="234"/>
      <c r="H28" s="183"/>
      <c r="I28" s="183"/>
      <c r="J28" s="183"/>
    </row>
    <row r="29" spans="2:10" x14ac:dyDescent="0.25">
      <c r="B29" s="108"/>
      <c r="C29" s="126"/>
      <c r="D29" s="138" t="s">
        <v>1071</v>
      </c>
      <c r="E29" s="183"/>
      <c r="F29" s="183"/>
      <c r="G29" s="183"/>
      <c r="H29" s="183"/>
      <c r="I29" s="183"/>
      <c r="J29" s="183"/>
    </row>
    <row r="30" spans="2:10" ht="22.5" x14ac:dyDescent="0.25">
      <c r="B30" s="108"/>
      <c r="C30" s="126"/>
      <c r="D30" s="106" t="s">
        <v>1070</v>
      </c>
      <c r="E30" s="183"/>
      <c r="F30" s="183"/>
      <c r="G30" s="183"/>
      <c r="H30" s="183"/>
      <c r="I30" s="183"/>
      <c r="J30" s="183"/>
    </row>
    <row r="31" spans="2:10" ht="24" customHeight="1" x14ac:dyDescent="0.25">
      <c r="B31" s="108"/>
      <c r="C31" s="426" t="s">
        <v>1069</v>
      </c>
      <c r="D31" s="569"/>
      <c r="E31" s="246">
        <f t="shared" ref="E31:J31" si="3">E32+E33+E34+E35+E36</f>
        <v>0</v>
      </c>
      <c r="F31" s="246">
        <f t="shared" si="3"/>
        <v>0</v>
      </c>
      <c r="G31" s="246">
        <f t="shared" si="3"/>
        <v>0</v>
      </c>
      <c r="H31" s="246">
        <f t="shared" si="3"/>
        <v>0</v>
      </c>
      <c r="I31" s="246">
        <f t="shared" si="3"/>
        <v>0</v>
      </c>
      <c r="J31" s="246">
        <f t="shared" si="3"/>
        <v>0</v>
      </c>
    </row>
    <row r="32" spans="2:10" x14ac:dyDescent="0.25">
      <c r="B32" s="108"/>
      <c r="C32" s="126"/>
      <c r="D32" s="138" t="s">
        <v>1068</v>
      </c>
      <c r="E32" s="183"/>
      <c r="F32" s="183"/>
      <c r="G32" s="183"/>
      <c r="H32" s="183"/>
      <c r="I32" s="183"/>
      <c r="J32" s="183"/>
    </row>
    <row r="33" spans="2:12" x14ac:dyDescent="0.25">
      <c r="B33" s="108"/>
      <c r="C33" s="126"/>
      <c r="D33" s="138" t="s">
        <v>1067</v>
      </c>
      <c r="E33" s="183"/>
      <c r="F33" s="183"/>
      <c r="G33" s="183"/>
      <c r="H33" s="183"/>
      <c r="I33" s="183"/>
      <c r="J33" s="183"/>
    </row>
    <row r="34" spans="2:12" x14ac:dyDescent="0.25">
      <c r="B34" s="108"/>
      <c r="C34" s="126"/>
      <c r="D34" s="138" t="s">
        <v>1066</v>
      </c>
      <c r="E34" s="183"/>
      <c r="F34" s="183"/>
      <c r="G34" s="183"/>
      <c r="H34" s="183"/>
      <c r="I34" s="183"/>
      <c r="J34" s="183"/>
    </row>
    <row r="35" spans="2:12" x14ac:dyDescent="0.25">
      <c r="B35" s="108"/>
      <c r="C35" s="126"/>
      <c r="D35" s="106" t="s">
        <v>1065</v>
      </c>
      <c r="E35" s="183"/>
      <c r="F35" s="183"/>
      <c r="G35" s="183"/>
      <c r="H35" s="183"/>
      <c r="I35" s="183"/>
      <c r="J35" s="183"/>
    </row>
    <row r="36" spans="2:12" x14ac:dyDescent="0.25">
      <c r="B36" s="108"/>
      <c r="C36" s="126"/>
      <c r="D36" s="138" t="s">
        <v>1064</v>
      </c>
      <c r="E36" s="183"/>
      <c r="F36" s="183"/>
      <c r="G36" s="183"/>
      <c r="H36" s="183"/>
      <c r="I36" s="183"/>
      <c r="J36" s="183"/>
    </row>
    <row r="37" spans="2:12" x14ac:dyDescent="0.25">
      <c r="B37" s="108"/>
      <c r="C37" s="430" t="s">
        <v>1063</v>
      </c>
      <c r="D37" s="559"/>
      <c r="E37" s="293">
        <f>16510821+669500</f>
        <v>17180321</v>
      </c>
      <c r="F37" s="246">
        <v>0</v>
      </c>
      <c r="G37" s="293">
        <f t="shared" ref="G37" si="4">+E37-F37</f>
        <v>17180321</v>
      </c>
      <c r="H37" s="193">
        <v>13451244</v>
      </c>
      <c r="I37" s="193">
        <f>H37</f>
        <v>13451244</v>
      </c>
      <c r="J37" s="293">
        <v>-3729077</v>
      </c>
    </row>
    <row r="38" spans="2:12" x14ac:dyDescent="0.25">
      <c r="B38" s="108"/>
      <c r="C38" s="430" t="s">
        <v>1062</v>
      </c>
      <c r="D38" s="559"/>
      <c r="E38" s="193"/>
      <c r="F38" s="193"/>
      <c r="G38" s="193"/>
      <c r="H38" s="193"/>
      <c r="I38" s="193"/>
      <c r="J38" s="193"/>
      <c r="L38" s="344"/>
    </row>
    <row r="39" spans="2:12" x14ac:dyDescent="0.25">
      <c r="B39" s="108"/>
      <c r="C39" s="126"/>
      <c r="D39" s="138" t="s">
        <v>1061</v>
      </c>
      <c r="E39" s="193"/>
      <c r="F39" s="193"/>
      <c r="G39" s="193"/>
      <c r="H39" s="193"/>
      <c r="I39" s="193"/>
      <c r="J39" s="193"/>
    </row>
    <row r="40" spans="2:12" x14ac:dyDescent="0.25">
      <c r="B40" s="108"/>
      <c r="C40" s="430" t="s">
        <v>1060</v>
      </c>
      <c r="D40" s="559"/>
      <c r="E40" s="246">
        <f t="shared" ref="E40:J40" si="5">E41+E42</f>
        <v>0</v>
      </c>
      <c r="F40" s="246">
        <f t="shared" si="5"/>
        <v>0</v>
      </c>
      <c r="G40" s="246">
        <f t="shared" si="5"/>
        <v>0</v>
      </c>
      <c r="H40" s="246">
        <f t="shared" si="5"/>
        <v>0</v>
      </c>
      <c r="I40" s="246">
        <f t="shared" si="5"/>
        <v>0</v>
      </c>
      <c r="J40" s="246">
        <f t="shared" si="5"/>
        <v>0</v>
      </c>
    </row>
    <row r="41" spans="2:12" x14ac:dyDescent="0.25">
      <c r="B41" s="108"/>
      <c r="C41" s="126"/>
      <c r="D41" s="138" t="s">
        <v>1059</v>
      </c>
      <c r="E41" s="193"/>
      <c r="F41" s="193"/>
      <c r="G41" s="193"/>
      <c r="H41" s="193"/>
      <c r="I41" s="193"/>
      <c r="J41" s="193"/>
    </row>
    <row r="42" spans="2:12" x14ac:dyDescent="0.25">
      <c r="B42" s="108"/>
      <c r="C42" s="126"/>
      <c r="D42" s="138" t="s">
        <v>1058</v>
      </c>
      <c r="E42" s="193"/>
      <c r="F42" s="193"/>
      <c r="G42" s="193"/>
      <c r="H42" s="193"/>
      <c r="I42" s="193"/>
      <c r="J42" s="193"/>
    </row>
    <row r="43" spans="2:12" x14ac:dyDescent="0.25">
      <c r="B43" s="139"/>
      <c r="C43" s="140"/>
      <c r="D43" s="141"/>
      <c r="E43" s="193"/>
      <c r="F43" s="193"/>
      <c r="G43" s="193"/>
      <c r="H43" s="193"/>
      <c r="I43" s="193"/>
      <c r="J43" s="193"/>
    </row>
    <row r="44" spans="2:12" x14ac:dyDescent="0.25">
      <c r="B44" s="563" t="s">
        <v>1057</v>
      </c>
      <c r="C44" s="429"/>
      <c r="D44" s="568"/>
      <c r="E44" s="570">
        <f>E11+E12+E13+E14+E15+E16+E17+E18+E31+E37+E38+E40</f>
        <v>18338872</v>
      </c>
      <c r="F44" s="571">
        <v>0</v>
      </c>
      <c r="G44" s="573">
        <f t="shared" ref="G44" si="6">G11+G12+G13+G14+G15+G16+G17+G18+G31+G37+G38+G40</f>
        <v>18338872</v>
      </c>
      <c r="H44" s="574">
        <f>H37+H17</f>
        <v>14185483</v>
      </c>
      <c r="I44" s="574">
        <f>I37+I17</f>
        <v>14185483</v>
      </c>
      <c r="J44" s="570">
        <f t="shared" ref="J44" si="7">J11+J12+J13+J14+J15+J16+J17+J18+J31+J37+J38+J40</f>
        <v>-4153389</v>
      </c>
    </row>
    <row r="45" spans="2:12" x14ac:dyDescent="0.25">
      <c r="B45" s="563" t="s">
        <v>1056</v>
      </c>
      <c r="C45" s="429"/>
      <c r="D45" s="568"/>
      <c r="E45" s="570"/>
      <c r="F45" s="571"/>
      <c r="G45" s="573"/>
      <c r="H45" s="574"/>
      <c r="I45" s="574"/>
      <c r="J45" s="570"/>
    </row>
    <row r="46" spans="2:12" x14ac:dyDescent="0.25">
      <c r="B46" s="431" t="s">
        <v>1055</v>
      </c>
      <c r="C46" s="432"/>
      <c r="D46" s="456"/>
      <c r="E46" s="193"/>
      <c r="F46" s="193"/>
      <c r="G46" s="193"/>
      <c r="H46" s="193"/>
      <c r="I46" s="193"/>
      <c r="J46" s="193"/>
    </row>
    <row r="47" spans="2:12" x14ac:dyDescent="0.25">
      <c r="B47" s="139"/>
      <c r="C47" s="140"/>
      <c r="D47" s="141"/>
      <c r="E47" s="193"/>
      <c r="F47" s="193"/>
      <c r="G47" s="193"/>
      <c r="H47" s="193"/>
      <c r="I47" s="193"/>
      <c r="J47" s="193"/>
    </row>
    <row r="48" spans="2:12" x14ac:dyDescent="0.25">
      <c r="B48" s="563" t="s">
        <v>1054</v>
      </c>
      <c r="C48" s="429"/>
      <c r="D48" s="568"/>
      <c r="E48" s="193"/>
      <c r="F48" s="193"/>
      <c r="G48" s="193"/>
      <c r="H48" s="193"/>
      <c r="I48" s="193"/>
      <c r="J48" s="193"/>
    </row>
    <row r="49" spans="2:10" x14ac:dyDescent="0.25">
      <c r="B49" s="108"/>
      <c r="C49" s="430" t="s">
        <v>1053</v>
      </c>
      <c r="D49" s="559"/>
      <c r="E49" s="246">
        <f t="shared" ref="E49:J49" si="8">E50+E51+E52+E53+E54+E55+E56+E57</f>
        <v>0</v>
      </c>
      <c r="F49" s="246">
        <f t="shared" si="8"/>
        <v>0</v>
      </c>
      <c r="G49" s="246">
        <f t="shared" si="8"/>
        <v>0</v>
      </c>
      <c r="H49" s="246">
        <f t="shared" si="8"/>
        <v>0</v>
      </c>
      <c r="I49" s="246">
        <f t="shared" si="8"/>
        <v>0</v>
      </c>
      <c r="J49" s="246">
        <f t="shared" si="8"/>
        <v>0</v>
      </c>
    </row>
    <row r="50" spans="2:10" ht="22.5" x14ac:dyDescent="0.25">
      <c r="B50" s="108"/>
      <c r="C50" s="126"/>
      <c r="D50" s="106" t="s">
        <v>1052</v>
      </c>
      <c r="E50" s="193"/>
      <c r="F50" s="193"/>
      <c r="G50" s="193"/>
      <c r="H50" s="193"/>
      <c r="I50" s="193"/>
      <c r="J50" s="193"/>
    </row>
    <row r="51" spans="2:10" x14ac:dyDescent="0.25">
      <c r="B51" s="108"/>
      <c r="C51" s="126"/>
      <c r="D51" s="138" t="s">
        <v>1051</v>
      </c>
      <c r="E51" s="193"/>
      <c r="F51" s="193"/>
      <c r="G51" s="193"/>
      <c r="H51" s="193"/>
      <c r="I51" s="193"/>
      <c r="J51" s="193"/>
    </row>
    <row r="52" spans="2:10" x14ac:dyDescent="0.25">
      <c r="B52" s="108"/>
      <c r="C52" s="126"/>
      <c r="D52" s="138" t="s">
        <v>1050</v>
      </c>
      <c r="E52" s="193"/>
      <c r="F52" s="193"/>
      <c r="G52" s="193"/>
      <c r="H52" s="193"/>
      <c r="I52" s="193"/>
      <c r="J52" s="193"/>
    </row>
    <row r="53" spans="2:10" ht="33.75" x14ac:dyDescent="0.25">
      <c r="B53" s="108"/>
      <c r="C53" s="126"/>
      <c r="D53" s="106" t="s">
        <v>1049</v>
      </c>
      <c r="E53" s="193"/>
      <c r="F53" s="193"/>
      <c r="G53" s="193"/>
      <c r="H53" s="193"/>
      <c r="I53" s="193"/>
      <c r="J53" s="193"/>
    </row>
    <row r="54" spans="2:10" x14ac:dyDescent="0.25">
      <c r="B54" s="108"/>
      <c r="C54" s="126"/>
      <c r="D54" s="138" t="s">
        <v>1048</v>
      </c>
      <c r="E54" s="193"/>
      <c r="F54" s="193"/>
      <c r="G54" s="193"/>
      <c r="H54" s="193"/>
      <c r="I54" s="193"/>
      <c r="J54" s="193"/>
    </row>
    <row r="55" spans="2:10" ht="22.5" x14ac:dyDescent="0.25">
      <c r="B55" s="108"/>
      <c r="C55" s="126"/>
      <c r="D55" s="106" t="s">
        <v>1047</v>
      </c>
      <c r="E55" s="193"/>
      <c r="F55" s="193"/>
      <c r="G55" s="193"/>
      <c r="H55" s="193"/>
      <c r="I55" s="193"/>
      <c r="J55" s="193"/>
    </row>
    <row r="56" spans="2:10" ht="22.5" x14ac:dyDescent="0.25">
      <c r="B56" s="108"/>
      <c r="C56" s="126"/>
      <c r="D56" s="106" t="s">
        <v>1046</v>
      </c>
      <c r="E56" s="193"/>
      <c r="F56" s="193"/>
      <c r="G56" s="193"/>
      <c r="H56" s="193"/>
      <c r="I56" s="193"/>
      <c r="J56" s="193"/>
    </row>
    <row r="57" spans="2:10" ht="22.5" x14ac:dyDescent="0.25">
      <c r="B57" s="108"/>
      <c r="C57" s="126"/>
      <c r="D57" s="142" t="s">
        <v>1045</v>
      </c>
      <c r="E57" s="193"/>
      <c r="F57" s="193"/>
      <c r="G57" s="193"/>
      <c r="H57" s="193"/>
      <c r="I57" s="193"/>
      <c r="J57" s="193"/>
    </row>
    <row r="58" spans="2:10" x14ac:dyDescent="0.25">
      <c r="B58" s="108"/>
      <c r="C58" s="430" t="s">
        <v>1044</v>
      </c>
      <c r="D58" s="559"/>
      <c r="E58" s="246">
        <f t="shared" ref="E58:J58" si="9">E59+E60+E61+E62</f>
        <v>0</v>
      </c>
      <c r="F58" s="246">
        <f t="shared" si="9"/>
        <v>0</v>
      </c>
      <c r="G58" s="246">
        <f t="shared" si="9"/>
        <v>0</v>
      </c>
      <c r="H58" s="246">
        <f t="shared" si="9"/>
        <v>0</v>
      </c>
      <c r="I58" s="246">
        <f t="shared" si="9"/>
        <v>0</v>
      </c>
      <c r="J58" s="246">
        <f t="shared" si="9"/>
        <v>0</v>
      </c>
    </row>
    <row r="59" spans="2:10" x14ac:dyDescent="0.25">
      <c r="B59" s="108"/>
      <c r="C59" s="126"/>
      <c r="D59" s="138" t="s">
        <v>1043</v>
      </c>
      <c r="E59" s="247"/>
      <c r="F59" s="247"/>
      <c r="G59" s="247"/>
      <c r="H59" s="247"/>
      <c r="I59" s="247"/>
      <c r="J59" s="247"/>
    </row>
    <row r="60" spans="2:10" x14ac:dyDescent="0.25">
      <c r="B60" s="108"/>
      <c r="C60" s="126"/>
      <c r="D60" s="138" t="s">
        <v>1042</v>
      </c>
      <c r="E60" s="247"/>
      <c r="F60" s="247"/>
      <c r="G60" s="247"/>
      <c r="H60" s="247"/>
      <c r="I60" s="247"/>
      <c r="J60" s="247"/>
    </row>
    <row r="61" spans="2:10" x14ac:dyDescent="0.25">
      <c r="B61" s="108"/>
      <c r="C61" s="126"/>
      <c r="D61" s="138" t="s">
        <v>1041</v>
      </c>
      <c r="E61" s="247"/>
      <c r="F61" s="247"/>
      <c r="G61" s="247"/>
      <c r="H61" s="247"/>
      <c r="I61" s="247"/>
      <c r="J61" s="247"/>
    </row>
    <row r="62" spans="2:10" x14ac:dyDescent="0.25">
      <c r="B62" s="108"/>
      <c r="C62" s="126"/>
      <c r="D62" s="138" t="s">
        <v>1040</v>
      </c>
      <c r="E62" s="246"/>
      <c r="F62" s="247"/>
      <c r="G62" s="247"/>
      <c r="H62" s="247"/>
      <c r="I62" s="247"/>
      <c r="J62" s="247"/>
    </row>
    <row r="63" spans="2:10" x14ac:dyDescent="0.25">
      <c r="B63" s="108"/>
      <c r="C63" s="430" t="s">
        <v>1039</v>
      </c>
      <c r="D63" s="559"/>
      <c r="E63" s="246">
        <f t="shared" ref="E63:J63" si="10">E64+E65</f>
        <v>0</v>
      </c>
      <c r="F63" s="246">
        <f t="shared" si="10"/>
        <v>0</v>
      </c>
      <c r="G63" s="246">
        <f t="shared" si="10"/>
        <v>0</v>
      </c>
      <c r="H63" s="246">
        <f t="shared" si="10"/>
        <v>0</v>
      </c>
      <c r="I63" s="246">
        <f t="shared" si="10"/>
        <v>0</v>
      </c>
      <c r="J63" s="246">
        <f t="shared" si="10"/>
        <v>0</v>
      </c>
    </row>
    <row r="64" spans="2:10" ht="22.5" x14ac:dyDescent="0.25">
      <c r="B64" s="108"/>
      <c r="C64" s="126"/>
      <c r="D64" s="106" t="s">
        <v>1038</v>
      </c>
      <c r="E64" s="247"/>
      <c r="F64" s="247"/>
      <c r="G64" s="247"/>
      <c r="H64" s="247"/>
      <c r="I64" s="247"/>
      <c r="J64" s="247"/>
    </row>
    <row r="65" spans="2:10" x14ac:dyDescent="0.25">
      <c r="B65" s="108"/>
      <c r="C65" s="126"/>
      <c r="D65" s="138" t="s">
        <v>1037</v>
      </c>
      <c r="E65" s="247"/>
      <c r="F65" s="246"/>
      <c r="G65" s="247"/>
      <c r="H65" s="247"/>
      <c r="I65" s="247"/>
      <c r="J65" s="247"/>
    </row>
    <row r="66" spans="2:10" ht="22.5" customHeight="1" x14ac:dyDescent="0.25">
      <c r="B66" s="108"/>
      <c r="C66" s="426" t="s">
        <v>1036</v>
      </c>
      <c r="D66" s="569"/>
      <c r="E66" s="247"/>
      <c r="F66" s="247"/>
      <c r="G66" s="247"/>
      <c r="H66" s="247"/>
      <c r="I66" s="247"/>
      <c r="J66" s="247"/>
    </row>
    <row r="67" spans="2:10" x14ac:dyDescent="0.25">
      <c r="B67" s="108"/>
      <c r="C67" s="430" t="s">
        <v>1035</v>
      </c>
      <c r="D67" s="559"/>
      <c r="E67" s="247"/>
      <c r="F67" s="247"/>
      <c r="G67" s="247"/>
      <c r="H67" s="247"/>
      <c r="I67" s="247"/>
      <c r="J67" s="247"/>
    </row>
    <row r="68" spans="2:10" x14ac:dyDescent="0.25">
      <c r="B68" s="139"/>
      <c r="C68" s="566"/>
      <c r="D68" s="567"/>
      <c r="E68" s="247"/>
      <c r="F68" s="247"/>
      <c r="G68" s="247"/>
      <c r="H68" s="247"/>
      <c r="I68" s="247"/>
      <c r="J68" s="247"/>
    </row>
    <row r="69" spans="2:10" ht="21" customHeight="1" x14ac:dyDescent="0.25">
      <c r="B69" s="431" t="s">
        <v>1034</v>
      </c>
      <c r="C69" s="432"/>
      <c r="D69" s="456"/>
      <c r="E69" s="246">
        <f t="shared" ref="E69:J69" si="11">E49+E58+E63+E66+E67</f>
        <v>0</v>
      </c>
      <c r="F69" s="246">
        <f t="shared" si="11"/>
        <v>0</v>
      </c>
      <c r="G69" s="246">
        <f t="shared" si="11"/>
        <v>0</v>
      </c>
      <c r="H69" s="246">
        <f t="shared" si="11"/>
        <v>0</v>
      </c>
      <c r="I69" s="246">
        <f t="shared" si="11"/>
        <v>0</v>
      </c>
      <c r="J69" s="246">
        <f t="shared" si="11"/>
        <v>0</v>
      </c>
    </row>
    <row r="70" spans="2:10" x14ac:dyDescent="0.25">
      <c r="B70" s="139"/>
      <c r="C70" s="566"/>
      <c r="D70" s="567"/>
      <c r="E70" s="247"/>
      <c r="F70" s="247"/>
      <c r="G70" s="247"/>
      <c r="H70" s="247"/>
      <c r="I70" s="247"/>
      <c r="J70" s="247"/>
    </row>
    <row r="71" spans="2:10" x14ac:dyDescent="0.25">
      <c r="B71" s="563" t="s">
        <v>1033</v>
      </c>
      <c r="C71" s="429"/>
      <c r="D71" s="568"/>
      <c r="E71" s="246">
        <f t="shared" ref="E71:J71" si="12">E72</f>
        <v>0</v>
      </c>
      <c r="F71" s="246">
        <f t="shared" si="12"/>
        <v>0</v>
      </c>
      <c r="G71" s="246">
        <f t="shared" si="12"/>
        <v>0</v>
      </c>
      <c r="H71" s="246">
        <f t="shared" si="12"/>
        <v>0</v>
      </c>
      <c r="I71" s="246">
        <f t="shared" si="12"/>
        <v>0</v>
      </c>
      <c r="J71" s="246">
        <f t="shared" si="12"/>
        <v>0</v>
      </c>
    </row>
    <row r="72" spans="2:10" x14ac:dyDescent="0.25">
      <c r="B72" s="108"/>
      <c r="C72" s="430" t="s">
        <v>1032</v>
      </c>
      <c r="D72" s="559"/>
      <c r="E72" s="193"/>
      <c r="F72" s="193"/>
      <c r="G72" s="193"/>
      <c r="H72" s="193"/>
      <c r="I72" s="193"/>
      <c r="J72" s="193"/>
    </row>
    <row r="73" spans="2:10" x14ac:dyDescent="0.25">
      <c r="B73" s="139"/>
      <c r="C73" s="566"/>
      <c r="D73" s="567"/>
      <c r="E73" s="193"/>
      <c r="F73" s="193"/>
      <c r="G73" s="193"/>
      <c r="H73" s="193"/>
      <c r="I73" s="193"/>
      <c r="J73" s="193"/>
    </row>
    <row r="74" spans="2:10" x14ac:dyDescent="0.25">
      <c r="B74" s="563" t="s">
        <v>1031</v>
      </c>
      <c r="C74" s="429"/>
      <c r="D74" s="568"/>
      <c r="E74" s="248">
        <f>E44+E69+E71</f>
        <v>18338872</v>
      </c>
      <c r="F74" s="342">
        <v>0</v>
      </c>
      <c r="G74" s="248">
        <f t="shared" ref="G74:J74" si="13">G44+G69+G71</f>
        <v>18338872</v>
      </c>
      <c r="H74" s="248">
        <f t="shared" si="13"/>
        <v>14185483</v>
      </c>
      <c r="I74" s="248">
        <f t="shared" si="13"/>
        <v>14185483</v>
      </c>
      <c r="J74" s="248">
        <f t="shared" si="13"/>
        <v>-4153389</v>
      </c>
    </row>
    <row r="75" spans="2:10" x14ac:dyDescent="0.25">
      <c r="B75" s="139"/>
      <c r="C75" s="566"/>
      <c r="D75" s="567"/>
      <c r="E75" s="193"/>
      <c r="F75" s="193"/>
      <c r="G75" s="193"/>
      <c r="H75" s="193"/>
      <c r="I75" s="193"/>
      <c r="J75" s="193"/>
    </row>
    <row r="76" spans="2:10" x14ac:dyDescent="0.25">
      <c r="B76" s="108"/>
      <c r="C76" s="429" t="s">
        <v>1030</v>
      </c>
      <c r="D76" s="568"/>
      <c r="E76" s="193"/>
      <c r="F76" s="193"/>
      <c r="G76" s="193"/>
      <c r="H76" s="193"/>
      <c r="I76" s="193"/>
      <c r="J76" s="193"/>
    </row>
    <row r="77" spans="2:10" ht="27.75" customHeight="1" x14ac:dyDescent="0.25">
      <c r="B77" s="108"/>
      <c r="C77" s="426" t="s">
        <v>1029</v>
      </c>
      <c r="D77" s="569"/>
      <c r="E77" s="193"/>
      <c r="F77" s="193"/>
      <c r="G77" s="193"/>
      <c r="H77" s="193"/>
      <c r="I77" s="193"/>
      <c r="J77" s="193"/>
    </row>
    <row r="78" spans="2:10" ht="22.5" customHeight="1" x14ac:dyDescent="0.25">
      <c r="B78" s="108"/>
      <c r="C78" s="426" t="s">
        <v>1028</v>
      </c>
      <c r="D78" s="569"/>
      <c r="E78" s="193"/>
      <c r="F78" s="193"/>
      <c r="G78" s="193"/>
      <c r="H78" s="193"/>
      <c r="I78" s="193"/>
      <c r="J78" s="193"/>
    </row>
    <row r="79" spans="2:10" x14ac:dyDescent="0.25">
      <c r="B79" s="108"/>
      <c r="C79" s="432" t="s">
        <v>1027</v>
      </c>
      <c r="D79" s="456"/>
      <c r="E79" s="246">
        <f t="shared" ref="E79:J79" si="14">E77+E78</f>
        <v>0</v>
      </c>
      <c r="F79" s="246">
        <f t="shared" si="14"/>
        <v>0</v>
      </c>
      <c r="G79" s="246">
        <f t="shared" si="14"/>
        <v>0</v>
      </c>
      <c r="H79" s="246">
        <f t="shared" si="14"/>
        <v>0</v>
      </c>
      <c r="I79" s="246">
        <f t="shared" si="14"/>
        <v>0</v>
      </c>
      <c r="J79" s="246">
        <f t="shared" si="14"/>
        <v>0</v>
      </c>
    </row>
    <row r="80" spans="2:10" ht="15.75" thickBot="1" x14ac:dyDescent="0.3">
      <c r="B80" s="143"/>
      <c r="C80" s="564"/>
      <c r="D80" s="565"/>
      <c r="E80" s="194"/>
      <c r="F80" s="194"/>
      <c r="G80" s="194"/>
      <c r="H80" s="194"/>
      <c r="I80" s="194"/>
      <c r="J80" s="194"/>
    </row>
    <row r="83" spans="4:9" x14ac:dyDescent="0.25">
      <c r="D83" s="375" t="s">
        <v>1276</v>
      </c>
      <c r="E83" s="375"/>
      <c r="F83" s="375"/>
      <c r="G83" s="375" t="s">
        <v>1278</v>
      </c>
      <c r="H83" s="375"/>
      <c r="I83" s="375"/>
    </row>
    <row r="84" spans="4:9" x14ac:dyDescent="0.25">
      <c r="D84" s="375" t="s">
        <v>1277</v>
      </c>
      <c r="E84" s="375"/>
      <c r="F84" s="375" t="s">
        <v>1279</v>
      </c>
      <c r="G84" s="375"/>
      <c r="H84" s="375"/>
      <c r="I84" s="375"/>
    </row>
  </sheetData>
  <mergeCells count="59"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B1:K166"/>
  <sheetViews>
    <sheetView zoomScaleNormal="100" workbookViewId="0">
      <selection activeCell="B42" sqref="B42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1" ht="30" customHeight="1" thickBot="1" x14ac:dyDescent="0.3">
      <c r="B1" s="575" t="s">
        <v>1240</v>
      </c>
      <c r="C1" s="575"/>
      <c r="D1" s="575"/>
      <c r="E1" s="575"/>
      <c r="F1" s="575"/>
      <c r="G1" s="575"/>
      <c r="H1" s="575"/>
      <c r="I1" s="575"/>
    </row>
    <row r="2" spans="2:11" x14ac:dyDescent="0.25">
      <c r="B2" s="507" t="s">
        <v>693</v>
      </c>
      <c r="C2" s="508"/>
      <c r="D2" s="508"/>
      <c r="E2" s="508"/>
      <c r="F2" s="508"/>
      <c r="G2" s="508"/>
      <c r="H2" s="508"/>
      <c r="I2" s="576"/>
    </row>
    <row r="3" spans="2:11" x14ac:dyDescent="0.25">
      <c r="B3" s="550" t="s">
        <v>1169</v>
      </c>
      <c r="C3" s="551"/>
      <c r="D3" s="551"/>
      <c r="E3" s="551"/>
      <c r="F3" s="551"/>
      <c r="G3" s="551"/>
      <c r="H3" s="551"/>
      <c r="I3" s="577"/>
      <c r="J3" s="118"/>
    </row>
    <row r="4" spans="2:11" x14ac:dyDescent="0.25">
      <c r="B4" s="550" t="s">
        <v>1170</v>
      </c>
      <c r="C4" s="551"/>
      <c r="D4" s="551"/>
      <c r="E4" s="551"/>
      <c r="F4" s="551"/>
      <c r="G4" s="551"/>
      <c r="H4" s="551"/>
      <c r="I4" s="577"/>
    </row>
    <row r="5" spans="2:11" x14ac:dyDescent="0.25">
      <c r="B5" s="550" t="s">
        <v>1269</v>
      </c>
      <c r="C5" s="551"/>
      <c r="D5" s="551"/>
      <c r="E5" s="551"/>
      <c r="F5" s="551"/>
      <c r="G5" s="551"/>
      <c r="H5" s="551"/>
      <c r="I5" s="577"/>
    </row>
    <row r="6" spans="2:11" ht="15.75" thickBot="1" x14ac:dyDescent="0.3">
      <c r="B6" s="553" t="s">
        <v>923</v>
      </c>
      <c r="C6" s="554"/>
      <c r="D6" s="554"/>
      <c r="E6" s="554"/>
      <c r="F6" s="554"/>
      <c r="G6" s="554"/>
      <c r="H6" s="554"/>
      <c r="I6" s="578"/>
    </row>
    <row r="7" spans="2:11" ht="15.75" thickBot="1" x14ac:dyDescent="0.3">
      <c r="B7" s="507" t="s">
        <v>823</v>
      </c>
      <c r="C7" s="509"/>
      <c r="D7" s="507" t="s">
        <v>685</v>
      </c>
      <c r="E7" s="508"/>
      <c r="F7" s="557"/>
      <c r="G7" s="557"/>
      <c r="H7" s="558"/>
      <c r="I7" s="500" t="s">
        <v>1171</v>
      </c>
    </row>
    <row r="8" spans="2:11" ht="23.25" thickBot="1" x14ac:dyDescent="0.3">
      <c r="B8" s="553"/>
      <c r="C8" s="554"/>
      <c r="D8" s="353" t="s">
        <v>1024</v>
      </c>
      <c r="E8" s="354" t="s">
        <v>1172</v>
      </c>
      <c r="F8" s="302" t="s">
        <v>1173</v>
      </c>
      <c r="G8" s="302" t="s">
        <v>681</v>
      </c>
      <c r="H8" s="302" t="s">
        <v>1023</v>
      </c>
      <c r="I8" s="502"/>
    </row>
    <row r="9" spans="2:11" x14ac:dyDescent="0.25">
      <c r="B9" s="433" t="s">
        <v>1174</v>
      </c>
      <c r="C9" s="579"/>
      <c r="D9" s="356">
        <f t="shared" ref="D9:E9" si="0">D10+D18+D28+D38+D48+D58+D62+D70+D74</f>
        <v>18338862</v>
      </c>
      <c r="E9" s="368">
        <f t="shared" si="0"/>
        <v>850349</v>
      </c>
      <c r="F9" s="352">
        <f>F10+F18+F28+F38+F48+F58+F62+F70+F74</f>
        <v>19189221</v>
      </c>
      <c r="G9" s="348">
        <v>11963762</v>
      </c>
      <c r="H9" s="348">
        <f>G9</f>
        <v>11963762</v>
      </c>
      <c r="I9" s="349">
        <v>7240483</v>
      </c>
      <c r="K9" s="344"/>
    </row>
    <row r="10" spans="2:11" x14ac:dyDescent="0.25">
      <c r="B10" s="437" t="s">
        <v>1097</v>
      </c>
      <c r="C10" s="430"/>
      <c r="D10" s="202">
        <f>SUM(D11:D17)</f>
        <v>16510821</v>
      </c>
      <c r="E10" s="203">
        <f>SUM(E11:E17)</f>
        <v>0</v>
      </c>
      <c r="F10" s="203">
        <f t="shared" ref="F10:I10" si="1">SUM(F11:F17)</f>
        <v>16510821</v>
      </c>
      <c r="G10" s="202">
        <f t="shared" si="1"/>
        <v>10648718</v>
      </c>
      <c r="H10" s="202">
        <f t="shared" si="1"/>
        <v>10648718</v>
      </c>
      <c r="I10" s="343">
        <f t="shared" si="1"/>
        <v>5652848</v>
      </c>
    </row>
    <row r="11" spans="2:11" x14ac:dyDescent="0.25">
      <c r="B11" s="108"/>
      <c r="C11" s="126" t="s">
        <v>1098</v>
      </c>
      <c r="D11" s="357">
        <v>12105278</v>
      </c>
      <c r="E11" s="369">
        <v>0</v>
      </c>
      <c r="F11" s="198">
        <f>+D11+E11</f>
        <v>12105278</v>
      </c>
      <c r="G11" s="198">
        <v>9036485</v>
      </c>
      <c r="H11" s="198">
        <f>G11</f>
        <v>9036485</v>
      </c>
      <c r="I11" s="324">
        <f t="shared" ref="I11:I17" si="2">+F11-G11</f>
        <v>3068793</v>
      </c>
    </row>
    <row r="12" spans="2:11" x14ac:dyDescent="0.25">
      <c r="B12" s="108"/>
      <c r="C12" s="126" t="s">
        <v>1099</v>
      </c>
      <c r="D12" s="358">
        <v>0</v>
      </c>
      <c r="E12" s="370">
        <v>0</v>
      </c>
      <c r="F12" s="252">
        <f t="shared" ref="F12:F51" si="3">+D12+E12</f>
        <v>0</v>
      </c>
      <c r="G12" s="252">
        <v>0</v>
      </c>
      <c r="H12" s="198">
        <f t="shared" ref="H12:H17" si="4">G12</f>
        <v>0</v>
      </c>
      <c r="I12" s="324">
        <f t="shared" si="2"/>
        <v>0</v>
      </c>
    </row>
    <row r="13" spans="2:11" x14ac:dyDescent="0.25">
      <c r="B13" s="108"/>
      <c r="C13" s="126" t="s">
        <v>1100</v>
      </c>
      <c r="D13" s="197">
        <v>1319599</v>
      </c>
      <c r="E13" s="371">
        <v>0</v>
      </c>
      <c r="F13" s="198">
        <f t="shared" si="3"/>
        <v>1319599</v>
      </c>
      <c r="G13" s="324" t="s">
        <v>1270</v>
      </c>
      <c r="H13" s="198" t="str">
        <f t="shared" si="4"/>
        <v>209255</v>
      </c>
      <c r="I13" s="324">
        <f t="shared" si="2"/>
        <v>1110344</v>
      </c>
    </row>
    <row r="14" spans="2:11" x14ac:dyDescent="0.25">
      <c r="B14" s="108"/>
      <c r="C14" s="126" t="s">
        <v>1101</v>
      </c>
      <c r="D14" s="357">
        <v>3085944</v>
      </c>
      <c r="E14" s="371">
        <v>0</v>
      </c>
      <c r="F14" s="198">
        <f t="shared" si="3"/>
        <v>3085944</v>
      </c>
      <c r="G14" s="198">
        <v>1612233</v>
      </c>
      <c r="H14" s="198">
        <f t="shared" si="4"/>
        <v>1612233</v>
      </c>
      <c r="I14" s="324">
        <f t="shared" si="2"/>
        <v>1473711</v>
      </c>
    </row>
    <row r="15" spans="2:11" x14ac:dyDescent="0.25">
      <c r="B15" s="108"/>
      <c r="C15" s="126" t="s">
        <v>1102</v>
      </c>
      <c r="D15" s="359">
        <v>0</v>
      </c>
      <c r="E15" s="369">
        <v>0</v>
      </c>
      <c r="F15" s="252">
        <f t="shared" si="3"/>
        <v>0</v>
      </c>
      <c r="G15" s="252">
        <v>0</v>
      </c>
      <c r="H15" s="198">
        <f t="shared" si="4"/>
        <v>0</v>
      </c>
      <c r="I15" s="324">
        <f t="shared" si="2"/>
        <v>0</v>
      </c>
    </row>
    <row r="16" spans="2:11" x14ac:dyDescent="0.25">
      <c r="B16" s="108"/>
      <c r="C16" s="126" t="s">
        <v>1103</v>
      </c>
      <c r="D16" s="251">
        <v>0</v>
      </c>
      <c r="E16" s="369">
        <v>0</v>
      </c>
      <c r="F16" s="252">
        <f t="shared" si="3"/>
        <v>0</v>
      </c>
      <c r="G16" s="252">
        <v>0</v>
      </c>
      <c r="H16" s="198">
        <f t="shared" si="4"/>
        <v>0</v>
      </c>
      <c r="I16" s="324">
        <f t="shared" si="2"/>
        <v>0</v>
      </c>
    </row>
    <row r="17" spans="2:9" x14ac:dyDescent="0.25">
      <c r="B17" s="108"/>
      <c r="C17" s="126" t="s">
        <v>1104</v>
      </c>
      <c r="D17" s="360">
        <v>0</v>
      </c>
      <c r="E17" s="370">
        <v>0</v>
      </c>
      <c r="F17" s="252">
        <f t="shared" si="3"/>
        <v>0</v>
      </c>
      <c r="G17" s="252">
        <v>0</v>
      </c>
      <c r="H17" s="198">
        <f t="shared" si="4"/>
        <v>0</v>
      </c>
      <c r="I17" s="324">
        <f t="shared" si="2"/>
        <v>0</v>
      </c>
    </row>
    <row r="18" spans="2:9" x14ac:dyDescent="0.25">
      <c r="B18" s="437" t="s">
        <v>1105</v>
      </c>
      <c r="C18" s="430"/>
      <c r="D18" s="361">
        <f>SUM(D19:D27)</f>
        <v>429798</v>
      </c>
      <c r="E18" s="372">
        <f>SUM(E19:E27)</f>
        <v>62499</v>
      </c>
      <c r="F18" s="274">
        <f t="shared" ref="F18" si="5">SUM(F19:F27)</f>
        <v>492307</v>
      </c>
      <c r="G18" s="347">
        <v>234967</v>
      </c>
      <c r="H18" s="347">
        <f>G18</f>
        <v>234967</v>
      </c>
      <c r="I18" s="347">
        <v>257341</v>
      </c>
    </row>
    <row r="19" spans="2:9" x14ac:dyDescent="0.25">
      <c r="B19" s="108"/>
      <c r="C19" s="126" t="s">
        <v>1106</v>
      </c>
      <c r="D19" s="362">
        <v>126036</v>
      </c>
      <c r="E19" s="369">
        <v>27000</v>
      </c>
      <c r="F19" s="198">
        <f>D19+E19</f>
        <v>153036</v>
      </c>
      <c r="G19" s="273">
        <v>83544</v>
      </c>
      <c r="H19" s="273">
        <f>G19</f>
        <v>83544</v>
      </c>
      <c r="I19" s="324">
        <f>+F19-G19</f>
        <v>69492</v>
      </c>
    </row>
    <row r="20" spans="2:9" x14ac:dyDescent="0.25">
      <c r="B20" s="108"/>
      <c r="C20" s="126" t="s">
        <v>1107</v>
      </c>
      <c r="D20" s="362">
        <v>160499</v>
      </c>
      <c r="E20" s="370">
        <v>15500</v>
      </c>
      <c r="F20" s="198">
        <f t="shared" ref="F20:F27" si="6">D20+E20</f>
        <v>175999</v>
      </c>
      <c r="G20" s="197">
        <v>175999</v>
      </c>
      <c r="H20" s="273">
        <f t="shared" ref="H20:H27" si="7">G20</f>
        <v>175999</v>
      </c>
      <c r="I20" s="324">
        <f t="shared" ref="I20:I37" si="8">+F20-G20</f>
        <v>0</v>
      </c>
    </row>
    <row r="21" spans="2:9" x14ac:dyDescent="0.25">
      <c r="B21" s="108"/>
      <c r="C21" s="126" t="s">
        <v>1108</v>
      </c>
      <c r="D21" s="363">
        <v>0</v>
      </c>
      <c r="E21" s="371">
        <v>0</v>
      </c>
      <c r="F21" s="198">
        <f t="shared" si="6"/>
        <v>0</v>
      </c>
      <c r="G21" s="251">
        <v>0</v>
      </c>
      <c r="H21" s="273">
        <f t="shared" si="7"/>
        <v>0</v>
      </c>
      <c r="I21" s="324">
        <f t="shared" si="8"/>
        <v>0</v>
      </c>
    </row>
    <row r="22" spans="2:9" x14ac:dyDescent="0.25">
      <c r="B22" s="108"/>
      <c r="C22" s="126" t="s">
        <v>1109</v>
      </c>
      <c r="D22" s="364">
        <v>48410</v>
      </c>
      <c r="E22" s="371">
        <v>1805</v>
      </c>
      <c r="F22" s="198">
        <f t="shared" si="6"/>
        <v>50215</v>
      </c>
      <c r="G22" s="197">
        <v>39421</v>
      </c>
      <c r="H22" s="273">
        <f t="shared" si="7"/>
        <v>39421</v>
      </c>
      <c r="I22" s="324">
        <f t="shared" si="8"/>
        <v>10794</v>
      </c>
    </row>
    <row r="23" spans="2:9" x14ac:dyDescent="0.25">
      <c r="B23" s="108"/>
      <c r="C23" s="126" t="s">
        <v>1110</v>
      </c>
      <c r="D23" s="364">
        <v>0</v>
      </c>
      <c r="E23" s="369">
        <v>0</v>
      </c>
      <c r="F23" s="198">
        <f t="shared" si="6"/>
        <v>0</v>
      </c>
      <c r="G23" s="325" t="s">
        <v>1265</v>
      </c>
      <c r="H23" s="273">
        <v>0</v>
      </c>
      <c r="I23" s="324">
        <f t="shared" si="8"/>
        <v>0</v>
      </c>
    </row>
    <row r="24" spans="2:9" x14ac:dyDescent="0.25">
      <c r="B24" s="108"/>
      <c r="C24" s="126" t="s">
        <v>1111</v>
      </c>
      <c r="D24" s="365">
        <v>82400</v>
      </c>
      <c r="E24" s="369">
        <v>20000</v>
      </c>
      <c r="F24" s="198">
        <f t="shared" si="6"/>
        <v>102400</v>
      </c>
      <c r="G24" s="197">
        <v>55580</v>
      </c>
      <c r="H24" s="273">
        <f t="shared" si="7"/>
        <v>55580</v>
      </c>
      <c r="I24" s="324">
        <f t="shared" si="8"/>
        <v>46820</v>
      </c>
    </row>
    <row r="25" spans="2:9" x14ac:dyDescent="0.25">
      <c r="B25" s="108"/>
      <c r="C25" s="126" t="s">
        <v>1112</v>
      </c>
      <c r="D25" s="362">
        <v>10000</v>
      </c>
      <c r="E25" s="370">
        <v>-1806</v>
      </c>
      <c r="F25" s="198">
        <v>8204</v>
      </c>
      <c r="G25" s="325" t="s">
        <v>1273</v>
      </c>
      <c r="H25" s="273" t="str">
        <f t="shared" si="7"/>
        <v>8204</v>
      </c>
      <c r="I25" s="324">
        <f t="shared" si="8"/>
        <v>0</v>
      </c>
    </row>
    <row r="26" spans="2:9" x14ac:dyDescent="0.25">
      <c r="B26" s="108"/>
      <c r="C26" s="126" t="s">
        <v>1113</v>
      </c>
      <c r="D26" s="363">
        <v>0</v>
      </c>
      <c r="E26" s="369">
        <v>0</v>
      </c>
      <c r="F26" s="198">
        <f t="shared" si="6"/>
        <v>0</v>
      </c>
      <c r="G26" s="325" t="s">
        <v>1265</v>
      </c>
      <c r="H26" s="273" t="str">
        <f t="shared" si="7"/>
        <v>0</v>
      </c>
      <c r="I26" s="324">
        <f t="shared" si="8"/>
        <v>0</v>
      </c>
    </row>
    <row r="27" spans="2:9" x14ac:dyDescent="0.25">
      <c r="B27" s="108"/>
      <c r="C27" s="126" t="s">
        <v>1114</v>
      </c>
      <c r="D27" s="364">
        <v>2453</v>
      </c>
      <c r="E27" s="369">
        <v>0</v>
      </c>
      <c r="F27" s="198">
        <f t="shared" si="6"/>
        <v>2453</v>
      </c>
      <c r="G27" s="325" t="s">
        <v>1274</v>
      </c>
      <c r="H27" s="273" t="str">
        <f t="shared" si="7"/>
        <v>1320</v>
      </c>
      <c r="I27" s="324">
        <f t="shared" si="8"/>
        <v>1133</v>
      </c>
    </row>
    <row r="28" spans="2:9" x14ac:dyDescent="0.25">
      <c r="B28" s="437" t="s">
        <v>1115</v>
      </c>
      <c r="C28" s="430"/>
      <c r="D28" s="366">
        <f>SUM(D29:D37)</f>
        <v>1398243</v>
      </c>
      <c r="E28" s="203">
        <f>SUM(E29:E37)</f>
        <v>787850</v>
      </c>
      <c r="F28" s="203">
        <f t="shared" ref="F28" si="9">SUM(F29:F37)</f>
        <v>2186093</v>
      </c>
      <c r="G28" s="203">
        <v>705776</v>
      </c>
      <c r="H28" s="203">
        <v>705776</v>
      </c>
      <c r="I28" s="331">
        <f>+F28-G28</f>
        <v>1480317</v>
      </c>
    </row>
    <row r="29" spans="2:9" x14ac:dyDescent="0.25">
      <c r="B29" s="108"/>
      <c r="C29" s="126" t="s">
        <v>1116</v>
      </c>
      <c r="D29" s="365">
        <v>273374</v>
      </c>
      <c r="E29" s="369">
        <v>0</v>
      </c>
      <c r="F29" s="198">
        <f t="shared" si="3"/>
        <v>273374</v>
      </c>
      <c r="G29" s="197">
        <v>105238</v>
      </c>
      <c r="H29" s="197">
        <v>105238</v>
      </c>
      <c r="I29" s="324">
        <f t="shared" si="8"/>
        <v>168136</v>
      </c>
    </row>
    <row r="30" spans="2:9" x14ac:dyDescent="0.25">
      <c r="B30" s="108"/>
      <c r="C30" s="126" t="s">
        <v>1117</v>
      </c>
      <c r="D30" s="367">
        <v>0</v>
      </c>
      <c r="E30" s="369">
        <v>0</v>
      </c>
      <c r="F30" s="322">
        <f t="shared" si="3"/>
        <v>0</v>
      </c>
      <c r="G30" s="325" t="s">
        <v>1265</v>
      </c>
      <c r="H30" s="325" t="s">
        <v>1265</v>
      </c>
      <c r="I30" s="324">
        <f t="shared" si="8"/>
        <v>0</v>
      </c>
    </row>
    <row r="31" spans="2:9" x14ac:dyDescent="0.25">
      <c r="B31" s="108"/>
      <c r="C31" s="126" t="s">
        <v>1118</v>
      </c>
      <c r="D31" s="364">
        <v>386530</v>
      </c>
      <c r="E31" s="369">
        <v>734350</v>
      </c>
      <c r="F31" s="198">
        <f t="shared" si="3"/>
        <v>1120880</v>
      </c>
      <c r="G31" s="197">
        <v>296967</v>
      </c>
      <c r="H31" s="197">
        <v>296967</v>
      </c>
      <c r="I31" s="324">
        <f t="shared" si="8"/>
        <v>823913</v>
      </c>
    </row>
    <row r="32" spans="2:9" x14ac:dyDescent="0.25">
      <c r="B32" s="108"/>
      <c r="C32" s="126" t="s">
        <v>1119</v>
      </c>
      <c r="D32" s="364">
        <v>87550</v>
      </c>
      <c r="E32" s="369">
        <v>0</v>
      </c>
      <c r="F32" s="198">
        <f t="shared" si="3"/>
        <v>87550</v>
      </c>
      <c r="G32" s="197">
        <v>29451</v>
      </c>
      <c r="H32" s="197">
        <v>29451</v>
      </c>
      <c r="I32" s="324">
        <f t="shared" si="8"/>
        <v>58099</v>
      </c>
    </row>
    <row r="33" spans="2:9" x14ac:dyDescent="0.25">
      <c r="B33" s="108"/>
      <c r="C33" s="126" t="s">
        <v>1120</v>
      </c>
      <c r="D33" s="364">
        <v>30900</v>
      </c>
      <c r="E33" s="370">
        <v>0</v>
      </c>
      <c r="F33" s="198">
        <f t="shared" si="3"/>
        <v>30900</v>
      </c>
      <c r="G33" s="197">
        <v>21835</v>
      </c>
      <c r="H33" s="197">
        <v>21835</v>
      </c>
      <c r="I33" s="324">
        <f t="shared" si="8"/>
        <v>9065</v>
      </c>
    </row>
    <row r="34" spans="2:9" x14ac:dyDescent="0.25">
      <c r="B34" s="108"/>
      <c r="C34" s="126" t="s">
        <v>1121</v>
      </c>
      <c r="D34" s="365">
        <v>15450</v>
      </c>
      <c r="E34" s="369">
        <v>9500</v>
      </c>
      <c r="F34" s="198">
        <f t="shared" si="3"/>
        <v>24950</v>
      </c>
      <c r="G34" s="330" t="s">
        <v>1271</v>
      </c>
      <c r="H34" s="330" t="s">
        <v>1271</v>
      </c>
      <c r="I34" s="324">
        <f t="shared" si="8"/>
        <v>23744</v>
      </c>
    </row>
    <row r="35" spans="2:9" x14ac:dyDescent="0.25">
      <c r="B35" s="108"/>
      <c r="C35" s="126" t="s">
        <v>1122</v>
      </c>
      <c r="D35" s="364">
        <v>12360</v>
      </c>
      <c r="E35" s="369">
        <v>24000</v>
      </c>
      <c r="F35" s="198">
        <f t="shared" si="3"/>
        <v>36360</v>
      </c>
      <c r="G35" s="197">
        <v>6169.27</v>
      </c>
      <c r="H35" s="197">
        <v>6169.27</v>
      </c>
      <c r="I35" s="324">
        <f t="shared" si="8"/>
        <v>30190.73</v>
      </c>
    </row>
    <row r="36" spans="2:9" x14ac:dyDescent="0.25">
      <c r="B36" s="108"/>
      <c r="C36" s="126" t="s">
        <v>1123</v>
      </c>
      <c r="D36" s="365">
        <v>82400</v>
      </c>
      <c r="E36" s="369">
        <v>20000</v>
      </c>
      <c r="F36" s="198">
        <f t="shared" si="3"/>
        <v>102400</v>
      </c>
      <c r="G36" s="325" t="s">
        <v>1272</v>
      </c>
      <c r="H36" s="325" t="s">
        <v>1272</v>
      </c>
      <c r="I36" s="324">
        <f t="shared" si="8"/>
        <v>82227</v>
      </c>
    </row>
    <row r="37" spans="2:9" x14ac:dyDescent="0.25">
      <c r="B37" s="108"/>
      <c r="C37" s="126" t="s">
        <v>1124</v>
      </c>
      <c r="D37" s="364">
        <v>509679</v>
      </c>
      <c r="E37" s="373">
        <v>0</v>
      </c>
      <c r="F37" s="198">
        <f t="shared" si="3"/>
        <v>509679</v>
      </c>
      <c r="G37" s="197">
        <v>224735</v>
      </c>
      <c r="H37" s="197">
        <v>224735</v>
      </c>
      <c r="I37" s="324">
        <f t="shared" si="8"/>
        <v>284944</v>
      </c>
    </row>
    <row r="38" spans="2:9" x14ac:dyDescent="0.25">
      <c r="B38" s="437" t="s">
        <v>1125</v>
      </c>
      <c r="C38" s="430"/>
      <c r="D38" s="338">
        <f>SUM(D39:D47)</f>
        <v>0</v>
      </c>
      <c r="E38" s="332">
        <f>SUM(E39:E47)</f>
        <v>0</v>
      </c>
      <c r="F38" s="332">
        <f t="shared" si="3"/>
        <v>0</v>
      </c>
      <c r="G38" s="332">
        <f>SUM(G39:G47)</f>
        <v>0</v>
      </c>
      <c r="H38" s="332">
        <f>SUM(H39:H47)</f>
        <v>0</v>
      </c>
      <c r="I38" s="332">
        <f t="shared" ref="I38:I51" si="10">F38-G38-H38</f>
        <v>0</v>
      </c>
    </row>
    <row r="39" spans="2:9" x14ac:dyDescent="0.25">
      <c r="B39" s="108"/>
      <c r="C39" s="126" t="s">
        <v>1126</v>
      </c>
      <c r="D39" s="263">
        <v>0</v>
      </c>
      <c r="E39" s="264">
        <v>0</v>
      </c>
      <c r="F39" s="264">
        <f t="shared" si="3"/>
        <v>0</v>
      </c>
      <c r="G39" s="264">
        <v>0</v>
      </c>
      <c r="H39" s="264">
        <v>0</v>
      </c>
      <c r="I39" s="264">
        <f t="shared" si="10"/>
        <v>0</v>
      </c>
    </row>
    <row r="40" spans="2:9" x14ac:dyDescent="0.25">
      <c r="B40" s="108"/>
      <c r="C40" s="126" t="s">
        <v>1127</v>
      </c>
      <c r="D40" s="263">
        <v>0</v>
      </c>
      <c r="E40" s="264">
        <v>0</v>
      </c>
      <c r="F40" s="264">
        <f t="shared" si="3"/>
        <v>0</v>
      </c>
      <c r="G40" s="264">
        <v>0</v>
      </c>
      <c r="H40" s="264">
        <v>0</v>
      </c>
      <c r="I40" s="264">
        <f t="shared" si="10"/>
        <v>0</v>
      </c>
    </row>
    <row r="41" spans="2:9" x14ac:dyDescent="0.25">
      <c r="B41" s="108"/>
      <c r="C41" s="126" t="s">
        <v>1128</v>
      </c>
      <c r="D41" s="263">
        <v>0</v>
      </c>
      <c r="E41" s="264">
        <v>0</v>
      </c>
      <c r="F41" s="264">
        <f t="shared" si="3"/>
        <v>0</v>
      </c>
      <c r="G41" s="264">
        <v>0</v>
      </c>
      <c r="H41" s="264">
        <v>0</v>
      </c>
      <c r="I41" s="264">
        <f t="shared" si="10"/>
        <v>0</v>
      </c>
    </row>
    <row r="42" spans="2:9" x14ac:dyDescent="0.25">
      <c r="B42" s="108"/>
      <c r="C42" s="126" t="s">
        <v>1129</v>
      </c>
      <c r="D42" s="263">
        <v>0</v>
      </c>
      <c r="E42" s="264">
        <v>0</v>
      </c>
      <c r="F42" s="264">
        <f t="shared" si="3"/>
        <v>0</v>
      </c>
      <c r="G42" s="264">
        <v>0</v>
      </c>
      <c r="H42" s="264">
        <v>0</v>
      </c>
      <c r="I42" s="264">
        <f t="shared" si="10"/>
        <v>0</v>
      </c>
    </row>
    <row r="43" spans="2:9" x14ac:dyDescent="0.25">
      <c r="B43" s="108"/>
      <c r="C43" s="126" t="s">
        <v>1130</v>
      </c>
      <c r="D43" s="263">
        <v>0</v>
      </c>
      <c r="E43" s="264">
        <v>0</v>
      </c>
      <c r="F43" s="264">
        <f t="shared" si="3"/>
        <v>0</v>
      </c>
      <c r="G43" s="264">
        <v>0</v>
      </c>
      <c r="H43" s="264">
        <v>0</v>
      </c>
      <c r="I43" s="264">
        <f t="shared" si="10"/>
        <v>0</v>
      </c>
    </row>
    <row r="44" spans="2:9" x14ac:dyDescent="0.25">
      <c r="B44" s="108"/>
      <c r="C44" s="126" t="s">
        <v>1131</v>
      </c>
      <c r="D44" s="263">
        <v>0</v>
      </c>
      <c r="E44" s="264">
        <v>0</v>
      </c>
      <c r="F44" s="264">
        <f t="shared" si="3"/>
        <v>0</v>
      </c>
      <c r="G44" s="264">
        <v>0</v>
      </c>
      <c r="H44" s="264">
        <v>0</v>
      </c>
      <c r="I44" s="264">
        <f t="shared" si="10"/>
        <v>0</v>
      </c>
    </row>
    <row r="45" spans="2:9" x14ac:dyDescent="0.25">
      <c r="B45" s="108"/>
      <c r="C45" s="126" t="s">
        <v>1132</v>
      </c>
      <c r="D45" s="263">
        <v>0</v>
      </c>
      <c r="E45" s="264">
        <v>0</v>
      </c>
      <c r="F45" s="264">
        <f t="shared" si="3"/>
        <v>0</v>
      </c>
      <c r="G45" s="264">
        <v>0</v>
      </c>
      <c r="H45" s="264">
        <v>0</v>
      </c>
      <c r="I45" s="264">
        <f t="shared" si="10"/>
        <v>0</v>
      </c>
    </row>
    <row r="46" spans="2:9" x14ac:dyDescent="0.25">
      <c r="B46" s="108"/>
      <c r="C46" s="126" t="s">
        <v>1133</v>
      </c>
      <c r="D46" s="263">
        <v>0</v>
      </c>
      <c r="E46" s="264">
        <v>0</v>
      </c>
      <c r="F46" s="264">
        <f t="shared" si="3"/>
        <v>0</v>
      </c>
      <c r="G46" s="264">
        <v>0</v>
      </c>
      <c r="H46" s="264">
        <v>0</v>
      </c>
      <c r="I46" s="264">
        <f t="shared" si="10"/>
        <v>0</v>
      </c>
    </row>
    <row r="47" spans="2:9" x14ac:dyDescent="0.25">
      <c r="B47" s="108"/>
      <c r="C47" s="126" t="s">
        <v>1134</v>
      </c>
      <c r="D47" s="263">
        <v>0</v>
      </c>
      <c r="E47" s="264">
        <v>0</v>
      </c>
      <c r="F47" s="264">
        <f t="shared" si="3"/>
        <v>0</v>
      </c>
      <c r="G47" s="264">
        <v>0</v>
      </c>
      <c r="H47" s="264">
        <v>0</v>
      </c>
      <c r="I47" s="264">
        <f t="shared" si="10"/>
        <v>0</v>
      </c>
    </row>
    <row r="48" spans="2:9" x14ac:dyDescent="0.25">
      <c r="B48" s="437" t="s">
        <v>1135</v>
      </c>
      <c r="C48" s="430"/>
      <c r="D48" s="336">
        <f>SUM(D49:D57)</f>
        <v>0</v>
      </c>
      <c r="E48" s="355">
        <f>SUM(E49:E57)</f>
        <v>0</v>
      </c>
      <c r="F48" s="355">
        <f t="shared" si="3"/>
        <v>0</v>
      </c>
      <c r="G48" s="329">
        <f>SUM(G49:G57)</f>
        <v>0</v>
      </c>
      <c r="H48" s="329">
        <f>SUM(H49:H57)</f>
        <v>0</v>
      </c>
      <c r="I48" s="337">
        <f>SUM(I49:I57)</f>
        <v>0</v>
      </c>
    </row>
    <row r="49" spans="2:9" x14ac:dyDescent="0.25">
      <c r="B49" s="108"/>
      <c r="C49" s="126" t="s">
        <v>1136</v>
      </c>
      <c r="D49" s="346"/>
      <c r="E49" s="305"/>
      <c r="F49" s="305"/>
      <c r="G49" s="272"/>
      <c r="H49" s="272"/>
      <c r="I49" s="322"/>
    </row>
    <row r="50" spans="2:9" x14ac:dyDescent="0.25">
      <c r="B50" s="108"/>
      <c r="C50" s="126" t="s">
        <v>1137</v>
      </c>
      <c r="D50" s="346"/>
      <c r="E50" s="305"/>
      <c r="F50" s="305"/>
      <c r="G50" s="323"/>
      <c r="H50" s="323"/>
      <c r="I50" s="322"/>
    </row>
    <row r="51" spans="2:9" x14ac:dyDescent="0.25">
      <c r="B51" s="108"/>
      <c r="C51" s="126" t="s">
        <v>1138</v>
      </c>
      <c r="D51" s="263">
        <v>0</v>
      </c>
      <c r="E51" s="264">
        <v>0</v>
      </c>
      <c r="F51" s="264">
        <f t="shared" si="3"/>
        <v>0</v>
      </c>
      <c r="G51" s="264">
        <v>0</v>
      </c>
      <c r="H51" s="264">
        <v>0</v>
      </c>
      <c r="I51" s="264">
        <f t="shared" si="10"/>
        <v>0</v>
      </c>
    </row>
    <row r="52" spans="2:9" x14ac:dyDescent="0.25">
      <c r="B52" s="108"/>
      <c r="C52" s="126" t="s">
        <v>1139</v>
      </c>
      <c r="D52" s="311">
        <v>0</v>
      </c>
      <c r="E52" s="308">
        <v>0</v>
      </c>
      <c r="F52" s="308">
        <f t="shared" ref="F52" si="11">+D52+E52</f>
        <v>0</v>
      </c>
      <c r="G52" s="330" t="s">
        <v>1265</v>
      </c>
      <c r="H52" s="330" t="s">
        <v>1265</v>
      </c>
      <c r="I52" s="320">
        <v>0</v>
      </c>
    </row>
    <row r="53" spans="2:9" x14ac:dyDescent="0.25">
      <c r="B53" s="108"/>
      <c r="C53" s="126" t="s">
        <v>1140</v>
      </c>
      <c r="D53" s="263">
        <v>0</v>
      </c>
      <c r="E53" s="264">
        <v>0</v>
      </c>
      <c r="F53" s="304"/>
      <c r="G53" s="304"/>
      <c r="H53" s="264">
        <v>0</v>
      </c>
      <c r="I53" s="304"/>
    </row>
    <row r="54" spans="2:9" x14ac:dyDescent="0.25">
      <c r="B54" s="108"/>
      <c r="C54" s="126" t="s">
        <v>1141</v>
      </c>
      <c r="D54" s="303"/>
      <c r="E54" s="323"/>
      <c r="F54" s="322"/>
      <c r="G54" s="308"/>
      <c r="H54" s="308"/>
      <c r="I54" s="322"/>
    </row>
    <row r="55" spans="2:9" x14ac:dyDescent="0.25">
      <c r="B55" s="108"/>
      <c r="C55" s="126" t="s">
        <v>1142</v>
      </c>
      <c r="D55" s="263">
        <v>0</v>
      </c>
      <c r="E55" s="264">
        <v>0</v>
      </c>
      <c r="F55" s="264">
        <f t="shared" ref="F55:F73" si="12">+D55+E55</f>
        <v>0</v>
      </c>
      <c r="G55" s="264">
        <v>0</v>
      </c>
      <c r="H55" s="264">
        <v>0</v>
      </c>
      <c r="I55" s="264">
        <f t="shared" ref="I55:I73" si="13">F55-G55-H55</f>
        <v>0</v>
      </c>
    </row>
    <row r="56" spans="2:9" x14ac:dyDescent="0.25">
      <c r="B56" s="108"/>
      <c r="C56" s="126" t="s">
        <v>1143</v>
      </c>
      <c r="D56" s="263">
        <v>0</v>
      </c>
      <c r="E56" s="264">
        <v>0</v>
      </c>
      <c r="F56" s="264">
        <f t="shared" si="12"/>
        <v>0</v>
      </c>
      <c r="G56" s="264">
        <v>0</v>
      </c>
      <c r="H56" s="264">
        <v>0</v>
      </c>
      <c r="I56" s="264">
        <f t="shared" si="13"/>
        <v>0</v>
      </c>
    </row>
    <row r="57" spans="2:9" x14ac:dyDescent="0.25">
      <c r="B57" s="108"/>
      <c r="C57" s="126" t="s">
        <v>1144</v>
      </c>
      <c r="D57" s="311">
        <v>0</v>
      </c>
      <c r="E57" s="304">
        <v>0</v>
      </c>
      <c r="F57" s="309">
        <f t="shared" si="12"/>
        <v>0</v>
      </c>
      <c r="G57" s="304">
        <v>0</v>
      </c>
      <c r="H57" s="304">
        <v>0</v>
      </c>
      <c r="I57" s="309">
        <v>0</v>
      </c>
    </row>
    <row r="58" spans="2:9" x14ac:dyDescent="0.25">
      <c r="B58" s="437" t="s">
        <v>1145</v>
      </c>
      <c r="C58" s="430"/>
      <c r="D58" s="338">
        <f>SUM(D59:D61)</f>
        <v>0</v>
      </c>
      <c r="E58" s="332">
        <f>SUM(E59:E61)</f>
        <v>0</v>
      </c>
      <c r="F58" s="332">
        <f t="shared" si="12"/>
        <v>0</v>
      </c>
      <c r="G58" s="332">
        <f>SUM(G59:G61)</f>
        <v>0</v>
      </c>
      <c r="H58" s="332">
        <f>SUM(H59:H61)</f>
        <v>0</v>
      </c>
      <c r="I58" s="332">
        <f t="shared" si="13"/>
        <v>0</v>
      </c>
    </row>
    <row r="59" spans="2:9" x14ac:dyDescent="0.25">
      <c r="B59" s="108"/>
      <c r="C59" s="126" t="s">
        <v>1146</v>
      </c>
      <c r="D59" s="263">
        <v>0</v>
      </c>
      <c r="E59" s="264">
        <v>0</v>
      </c>
      <c r="F59" s="264">
        <f t="shared" si="12"/>
        <v>0</v>
      </c>
      <c r="G59" s="264">
        <v>0</v>
      </c>
      <c r="H59" s="264">
        <v>0</v>
      </c>
      <c r="I59" s="264">
        <f t="shared" si="13"/>
        <v>0</v>
      </c>
    </row>
    <row r="60" spans="2:9" x14ac:dyDescent="0.25">
      <c r="B60" s="108"/>
      <c r="C60" s="126" t="s">
        <v>1147</v>
      </c>
      <c r="D60" s="263">
        <v>0</v>
      </c>
      <c r="E60" s="264">
        <v>0</v>
      </c>
      <c r="F60" s="264">
        <f t="shared" si="12"/>
        <v>0</v>
      </c>
      <c r="G60" s="264">
        <v>0</v>
      </c>
      <c r="H60" s="264">
        <v>0</v>
      </c>
      <c r="I60" s="264">
        <f t="shared" si="13"/>
        <v>0</v>
      </c>
    </row>
    <row r="61" spans="2:9" x14ac:dyDescent="0.25">
      <c r="B61" s="108"/>
      <c r="C61" s="126" t="s">
        <v>1148</v>
      </c>
      <c r="D61" s="263">
        <v>0</v>
      </c>
      <c r="E61" s="264">
        <v>0</v>
      </c>
      <c r="F61" s="264">
        <f t="shared" si="12"/>
        <v>0</v>
      </c>
      <c r="G61" s="264">
        <v>0</v>
      </c>
      <c r="H61" s="264">
        <v>0</v>
      </c>
      <c r="I61" s="264">
        <f t="shared" si="13"/>
        <v>0</v>
      </c>
    </row>
    <row r="62" spans="2:9" x14ac:dyDescent="0.25">
      <c r="B62" s="437" t="s">
        <v>1149</v>
      </c>
      <c r="C62" s="430"/>
      <c r="D62" s="338">
        <f>SUM(D63:D69)</f>
        <v>0</v>
      </c>
      <c r="E62" s="332">
        <f>SUM(E63:E69)</f>
        <v>0</v>
      </c>
      <c r="F62" s="332">
        <f t="shared" si="12"/>
        <v>0</v>
      </c>
      <c r="G62" s="332">
        <f>SUM(G63:G69)</f>
        <v>0</v>
      </c>
      <c r="H62" s="332">
        <f>SUM(H63:H69)</f>
        <v>0</v>
      </c>
      <c r="I62" s="332">
        <f t="shared" si="13"/>
        <v>0</v>
      </c>
    </row>
    <row r="63" spans="2:9" x14ac:dyDescent="0.25">
      <c r="B63" s="108"/>
      <c r="C63" s="126" t="s">
        <v>1150</v>
      </c>
      <c r="D63" s="263">
        <v>0</v>
      </c>
      <c r="E63" s="264">
        <v>0</v>
      </c>
      <c r="F63" s="264">
        <f t="shared" si="12"/>
        <v>0</v>
      </c>
      <c r="G63" s="264">
        <v>0</v>
      </c>
      <c r="H63" s="264">
        <v>0</v>
      </c>
      <c r="I63" s="264">
        <f t="shared" si="13"/>
        <v>0</v>
      </c>
    </row>
    <row r="64" spans="2:9" x14ac:dyDescent="0.25">
      <c r="B64" s="108"/>
      <c r="C64" s="126" t="s">
        <v>1151</v>
      </c>
      <c r="D64" s="263">
        <v>0</v>
      </c>
      <c r="E64" s="264">
        <v>0</v>
      </c>
      <c r="F64" s="264">
        <f t="shared" si="12"/>
        <v>0</v>
      </c>
      <c r="G64" s="264">
        <v>0</v>
      </c>
      <c r="H64" s="264">
        <v>0</v>
      </c>
      <c r="I64" s="264">
        <f t="shared" si="13"/>
        <v>0</v>
      </c>
    </row>
    <row r="65" spans="2:10" x14ac:dyDescent="0.25">
      <c r="B65" s="108"/>
      <c r="C65" s="126" t="s">
        <v>1152</v>
      </c>
      <c r="D65" s="263">
        <v>0</v>
      </c>
      <c r="E65" s="264">
        <v>0</v>
      </c>
      <c r="F65" s="264">
        <f t="shared" si="12"/>
        <v>0</v>
      </c>
      <c r="G65" s="264">
        <v>0</v>
      </c>
      <c r="H65" s="264">
        <v>0</v>
      </c>
      <c r="I65" s="264">
        <f t="shared" si="13"/>
        <v>0</v>
      </c>
    </row>
    <row r="66" spans="2:10" x14ac:dyDescent="0.25">
      <c r="B66" s="108"/>
      <c r="C66" s="126" t="s">
        <v>1153</v>
      </c>
      <c r="D66" s="263">
        <v>0</v>
      </c>
      <c r="E66" s="264">
        <v>0</v>
      </c>
      <c r="F66" s="264">
        <f t="shared" si="12"/>
        <v>0</v>
      </c>
      <c r="G66" s="264">
        <v>0</v>
      </c>
      <c r="H66" s="264">
        <v>0</v>
      </c>
      <c r="I66" s="264">
        <f t="shared" si="13"/>
        <v>0</v>
      </c>
    </row>
    <row r="67" spans="2:10" ht="22.5" x14ac:dyDescent="0.25">
      <c r="B67" s="108"/>
      <c r="C67" s="169" t="s">
        <v>1241</v>
      </c>
      <c r="D67" s="263">
        <v>0</v>
      </c>
      <c r="E67" s="264">
        <v>0</v>
      </c>
      <c r="F67" s="264">
        <f t="shared" si="12"/>
        <v>0</v>
      </c>
      <c r="G67" s="264">
        <v>0</v>
      </c>
      <c r="H67" s="264">
        <v>0</v>
      </c>
      <c r="I67" s="264">
        <f t="shared" si="13"/>
        <v>0</v>
      </c>
    </row>
    <row r="68" spans="2:10" x14ac:dyDescent="0.25">
      <c r="B68" s="108"/>
      <c r="C68" s="126" t="s">
        <v>1154</v>
      </c>
      <c r="D68" s="263">
        <v>0</v>
      </c>
      <c r="E68" s="264">
        <v>0</v>
      </c>
      <c r="F68" s="264">
        <f t="shared" si="12"/>
        <v>0</v>
      </c>
      <c r="G68" s="264">
        <v>0</v>
      </c>
      <c r="H68" s="264">
        <v>0</v>
      </c>
      <c r="I68" s="264">
        <f t="shared" si="13"/>
        <v>0</v>
      </c>
    </row>
    <row r="69" spans="2:10" x14ac:dyDescent="0.25">
      <c r="B69" s="108"/>
      <c r="C69" s="126" t="s">
        <v>1155</v>
      </c>
      <c r="D69" s="263">
        <v>0</v>
      </c>
      <c r="E69" s="264">
        <v>0</v>
      </c>
      <c r="F69" s="264">
        <f t="shared" si="12"/>
        <v>0</v>
      </c>
      <c r="G69" s="264">
        <v>0</v>
      </c>
      <c r="H69" s="264">
        <v>0</v>
      </c>
      <c r="I69" s="264">
        <f t="shared" si="13"/>
        <v>0</v>
      </c>
    </row>
    <row r="70" spans="2:10" x14ac:dyDescent="0.25">
      <c r="B70" s="437" t="s">
        <v>1156</v>
      </c>
      <c r="C70" s="430"/>
      <c r="D70" s="338">
        <f>SUM(D71:D73)</f>
        <v>0</v>
      </c>
      <c r="E70" s="332">
        <f>SUM(E71:E73)</f>
        <v>0</v>
      </c>
      <c r="F70" s="332">
        <f t="shared" si="12"/>
        <v>0</v>
      </c>
      <c r="G70" s="332">
        <f>SUM(G71:G73)</f>
        <v>0</v>
      </c>
      <c r="H70" s="332">
        <f>SUM(H71:H73)</f>
        <v>0</v>
      </c>
      <c r="I70" s="332">
        <f t="shared" si="13"/>
        <v>0</v>
      </c>
    </row>
    <row r="71" spans="2:10" x14ac:dyDescent="0.25">
      <c r="B71" s="108"/>
      <c r="C71" s="126" t="s">
        <v>1157</v>
      </c>
      <c r="D71" s="263">
        <v>0</v>
      </c>
      <c r="E71" s="264">
        <v>0</v>
      </c>
      <c r="F71" s="264">
        <f t="shared" si="12"/>
        <v>0</v>
      </c>
      <c r="G71" s="264">
        <v>0</v>
      </c>
      <c r="H71" s="264">
        <v>0</v>
      </c>
      <c r="I71" s="264">
        <f t="shared" si="13"/>
        <v>0</v>
      </c>
    </row>
    <row r="72" spans="2:10" x14ac:dyDescent="0.25">
      <c r="B72" s="108"/>
      <c r="C72" s="126" t="s">
        <v>1158</v>
      </c>
      <c r="D72" s="263">
        <v>0</v>
      </c>
      <c r="E72" s="264">
        <v>0</v>
      </c>
      <c r="F72" s="264">
        <f t="shared" si="12"/>
        <v>0</v>
      </c>
      <c r="G72" s="264">
        <v>0</v>
      </c>
      <c r="H72" s="264">
        <v>0</v>
      </c>
      <c r="I72" s="264">
        <f t="shared" si="13"/>
        <v>0</v>
      </c>
    </row>
    <row r="73" spans="2:10" x14ac:dyDescent="0.25">
      <c r="B73" s="108"/>
      <c r="C73" s="126" t="s">
        <v>1159</v>
      </c>
      <c r="D73" s="263">
        <v>0</v>
      </c>
      <c r="E73" s="264">
        <v>0</v>
      </c>
      <c r="F73" s="264">
        <f t="shared" si="12"/>
        <v>0</v>
      </c>
      <c r="G73" s="264">
        <v>0</v>
      </c>
      <c r="H73" s="264">
        <v>0</v>
      </c>
      <c r="I73" s="264">
        <f t="shared" si="13"/>
        <v>0</v>
      </c>
    </row>
    <row r="74" spans="2:10" x14ac:dyDescent="0.25">
      <c r="B74" s="437" t="s">
        <v>1160</v>
      </c>
      <c r="C74" s="430"/>
      <c r="D74" s="338">
        <f>SUM(D75:D81)</f>
        <v>0</v>
      </c>
      <c r="E74" s="332">
        <f>SUM(E75:E81)</f>
        <v>0</v>
      </c>
      <c r="F74" s="332">
        <f t="shared" ref="F74:F81" si="14">+D74+E74</f>
        <v>0</v>
      </c>
      <c r="G74" s="332">
        <f>SUM(G75:G81)</f>
        <v>0</v>
      </c>
      <c r="H74" s="332">
        <f>SUM(H75:H81)</f>
        <v>0</v>
      </c>
      <c r="I74" s="332">
        <f t="shared" ref="I74:I81" si="15">F74-G74-H74</f>
        <v>0</v>
      </c>
    </row>
    <row r="75" spans="2:10" x14ac:dyDescent="0.25">
      <c r="B75" s="108"/>
      <c r="C75" s="126" t="s">
        <v>1161</v>
      </c>
      <c r="D75" s="263">
        <v>0</v>
      </c>
      <c r="E75" s="264">
        <v>0</v>
      </c>
      <c r="F75" s="264">
        <f t="shared" si="14"/>
        <v>0</v>
      </c>
      <c r="G75" s="264">
        <v>0</v>
      </c>
      <c r="H75" s="264">
        <v>0</v>
      </c>
      <c r="I75" s="264">
        <f t="shared" si="15"/>
        <v>0</v>
      </c>
    </row>
    <row r="76" spans="2:10" x14ac:dyDescent="0.25">
      <c r="B76" s="108"/>
      <c r="C76" s="126" t="s">
        <v>1162</v>
      </c>
      <c r="D76" s="263">
        <v>0</v>
      </c>
      <c r="E76" s="264">
        <v>0</v>
      </c>
      <c r="F76" s="264">
        <f t="shared" si="14"/>
        <v>0</v>
      </c>
      <c r="G76" s="264">
        <v>0</v>
      </c>
      <c r="H76" s="264">
        <v>0</v>
      </c>
      <c r="I76" s="264">
        <f t="shared" si="15"/>
        <v>0</v>
      </c>
    </row>
    <row r="77" spans="2:10" x14ac:dyDescent="0.25">
      <c r="B77" s="108"/>
      <c r="C77" s="126" t="s">
        <v>1163</v>
      </c>
      <c r="D77" s="263">
        <v>0</v>
      </c>
      <c r="E77" s="264">
        <v>0</v>
      </c>
      <c r="F77" s="264">
        <f t="shared" si="14"/>
        <v>0</v>
      </c>
      <c r="G77" s="264">
        <v>0</v>
      </c>
      <c r="H77" s="264">
        <v>0</v>
      </c>
      <c r="I77" s="264">
        <f t="shared" si="15"/>
        <v>0</v>
      </c>
    </row>
    <row r="78" spans="2:10" x14ac:dyDescent="0.25">
      <c r="B78" s="108"/>
      <c r="C78" s="126" t="s">
        <v>1164</v>
      </c>
      <c r="D78" s="263">
        <v>0</v>
      </c>
      <c r="E78" s="264">
        <v>0</v>
      </c>
      <c r="F78" s="264">
        <f t="shared" si="14"/>
        <v>0</v>
      </c>
      <c r="G78" s="264">
        <v>0</v>
      </c>
      <c r="H78" s="264">
        <v>0</v>
      </c>
      <c r="I78" s="264">
        <f t="shared" si="15"/>
        <v>0</v>
      </c>
    </row>
    <row r="79" spans="2:10" x14ac:dyDescent="0.25">
      <c r="B79" s="108"/>
      <c r="C79" s="126" t="s">
        <v>1165</v>
      </c>
      <c r="D79" s="263">
        <v>0</v>
      </c>
      <c r="E79" s="264">
        <v>0</v>
      </c>
      <c r="F79" s="264">
        <f t="shared" si="14"/>
        <v>0</v>
      </c>
      <c r="G79" s="264">
        <v>0</v>
      </c>
      <c r="H79" s="264">
        <v>0</v>
      </c>
      <c r="I79" s="264">
        <f t="shared" si="15"/>
        <v>0</v>
      </c>
      <c r="J79" s="107"/>
    </row>
    <row r="80" spans="2:10" x14ac:dyDescent="0.25">
      <c r="B80" s="108"/>
      <c r="C80" s="126" t="s">
        <v>1166</v>
      </c>
      <c r="D80" s="263">
        <v>0</v>
      </c>
      <c r="E80" s="264">
        <v>0</v>
      </c>
      <c r="F80" s="264">
        <f t="shared" si="14"/>
        <v>0</v>
      </c>
      <c r="G80" s="264">
        <v>0</v>
      </c>
      <c r="H80" s="264">
        <v>0</v>
      </c>
      <c r="I80" s="264">
        <f t="shared" si="15"/>
        <v>0</v>
      </c>
      <c r="J80" s="107"/>
    </row>
    <row r="81" spans="2:10" x14ac:dyDescent="0.25">
      <c r="B81" s="108"/>
      <c r="C81" s="126" t="s">
        <v>1167</v>
      </c>
      <c r="D81" s="263">
        <v>0</v>
      </c>
      <c r="E81" s="264">
        <v>0</v>
      </c>
      <c r="F81" s="264">
        <f t="shared" si="14"/>
        <v>0</v>
      </c>
      <c r="G81" s="264">
        <v>0</v>
      </c>
      <c r="H81" s="264">
        <v>0</v>
      </c>
      <c r="I81" s="263">
        <f t="shared" si="15"/>
        <v>0</v>
      </c>
      <c r="J81" s="107"/>
    </row>
    <row r="82" spans="2:10" ht="15.75" thickBot="1" x14ac:dyDescent="0.3">
      <c r="B82" s="107"/>
      <c r="C82" s="110"/>
      <c r="D82" s="290"/>
      <c r="E82" s="111"/>
      <c r="G82" s="290"/>
      <c r="H82" s="109"/>
      <c r="I82" s="290"/>
      <c r="J82" s="107"/>
    </row>
    <row r="83" spans="2:10" x14ac:dyDescent="0.25">
      <c r="B83" s="105"/>
      <c r="C83" s="105"/>
      <c r="D83" s="105"/>
      <c r="E83" s="105"/>
      <c r="F83" s="105"/>
      <c r="G83" s="105"/>
    </row>
    <row r="86" spans="2:10" ht="15.75" thickBot="1" x14ac:dyDescent="0.3"/>
    <row r="87" spans="2:10" x14ac:dyDescent="0.25">
      <c r="B87" s="433" t="s">
        <v>1096</v>
      </c>
      <c r="C87" s="434"/>
      <c r="D87" s="277">
        <f t="shared" ref="D87:I87" si="16">D88+D96+D106+D116+D126+D136+D140+D148+D152</f>
        <v>0</v>
      </c>
      <c r="E87" s="277">
        <f t="shared" si="16"/>
        <v>0</v>
      </c>
      <c r="F87" s="277">
        <f t="shared" si="16"/>
        <v>0</v>
      </c>
      <c r="G87" s="277">
        <f t="shared" si="16"/>
        <v>0</v>
      </c>
      <c r="H87" s="277">
        <f t="shared" si="16"/>
        <v>0</v>
      </c>
      <c r="I87" s="277">
        <f t="shared" si="16"/>
        <v>0</v>
      </c>
    </row>
    <row r="88" spans="2:10" x14ac:dyDescent="0.25">
      <c r="B88" s="437" t="s">
        <v>1097</v>
      </c>
      <c r="C88" s="430"/>
      <c r="D88" s="249">
        <f>SUM(D89:D95)</f>
        <v>0</v>
      </c>
      <c r="E88" s="250">
        <f>SUM(E89:E95)</f>
        <v>0</v>
      </c>
      <c r="F88" s="250">
        <f t="shared" ref="F88:F151" si="17">+D88+E88</f>
        <v>0</v>
      </c>
      <c r="G88" s="250">
        <f>SUM(G89:G95)</f>
        <v>0</v>
      </c>
      <c r="H88" s="250">
        <f>SUM(H89:H95)</f>
        <v>0</v>
      </c>
      <c r="I88" s="250">
        <f t="shared" ref="I88:I151" si="18">F88-G88-H88</f>
        <v>0</v>
      </c>
    </row>
    <row r="89" spans="2:10" x14ac:dyDescent="0.25">
      <c r="B89" s="108"/>
      <c r="C89" s="126" t="s">
        <v>1098</v>
      </c>
      <c r="D89" s="263">
        <v>0</v>
      </c>
      <c r="E89" s="264">
        <v>0</v>
      </c>
      <c r="F89" s="264">
        <f t="shared" si="17"/>
        <v>0</v>
      </c>
      <c r="G89" s="264">
        <v>0</v>
      </c>
      <c r="H89" s="264">
        <v>0</v>
      </c>
      <c r="I89" s="264">
        <f t="shared" si="18"/>
        <v>0</v>
      </c>
    </row>
    <row r="90" spans="2:10" x14ac:dyDescent="0.25">
      <c r="B90" s="108"/>
      <c r="C90" s="126" t="s">
        <v>1099</v>
      </c>
      <c r="D90" s="263">
        <v>0</v>
      </c>
      <c r="E90" s="264">
        <v>0</v>
      </c>
      <c r="F90" s="264">
        <f t="shared" si="17"/>
        <v>0</v>
      </c>
      <c r="G90" s="264">
        <v>0</v>
      </c>
      <c r="H90" s="264">
        <v>0</v>
      </c>
      <c r="I90" s="264">
        <f t="shared" si="18"/>
        <v>0</v>
      </c>
    </row>
    <row r="91" spans="2:10" x14ac:dyDescent="0.25">
      <c r="B91" s="108"/>
      <c r="C91" s="126" t="s">
        <v>1100</v>
      </c>
      <c r="D91" s="263">
        <v>0</v>
      </c>
      <c r="E91" s="264">
        <v>0</v>
      </c>
      <c r="F91" s="264">
        <f t="shared" si="17"/>
        <v>0</v>
      </c>
      <c r="G91" s="264">
        <v>0</v>
      </c>
      <c r="H91" s="264">
        <v>0</v>
      </c>
      <c r="I91" s="264">
        <f t="shared" si="18"/>
        <v>0</v>
      </c>
    </row>
    <row r="92" spans="2:10" x14ac:dyDescent="0.25">
      <c r="B92" s="108"/>
      <c r="C92" s="126" t="s">
        <v>1101</v>
      </c>
      <c r="D92" s="263">
        <v>0</v>
      </c>
      <c r="E92" s="264">
        <v>0</v>
      </c>
      <c r="F92" s="264">
        <f t="shared" si="17"/>
        <v>0</v>
      </c>
      <c r="G92" s="264">
        <v>0</v>
      </c>
      <c r="H92" s="264">
        <v>0</v>
      </c>
      <c r="I92" s="264">
        <f t="shared" si="18"/>
        <v>0</v>
      </c>
    </row>
    <row r="93" spans="2:10" x14ac:dyDescent="0.25">
      <c r="B93" s="108"/>
      <c r="C93" s="126" t="s">
        <v>1102</v>
      </c>
      <c r="D93" s="263">
        <v>0</v>
      </c>
      <c r="E93" s="264">
        <v>0</v>
      </c>
      <c r="F93" s="264">
        <f t="shared" si="17"/>
        <v>0</v>
      </c>
      <c r="G93" s="264">
        <v>0</v>
      </c>
      <c r="H93" s="264">
        <v>0</v>
      </c>
      <c r="I93" s="264">
        <f t="shared" si="18"/>
        <v>0</v>
      </c>
    </row>
    <row r="94" spans="2:10" x14ac:dyDescent="0.25">
      <c r="B94" s="108"/>
      <c r="C94" s="126" t="s">
        <v>1103</v>
      </c>
      <c r="D94" s="263">
        <v>0</v>
      </c>
      <c r="E94" s="264">
        <v>0</v>
      </c>
      <c r="F94" s="264">
        <f t="shared" si="17"/>
        <v>0</v>
      </c>
      <c r="G94" s="264">
        <v>0</v>
      </c>
      <c r="H94" s="264">
        <v>0</v>
      </c>
      <c r="I94" s="264">
        <f t="shared" si="18"/>
        <v>0</v>
      </c>
    </row>
    <row r="95" spans="2:10" x14ac:dyDescent="0.25">
      <c r="B95" s="108"/>
      <c r="C95" s="126" t="s">
        <v>1104</v>
      </c>
      <c r="D95" s="263">
        <v>0</v>
      </c>
      <c r="E95" s="264">
        <v>0</v>
      </c>
      <c r="F95" s="264">
        <f t="shared" si="17"/>
        <v>0</v>
      </c>
      <c r="G95" s="264">
        <v>0</v>
      </c>
      <c r="H95" s="264">
        <v>0</v>
      </c>
      <c r="I95" s="264">
        <f t="shared" si="18"/>
        <v>0</v>
      </c>
    </row>
    <row r="96" spans="2:10" x14ac:dyDescent="0.25">
      <c r="B96" s="437" t="s">
        <v>1105</v>
      </c>
      <c r="C96" s="430"/>
      <c r="D96" s="338">
        <f>SUM(D97:D105)</f>
        <v>0</v>
      </c>
      <c r="E96" s="332">
        <f>SUM(E97:E105)</f>
        <v>0</v>
      </c>
      <c r="F96" s="332">
        <f t="shared" si="17"/>
        <v>0</v>
      </c>
      <c r="G96" s="332">
        <f>SUM(G97:G105)</f>
        <v>0</v>
      </c>
      <c r="H96" s="332">
        <f>SUM(H97:H105)</f>
        <v>0</v>
      </c>
      <c r="I96" s="332">
        <f t="shared" si="18"/>
        <v>0</v>
      </c>
    </row>
    <row r="97" spans="2:9" x14ac:dyDescent="0.25">
      <c r="B97" s="108"/>
      <c r="C97" s="126" t="s">
        <v>1106</v>
      </c>
      <c r="D97" s="263">
        <v>0</v>
      </c>
      <c r="E97" s="264">
        <v>0</v>
      </c>
      <c r="F97" s="264">
        <f t="shared" si="17"/>
        <v>0</v>
      </c>
      <c r="G97" s="264">
        <v>0</v>
      </c>
      <c r="H97" s="264">
        <v>0</v>
      </c>
      <c r="I97" s="264">
        <f t="shared" si="18"/>
        <v>0</v>
      </c>
    </row>
    <row r="98" spans="2:9" x14ac:dyDescent="0.25">
      <c r="B98" s="108"/>
      <c r="C98" s="126" t="s">
        <v>1107</v>
      </c>
      <c r="D98" s="263">
        <v>0</v>
      </c>
      <c r="E98" s="264">
        <v>0</v>
      </c>
      <c r="F98" s="264">
        <f t="shared" si="17"/>
        <v>0</v>
      </c>
      <c r="G98" s="264">
        <v>0</v>
      </c>
      <c r="H98" s="264">
        <v>0</v>
      </c>
      <c r="I98" s="264">
        <f t="shared" si="18"/>
        <v>0</v>
      </c>
    </row>
    <row r="99" spans="2:9" x14ac:dyDescent="0.25">
      <c r="B99" s="108"/>
      <c r="C99" s="126" t="s">
        <v>1108</v>
      </c>
      <c r="D99" s="263">
        <v>0</v>
      </c>
      <c r="E99" s="264">
        <v>0</v>
      </c>
      <c r="F99" s="264">
        <f t="shared" si="17"/>
        <v>0</v>
      </c>
      <c r="G99" s="264">
        <v>0</v>
      </c>
      <c r="H99" s="264">
        <v>0</v>
      </c>
      <c r="I99" s="264">
        <f t="shared" si="18"/>
        <v>0</v>
      </c>
    </row>
    <row r="100" spans="2:9" x14ac:dyDescent="0.25">
      <c r="B100" s="108"/>
      <c r="C100" s="126" t="s">
        <v>1109</v>
      </c>
      <c r="D100" s="263">
        <v>0</v>
      </c>
      <c r="E100" s="264">
        <v>0</v>
      </c>
      <c r="F100" s="264">
        <f t="shared" si="17"/>
        <v>0</v>
      </c>
      <c r="G100" s="264">
        <v>0</v>
      </c>
      <c r="H100" s="264">
        <v>0</v>
      </c>
      <c r="I100" s="264">
        <f t="shared" si="18"/>
        <v>0</v>
      </c>
    </row>
    <row r="101" spans="2:9" x14ac:dyDescent="0.25">
      <c r="B101" s="108"/>
      <c r="C101" s="126" t="s">
        <v>1110</v>
      </c>
      <c r="D101" s="263">
        <v>0</v>
      </c>
      <c r="E101" s="264">
        <v>0</v>
      </c>
      <c r="F101" s="264">
        <f t="shared" si="17"/>
        <v>0</v>
      </c>
      <c r="G101" s="264">
        <v>0</v>
      </c>
      <c r="H101" s="264">
        <v>0</v>
      </c>
      <c r="I101" s="264">
        <f t="shared" si="18"/>
        <v>0</v>
      </c>
    </row>
    <row r="102" spans="2:9" x14ac:dyDescent="0.25">
      <c r="B102" s="108"/>
      <c r="C102" s="126" t="s">
        <v>1111</v>
      </c>
      <c r="D102" s="263">
        <v>0</v>
      </c>
      <c r="E102" s="264">
        <v>0</v>
      </c>
      <c r="F102" s="264">
        <f t="shared" si="17"/>
        <v>0</v>
      </c>
      <c r="G102" s="264">
        <v>0</v>
      </c>
      <c r="H102" s="264">
        <v>0</v>
      </c>
      <c r="I102" s="264">
        <f t="shared" si="18"/>
        <v>0</v>
      </c>
    </row>
    <row r="103" spans="2:9" x14ac:dyDescent="0.25">
      <c r="B103" s="108"/>
      <c r="C103" s="126" t="s">
        <v>1112</v>
      </c>
      <c r="D103" s="263">
        <v>0</v>
      </c>
      <c r="E103" s="264">
        <v>0</v>
      </c>
      <c r="F103" s="264">
        <f t="shared" si="17"/>
        <v>0</v>
      </c>
      <c r="G103" s="264">
        <v>0</v>
      </c>
      <c r="H103" s="264">
        <v>0</v>
      </c>
      <c r="I103" s="264">
        <f t="shared" si="18"/>
        <v>0</v>
      </c>
    </row>
    <row r="104" spans="2:9" x14ac:dyDescent="0.25">
      <c r="B104" s="108"/>
      <c r="C104" s="126" t="s">
        <v>1113</v>
      </c>
      <c r="D104" s="263">
        <v>0</v>
      </c>
      <c r="E104" s="264">
        <v>0</v>
      </c>
      <c r="F104" s="264">
        <f t="shared" si="17"/>
        <v>0</v>
      </c>
      <c r="G104" s="264">
        <v>0</v>
      </c>
      <c r="H104" s="264">
        <v>0</v>
      </c>
      <c r="I104" s="264">
        <f t="shared" si="18"/>
        <v>0</v>
      </c>
    </row>
    <row r="105" spans="2:9" x14ac:dyDescent="0.25">
      <c r="B105" s="108"/>
      <c r="C105" s="126" t="s">
        <v>1114</v>
      </c>
      <c r="D105" s="263">
        <v>0</v>
      </c>
      <c r="E105" s="264">
        <v>0</v>
      </c>
      <c r="F105" s="264">
        <f t="shared" si="17"/>
        <v>0</v>
      </c>
      <c r="G105" s="264">
        <v>0</v>
      </c>
      <c r="H105" s="264">
        <v>0</v>
      </c>
      <c r="I105" s="264">
        <f t="shared" si="18"/>
        <v>0</v>
      </c>
    </row>
    <row r="106" spans="2:9" x14ac:dyDescent="0.25">
      <c r="B106" s="437" t="s">
        <v>1115</v>
      </c>
      <c r="C106" s="430"/>
      <c r="D106" s="338">
        <f>SUM(D107:D115)</f>
        <v>0</v>
      </c>
      <c r="E106" s="332">
        <f>SUM(E107:E115)</f>
        <v>0</v>
      </c>
      <c r="F106" s="332">
        <f t="shared" si="17"/>
        <v>0</v>
      </c>
      <c r="G106" s="332">
        <f>SUM(G107:G115)</f>
        <v>0</v>
      </c>
      <c r="H106" s="332">
        <f>SUM(H107:H115)</f>
        <v>0</v>
      </c>
      <c r="I106" s="332">
        <f t="shared" si="18"/>
        <v>0</v>
      </c>
    </row>
    <row r="107" spans="2:9" x14ac:dyDescent="0.25">
      <c r="B107" s="108"/>
      <c r="C107" s="126" t="s">
        <v>1116</v>
      </c>
      <c r="D107" s="263">
        <v>0</v>
      </c>
      <c r="E107" s="264">
        <v>0</v>
      </c>
      <c r="F107" s="264">
        <f t="shared" si="17"/>
        <v>0</v>
      </c>
      <c r="G107" s="264">
        <v>0</v>
      </c>
      <c r="H107" s="264">
        <v>0</v>
      </c>
      <c r="I107" s="264">
        <f t="shared" si="18"/>
        <v>0</v>
      </c>
    </row>
    <row r="108" spans="2:9" x14ac:dyDescent="0.25">
      <c r="B108" s="108"/>
      <c r="C108" s="126" t="s">
        <v>1117</v>
      </c>
      <c r="D108" s="263">
        <v>0</v>
      </c>
      <c r="E108" s="264">
        <v>0</v>
      </c>
      <c r="F108" s="264">
        <f t="shared" si="17"/>
        <v>0</v>
      </c>
      <c r="G108" s="264">
        <v>0</v>
      </c>
      <c r="H108" s="264">
        <v>0</v>
      </c>
      <c r="I108" s="264">
        <f t="shared" si="18"/>
        <v>0</v>
      </c>
    </row>
    <row r="109" spans="2:9" x14ac:dyDescent="0.25">
      <c r="B109" s="108"/>
      <c r="C109" s="126" t="s">
        <v>1118</v>
      </c>
      <c r="D109" s="263">
        <v>0</v>
      </c>
      <c r="E109" s="264">
        <v>0</v>
      </c>
      <c r="F109" s="264">
        <f t="shared" si="17"/>
        <v>0</v>
      </c>
      <c r="G109" s="264">
        <v>0</v>
      </c>
      <c r="H109" s="264">
        <v>0</v>
      </c>
      <c r="I109" s="264">
        <f t="shared" si="18"/>
        <v>0</v>
      </c>
    </row>
    <row r="110" spans="2:9" x14ac:dyDescent="0.25">
      <c r="B110" s="108"/>
      <c r="C110" s="126" t="s">
        <v>1119</v>
      </c>
      <c r="D110" s="263">
        <v>0</v>
      </c>
      <c r="E110" s="264">
        <v>0</v>
      </c>
      <c r="F110" s="264">
        <f t="shared" si="17"/>
        <v>0</v>
      </c>
      <c r="G110" s="264">
        <v>0</v>
      </c>
      <c r="H110" s="264">
        <v>0</v>
      </c>
      <c r="I110" s="264">
        <f t="shared" si="18"/>
        <v>0</v>
      </c>
    </row>
    <row r="111" spans="2:9" x14ac:dyDescent="0.25">
      <c r="B111" s="108"/>
      <c r="C111" s="126" t="s">
        <v>1120</v>
      </c>
      <c r="D111" s="263">
        <v>0</v>
      </c>
      <c r="E111" s="264">
        <v>0</v>
      </c>
      <c r="F111" s="264">
        <f t="shared" si="17"/>
        <v>0</v>
      </c>
      <c r="G111" s="264">
        <v>0</v>
      </c>
      <c r="H111" s="264">
        <v>0</v>
      </c>
      <c r="I111" s="264">
        <f t="shared" si="18"/>
        <v>0</v>
      </c>
    </row>
    <row r="112" spans="2:9" x14ac:dyDescent="0.25">
      <c r="B112" s="108"/>
      <c r="C112" s="126" t="s">
        <v>1121</v>
      </c>
      <c r="D112" s="263">
        <v>0</v>
      </c>
      <c r="E112" s="264">
        <v>0</v>
      </c>
      <c r="F112" s="264">
        <f t="shared" si="17"/>
        <v>0</v>
      </c>
      <c r="G112" s="264">
        <v>0</v>
      </c>
      <c r="H112" s="264">
        <v>0</v>
      </c>
      <c r="I112" s="264">
        <f t="shared" si="18"/>
        <v>0</v>
      </c>
    </row>
    <row r="113" spans="2:9" x14ac:dyDescent="0.25">
      <c r="B113" s="108"/>
      <c r="C113" s="126" t="s">
        <v>1122</v>
      </c>
      <c r="D113" s="263">
        <v>0</v>
      </c>
      <c r="E113" s="264">
        <v>0</v>
      </c>
      <c r="F113" s="264">
        <f t="shared" si="17"/>
        <v>0</v>
      </c>
      <c r="G113" s="264">
        <v>0</v>
      </c>
      <c r="H113" s="264">
        <v>0</v>
      </c>
      <c r="I113" s="264">
        <f t="shared" si="18"/>
        <v>0</v>
      </c>
    </row>
    <row r="114" spans="2:9" x14ac:dyDescent="0.25">
      <c r="B114" s="108"/>
      <c r="C114" s="126" t="s">
        <v>1123</v>
      </c>
      <c r="D114" s="263">
        <v>0</v>
      </c>
      <c r="E114" s="264">
        <v>0</v>
      </c>
      <c r="F114" s="264">
        <f t="shared" si="17"/>
        <v>0</v>
      </c>
      <c r="G114" s="264">
        <v>0</v>
      </c>
      <c r="H114" s="264">
        <v>0</v>
      </c>
      <c r="I114" s="264">
        <f t="shared" si="18"/>
        <v>0</v>
      </c>
    </row>
    <row r="115" spans="2:9" x14ac:dyDescent="0.25">
      <c r="B115" s="108"/>
      <c r="C115" s="126" t="s">
        <v>1124</v>
      </c>
      <c r="D115" s="263">
        <v>0</v>
      </c>
      <c r="E115" s="264">
        <v>0</v>
      </c>
      <c r="F115" s="264">
        <f t="shared" si="17"/>
        <v>0</v>
      </c>
      <c r="G115" s="264">
        <v>0</v>
      </c>
      <c r="H115" s="264">
        <v>0</v>
      </c>
      <c r="I115" s="264">
        <f t="shared" si="18"/>
        <v>0</v>
      </c>
    </row>
    <row r="116" spans="2:9" x14ac:dyDescent="0.25">
      <c r="B116" s="437" t="s">
        <v>1125</v>
      </c>
      <c r="C116" s="430"/>
      <c r="D116" s="338">
        <f>SUM(D117:D125)</f>
        <v>0</v>
      </c>
      <c r="E116" s="332">
        <f>SUM(E117:E125)</f>
        <v>0</v>
      </c>
      <c r="F116" s="332">
        <f t="shared" si="17"/>
        <v>0</v>
      </c>
      <c r="G116" s="332">
        <f>SUM(G117:G125)</f>
        <v>0</v>
      </c>
      <c r="H116" s="332">
        <f>SUM(H117:H125)</f>
        <v>0</v>
      </c>
      <c r="I116" s="332">
        <f t="shared" si="18"/>
        <v>0</v>
      </c>
    </row>
    <row r="117" spans="2:9" x14ac:dyDescent="0.25">
      <c r="B117" s="108"/>
      <c r="C117" s="126" t="s">
        <v>1126</v>
      </c>
      <c r="D117" s="263">
        <v>0</v>
      </c>
      <c r="E117" s="264">
        <v>0</v>
      </c>
      <c r="F117" s="264">
        <f t="shared" si="17"/>
        <v>0</v>
      </c>
      <c r="G117" s="264">
        <v>0</v>
      </c>
      <c r="H117" s="264">
        <v>0</v>
      </c>
      <c r="I117" s="264">
        <f t="shared" si="18"/>
        <v>0</v>
      </c>
    </row>
    <row r="118" spans="2:9" x14ac:dyDescent="0.25">
      <c r="B118" s="108"/>
      <c r="C118" s="126" t="s">
        <v>1127</v>
      </c>
      <c r="D118" s="263">
        <v>0</v>
      </c>
      <c r="E118" s="264">
        <v>0</v>
      </c>
      <c r="F118" s="264">
        <f t="shared" si="17"/>
        <v>0</v>
      </c>
      <c r="G118" s="264">
        <v>0</v>
      </c>
      <c r="H118" s="264">
        <v>0</v>
      </c>
      <c r="I118" s="264">
        <f t="shared" si="18"/>
        <v>0</v>
      </c>
    </row>
    <row r="119" spans="2:9" x14ac:dyDescent="0.25">
      <c r="B119" s="108"/>
      <c r="C119" s="126" t="s">
        <v>1128</v>
      </c>
      <c r="D119" s="263">
        <v>0</v>
      </c>
      <c r="E119" s="264">
        <v>0</v>
      </c>
      <c r="F119" s="264">
        <f t="shared" si="17"/>
        <v>0</v>
      </c>
      <c r="G119" s="264">
        <v>0</v>
      </c>
      <c r="H119" s="264">
        <v>0</v>
      </c>
      <c r="I119" s="264">
        <f t="shared" si="18"/>
        <v>0</v>
      </c>
    </row>
    <row r="120" spans="2:9" x14ac:dyDescent="0.25">
      <c r="B120" s="108"/>
      <c r="C120" s="126" t="s">
        <v>1129</v>
      </c>
      <c r="D120" s="263">
        <v>0</v>
      </c>
      <c r="E120" s="264">
        <v>0</v>
      </c>
      <c r="F120" s="264">
        <f t="shared" si="17"/>
        <v>0</v>
      </c>
      <c r="G120" s="264">
        <v>0</v>
      </c>
      <c r="H120" s="264">
        <v>0</v>
      </c>
      <c r="I120" s="264">
        <f t="shared" si="18"/>
        <v>0</v>
      </c>
    </row>
    <row r="121" spans="2:9" x14ac:dyDescent="0.25">
      <c r="B121" s="108"/>
      <c r="C121" s="126" t="s">
        <v>1130</v>
      </c>
      <c r="D121" s="263">
        <v>0</v>
      </c>
      <c r="E121" s="264">
        <v>0</v>
      </c>
      <c r="F121" s="264">
        <f t="shared" si="17"/>
        <v>0</v>
      </c>
      <c r="G121" s="264">
        <v>0</v>
      </c>
      <c r="H121" s="264">
        <v>0</v>
      </c>
      <c r="I121" s="264">
        <f t="shared" si="18"/>
        <v>0</v>
      </c>
    </row>
    <row r="122" spans="2:9" x14ac:dyDescent="0.25">
      <c r="B122" s="108"/>
      <c r="C122" s="126" t="s">
        <v>1131</v>
      </c>
      <c r="D122" s="263">
        <v>0</v>
      </c>
      <c r="E122" s="264">
        <v>0</v>
      </c>
      <c r="F122" s="264">
        <f t="shared" si="17"/>
        <v>0</v>
      </c>
      <c r="G122" s="264">
        <v>0</v>
      </c>
      <c r="H122" s="264">
        <v>0</v>
      </c>
      <c r="I122" s="264">
        <f t="shared" si="18"/>
        <v>0</v>
      </c>
    </row>
    <row r="123" spans="2:9" x14ac:dyDescent="0.25">
      <c r="B123" s="108"/>
      <c r="C123" s="126" t="s">
        <v>1132</v>
      </c>
      <c r="D123" s="263">
        <v>0</v>
      </c>
      <c r="E123" s="264">
        <v>0</v>
      </c>
      <c r="F123" s="264">
        <f t="shared" si="17"/>
        <v>0</v>
      </c>
      <c r="G123" s="264">
        <v>0</v>
      </c>
      <c r="H123" s="264">
        <v>0</v>
      </c>
      <c r="I123" s="264">
        <f t="shared" si="18"/>
        <v>0</v>
      </c>
    </row>
    <row r="124" spans="2:9" x14ac:dyDescent="0.25">
      <c r="B124" s="108"/>
      <c r="C124" s="126" t="s">
        <v>1133</v>
      </c>
      <c r="D124" s="263">
        <v>0</v>
      </c>
      <c r="E124" s="264">
        <v>0</v>
      </c>
      <c r="F124" s="264">
        <f t="shared" si="17"/>
        <v>0</v>
      </c>
      <c r="G124" s="264">
        <v>0</v>
      </c>
      <c r="H124" s="264">
        <v>0</v>
      </c>
      <c r="I124" s="264">
        <f t="shared" si="18"/>
        <v>0</v>
      </c>
    </row>
    <row r="125" spans="2:9" x14ac:dyDescent="0.25">
      <c r="B125" s="108"/>
      <c r="C125" s="126" t="s">
        <v>1134</v>
      </c>
      <c r="D125" s="263">
        <v>0</v>
      </c>
      <c r="E125" s="264">
        <v>0</v>
      </c>
      <c r="F125" s="264">
        <f t="shared" si="17"/>
        <v>0</v>
      </c>
      <c r="G125" s="264">
        <v>0</v>
      </c>
      <c r="H125" s="264">
        <v>0</v>
      </c>
      <c r="I125" s="264">
        <f t="shared" si="18"/>
        <v>0</v>
      </c>
    </row>
    <row r="126" spans="2:9" x14ac:dyDescent="0.25">
      <c r="B126" s="437" t="s">
        <v>1135</v>
      </c>
      <c r="C126" s="430"/>
      <c r="D126" s="338">
        <f>SUM(D127:D135)</f>
        <v>0</v>
      </c>
      <c r="E126" s="332">
        <f>SUM(E127:E135)</f>
        <v>0</v>
      </c>
      <c r="F126" s="332">
        <f t="shared" si="17"/>
        <v>0</v>
      </c>
      <c r="G126" s="332">
        <f>SUM(G127:G135)</f>
        <v>0</v>
      </c>
      <c r="H126" s="332">
        <f>SUM(H127:H135)</f>
        <v>0</v>
      </c>
      <c r="I126" s="332">
        <f t="shared" si="18"/>
        <v>0</v>
      </c>
    </row>
    <row r="127" spans="2:9" x14ac:dyDescent="0.25">
      <c r="B127" s="108"/>
      <c r="C127" s="126" t="s">
        <v>1136</v>
      </c>
      <c r="D127" s="263">
        <v>0</v>
      </c>
      <c r="E127" s="264">
        <v>0</v>
      </c>
      <c r="F127" s="264">
        <f t="shared" si="17"/>
        <v>0</v>
      </c>
      <c r="G127" s="264">
        <v>0</v>
      </c>
      <c r="H127" s="264">
        <v>0</v>
      </c>
      <c r="I127" s="264">
        <f t="shared" si="18"/>
        <v>0</v>
      </c>
    </row>
    <row r="128" spans="2:9" x14ac:dyDescent="0.25">
      <c r="B128" s="108"/>
      <c r="C128" s="126" t="s">
        <v>1137</v>
      </c>
      <c r="D128" s="263">
        <v>0</v>
      </c>
      <c r="E128" s="264">
        <v>0</v>
      </c>
      <c r="F128" s="264">
        <f t="shared" si="17"/>
        <v>0</v>
      </c>
      <c r="G128" s="264">
        <v>0</v>
      </c>
      <c r="H128" s="264">
        <v>0</v>
      </c>
      <c r="I128" s="264">
        <f t="shared" si="18"/>
        <v>0</v>
      </c>
    </row>
    <row r="129" spans="2:9" x14ac:dyDescent="0.25">
      <c r="B129" s="108"/>
      <c r="C129" s="126" t="s">
        <v>1138</v>
      </c>
      <c r="D129" s="263">
        <v>0</v>
      </c>
      <c r="E129" s="264">
        <v>0</v>
      </c>
      <c r="F129" s="264">
        <f t="shared" si="17"/>
        <v>0</v>
      </c>
      <c r="G129" s="264">
        <v>0</v>
      </c>
      <c r="H129" s="264">
        <v>0</v>
      </c>
      <c r="I129" s="264">
        <f t="shared" si="18"/>
        <v>0</v>
      </c>
    </row>
    <row r="130" spans="2:9" x14ac:dyDescent="0.25">
      <c r="B130" s="108"/>
      <c r="C130" s="126" t="s">
        <v>1139</v>
      </c>
      <c r="D130" s="263">
        <v>0</v>
      </c>
      <c r="E130" s="264">
        <v>0</v>
      </c>
      <c r="F130" s="264">
        <f t="shared" si="17"/>
        <v>0</v>
      </c>
      <c r="G130" s="264">
        <v>0</v>
      </c>
      <c r="H130" s="264">
        <v>0</v>
      </c>
      <c r="I130" s="264">
        <f t="shared" si="18"/>
        <v>0</v>
      </c>
    </row>
    <row r="131" spans="2:9" x14ac:dyDescent="0.25">
      <c r="B131" s="108"/>
      <c r="C131" s="126" t="s">
        <v>1140</v>
      </c>
      <c r="D131" s="263">
        <v>0</v>
      </c>
      <c r="E131" s="264">
        <v>0</v>
      </c>
      <c r="F131" s="264">
        <f t="shared" si="17"/>
        <v>0</v>
      </c>
      <c r="G131" s="264">
        <v>0</v>
      </c>
      <c r="H131" s="264">
        <v>0</v>
      </c>
      <c r="I131" s="264">
        <f t="shared" si="18"/>
        <v>0</v>
      </c>
    </row>
    <row r="132" spans="2:9" x14ac:dyDescent="0.25">
      <c r="B132" s="108"/>
      <c r="C132" s="126" t="s">
        <v>1141</v>
      </c>
      <c r="D132" s="263">
        <v>0</v>
      </c>
      <c r="E132" s="264">
        <v>0</v>
      </c>
      <c r="F132" s="264">
        <f t="shared" si="17"/>
        <v>0</v>
      </c>
      <c r="G132" s="264">
        <v>0</v>
      </c>
      <c r="H132" s="264">
        <v>0</v>
      </c>
      <c r="I132" s="264">
        <f t="shared" si="18"/>
        <v>0</v>
      </c>
    </row>
    <row r="133" spans="2:9" x14ac:dyDescent="0.25">
      <c r="B133" s="108"/>
      <c r="C133" s="126" t="s">
        <v>1142</v>
      </c>
      <c r="D133" s="263">
        <v>0</v>
      </c>
      <c r="E133" s="264">
        <v>0</v>
      </c>
      <c r="F133" s="264">
        <f t="shared" si="17"/>
        <v>0</v>
      </c>
      <c r="G133" s="264">
        <v>0</v>
      </c>
      <c r="H133" s="264">
        <v>0</v>
      </c>
      <c r="I133" s="264">
        <f t="shared" si="18"/>
        <v>0</v>
      </c>
    </row>
    <row r="134" spans="2:9" x14ac:dyDescent="0.25">
      <c r="B134" s="108"/>
      <c r="C134" s="126" t="s">
        <v>1143</v>
      </c>
      <c r="D134" s="263">
        <v>0</v>
      </c>
      <c r="E134" s="264">
        <v>0</v>
      </c>
      <c r="F134" s="264">
        <f t="shared" si="17"/>
        <v>0</v>
      </c>
      <c r="G134" s="264">
        <v>0</v>
      </c>
      <c r="H134" s="264">
        <v>0</v>
      </c>
      <c r="I134" s="264">
        <f t="shared" si="18"/>
        <v>0</v>
      </c>
    </row>
    <row r="135" spans="2:9" x14ac:dyDescent="0.25">
      <c r="B135" s="108"/>
      <c r="C135" s="126" t="s">
        <v>1144</v>
      </c>
      <c r="D135" s="263">
        <v>0</v>
      </c>
      <c r="E135" s="264">
        <v>0</v>
      </c>
      <c r="F135" s="264">
        <f t="shared" si="17"/>
        <v>0</v>
      </c>
      <c r="G135" s="264">
        <v>0</v>
      </c>
      <c r="H135" s="264">
        <v>0</v>
      </c>
      <c r="I135" s="264">
        <f t="shared" si="18"/>
        <v>0</v>
      </c>
    </row>
    <row r="136" spans="2:9" x14ac:dyDescent="0.25">
      <c r="B136" s="437" t="s">
        <v>1145</v>
      </c>
      <c r="C136" s="430"/>
      <c r="D136" s="338">
        <f>SUM(D137:D139)</f>
        <v>0</v>
      </c>
      <c r="E136" s="332">
        <f>SUM(E137:E139)</f>
        <v>0</v>
      </c>
      <c r="F136" s="332">
        <f t="shared" si="17"/>
        <v>0</v>
      </c>
      <c r="G136" s="332">
        <f>SUM(G137:G139)</f>
        <v>0</v>
      </c>
      <c r="H136" s="332">
        <f>SUM(H137:H139)</f>
        <v>0</v>
      </c>
      <c r="I136" s="332">
        <f t="shared" si="18"/>
        <v>0</v>
      </c>
    </row>
    <row r="137" spans="2:9" x14ac:dyDescent="0.25">
      <c r="B137" s="108"/>
      <c r="C137" s="126" t="s">
        <v>1146</v>
      </c>
      <c r="D137" s="263">
        <v>0</v>
      </c>
      <c r="E137" s="264">
        <v>0</v>
      </c>
      <c r="F137" s="264">
        <f t="shared" si="17"/>
        <v>0</v>
      </c>
      <c r="G137" s="264">
        <v>0</v>
      </c>
      <c r="H137" s="264">
        <v>0</v>
      </c>
      <c r="I137" s="264">
        <f t="shared" si="18"/>
        <v>0</v>
      </c>
    </row>
    <row r="138" spans="2:9" x14ac:dyDescent="0.25">
      <c r="B138" s="108"/>
      <c r="C138" s="126" t="s">
        <v>1147</v>
      </c>
      <c r="D138" s="263">
        <v>0</v>
      </c>
      <c r="E138" s="264">
        <v>0</v>
      </c>
      <c r="F138" s="264">
        <f t="shared" si="17"/>
        <v>0</v>
      </c>
      <c r="G138" s="264">
        <v>0</v>
      </c>
      <c r="H138" s="264">
        <v>0</v>
      </c>
      <c r="I138" s="264">
        <f t="shared" si="18"/>
        <v>0</v>
      </c>
    </row>
    <row r="139" spans="2:9" x14ac:dyDescent="0.25">
      <c r="B139" s="108"/>
      <c r="C139" s="126" t="s">
        <v>1148</v>
      </c>
      <c r="D139" s="263">
        <v>0</v>
      </c>
      <c r="E139" s="264">
        <v>0</v>
      </c>
      <c r="F139" s="264">
        <f t="shared" si="17"/>
        <v>0</v>
      </c>
      <c r="G139" s="264">
        <v>0</v>
      </c>
      <c r="H139" s="264">
        <v>0</v>
      </c>
      <c r="I139" s="264">
        <f t="shared" si="18"/>
        <v>0</v>
      </c>
    </row>
    <row r="140" spans="2:9" x14ac:dyDescent="0.25">
      <c r="B140" s="437" t="s">
        <v>1149</v>
      </c>
      <c r="C140" s="430"/>
      <c r="D140" s="338">
        <f>SUM(D141:D147)</f>
        <v>0</v>
      </c>
      <c r="E140" s="332">
        <f>SUM(E141:E147)</f>
        <v>0</v>
      </c>
      <c r="F140" s="332">
        <f t="shared" si="17"/>
        <v>0</v>
      </c>
      <c r="G140" s="332">
        <f>SUM(G141:G147)</f>
        <v>0</v>
      </c>
      <c r="H140" s="332">
        <f>SUM(H141:H147)</f>
        <v>0</v>
      </c>
      <c r="I140" s="332">
        <f t="shared" si="18"/>
        <v>0</v>
      </c>
    </row>
    <row r="141" spans="2:9" x14ac:dyDescent="0.25">
      <c r="B141" s="108"/>
      <c r="C141" s="126" t="s">
        <v>1150</v>
      </c>
      <c r="D141" s="263">
        <v>0</v>
      </c>
      <c r="E141" s="264">
        <v>0</v>
      </c>
      <c r="F141" s="264">
        <f t="shared" si="17"/>
        <v>0</v>
      </c>
      <c r="G141" s="264">
        <v>0</v>
      </c>
      <c r="H141" s="264">
        <v>0</v>
      </c>
      <c r="I141" s="264">
        <f t="shared" si="18"/>
        <v>0</v>
      </c>
    </row>
    <row r="142" spans="2:9" x14ac:dyDescent="0.25">
      <c r="B142" s="108"/>
      <c r="C142" s="126" t="s">
        <v>1151</v>
      </c>
      <c r="D142" s="263">
        <v>0</v>
      </c>
      <c r="E142" s="264">
        <v>0</v>
      </c>
      <c r="F142" s="264">
        <f t="shared" si="17"/>
        <v>0</v>
      </c>
      <c r="G142" s="264">
        <v>0</v>
      </c>
      <c r="H142" s="264">
        <v>0</v>
      </c>
      <c r="I142" s="264">
        <f t="shared" si="18"/>
        <v>0</v>
      </c>
    </row>
    <row r="143" spans="2:9" x14ac:dyDescent="0.25">
      <c r="B143" s="108"/>
      <c r="C143" s="126" t="s">
        <v>1152</v>
      </c>
      <c r="D143" s="263">
        <v>0</v>
      </c>
      <c r="E143" s="264">
        <v>0</v>
      </c>
      <c r="F143" s="264">
        <f t="shared" si="17"/>
        <v>0</v>
      </c>
      <c r="G143" s="264">
        <v>0</v>
      </c>
      <c r="H143" s="264">
        <v>0</v>
      </c>
      <c r="I143" s="264">
        <f t="shared" si="18"/>
        <v>0</v>
      </c>
    </row>
    <row r="144" spans="2:9" x14ac:dyDescent="0.25">
      <c r="B144" s="108"/>
      <c r="C144" s="126" t="s">
        <v>1153</v>
      </c>
      <c r="D144" s="263">
        <v>0</v>
      </c>
      <c r="E144" s="264">
        <v>0</v>
      </c>
      <c r="F144" s="264">
        <f t="shared" si="17"/>
        <v>0</v>
      </c>
      <c r="G144" s="264">
        <v>0</v>
      </c>
      <c r="H144" s="264">
        <v>0</v>
      </c>
      <c r="I144" s="264">
        <f t="shared" si="18"/>
        <v>0</v>
      </c>
    </row>
    <row r="145" spans="2:10" ht="22.5" x14ac:dyDescent="0.25">
      <c r="B145" s="108"/>
      <c r="C145" s="169" t="s">
        <v>1241</v>
      </c>
      <c r="D145" s="263">
        <v>0</v>
      </c>
      <c r="E145" s="264">
        <v>0</v>
      </c>
      <c r="F145" s="264">
        <f t="shared" si="17"/>
        <v>0</v>
      </c>
      <c r="G145" s="264">
        <v>0</v>
      </c>
      <c r="H145" s="264">
        <v>0</v>
      </c>
      <c r="I145" s="264">
        <f t="shared" si="18"/>
        <v>0</v>
      </c>
    </row>
    <row r="146" spans="2:10" x14ac:dyDescent="0.25">
      <c r="B146" s="108"/>
      <c r="C146" s="126" t="s">
        <v>1154</v>
      </c>
      <c r="D146" s="263">
        <v>0</v>
      </c>
      <c r="E146" s="264">
        <v>0</v>
      </c>
      <c r="F146" s="264">
        <f t="shared" si="17"/>
        <v>0</v>
      </c>
      <c r="G146" s="264">
        <v>0</v>
      </c>
      <c r="H146" s="264">
        <v>0</v>
      </c>
      <c r="I146" s="264">
        <f t="shared" si="18"/>
        <v>0</v>
      </c>
    </row>
    <row r="147" spans="2:10" x14ac:dyDescent="0.25">
      <c r="B147" s="108"/>
      <c r="C147" s="126" t="s">
        <v>1155</v>
      </c>
      <c r="D147" s="263">
        <v>0</v>
      </c>
      <c r="E147" s="264">
        <v>0</v>
      </c>
      <c r="F147" s="264">
        <f t="shared" si="17"/>
        <v>0</v>
      </c>
      <c r="G147" s="264">
        <v>0</v>
      </c>
      <c r="H147" s="264">
        <v>0</v>
      </c>
      <c r="I147" s="264">
        <f t="shared" si="18"/>
        <v>0</v>
      </c>
    </row>
    <row r="148" spans="2:10" x14ac:dyDescent="0.25">
      <c r="B148" s="437" t="s">
        <v>1156</v>
      </c>
      <c r="C148" s="430"/>
      <c r="D148" s="338">
        <f>SUM(D149:D151)</f>
        <v>0</v>
      </c>
      <c r="E148" s="332">
        <f>SUM(E149:E151)</f>
        <v>0</v>
      </c>
      <c r="F148" s="332">
        <f t="shared" si="17"/>
        <v>0</v>
      </c>
      <c r="G148" s="332">
        <f>SUM(G149:G151)</f>
        <v>0</v>
      </c>
      <c r="H148" s="332">
        <f>SUM(H149:H151)</f>
        <v>0</v>
      </c>
      <c r="I148" s="332">
        <f t="shared" si="18"/>
        <v>0</v>
      </c>
    </row>
    <row r="149" spans="2:10" x14ac:dyDescent="0.25">
      <c r="B149" s="108"/>
      <c r="C149" s="126" t="s">
        <v>1157</v>
      </c>
      <c r="D149" s="263">
        <v>0</v>
      </c>
      <c r="E149" s="264">
        <v>0</v>
      </c>
      <c r="F149" s="264">
        <f t="shared" si="17"/>
        <v>0</v>
      </c>
      <c r="G149" s="264">
        <v>0</v>
      </c>
      <c r="H149" s="264">
        <v>0</v>
      </c>
      <c r="I149" s="264">
        <f t="shared" si="18"/>
        <v>0</v>
      </c>
    </row>
    <row r="150" spans="2:10" x14ac:dyDescent="0.25">
      <c r="B150" s="108"/>
      <c r="C150" s="126" t="s">
        <v>1158</v>
      </c>
      <c r="D150" s="263">
        <v>0</v>
      </c>
      <c r="E150" s="264">
        <v>0</v>
      </c>
      <c r="F150" s="264">
        <f t="shared" si="17"/>
        <v>0</v>
      </c>
      <c r="G150" s="264">
        <v>0</v>
      </c>
      <c r="H150" s="264">
        <v>0</v>
      </c>
      <c r="I150" s="264">
        <f t="shared" si="18"/>
        <v>0</v>
      </c>
    </row>
    <row r="151" spans="2:10" x14ac:dyDescent="0.25">
      <c r="B151" s="108"/>
      <c r="C151" s="126" t="s">
        <v>1159</v>
      </c>
      <c r="D151" s="263">
        <v>0</v>
      </c>
      <c r="E151" s="264">
        <v>0</v>
      </c>
      <c r="F151" s="264">
        <f t="shared" si="17"/>
        <v>0</v>
      </c>
      <c r="G151" s="264">
        <v>0</v>
      </c>
      <c r="H151" s="264">
        <v>0</v>
      </c>
      <c r="I151" s="264">
        <f t="shared" si="18"/>
        <v>0</v>
      </c>
    </row>
    <row r="152" spans="2:10" x14ac:dyDescent="0.25">
      <c r="B152" s="437" t="s">
        <v>1160</v>
      </c>
      <c r="C152" s="430"/>
      <c r="D152" s="338">
        <f>SUM(D153:D159)</f>
        <v>0</v>
      </c>
      <c r="E152" s="332">
        <f>SUM(E153:E159)</f>
        <v>0</v>
      </c>
      <c r="F152" s="332">
        <f t="shared" ref="F152:F159" si="19">+D152+E152</f>
        <v>0</v>
      </c>
      <c r="G152" s="332">
        <f>SUM(G153:G159)</f>
        <v>0</v>
      </c>
      <c r="H152" s="332">
        <f>SUM(H153:H159)</f>
        <v>0</v>
      </c>
      <c r="I152" s="332">
        <f t="shared" ref="I152:I159" si="20">F152-G152-H152</f>
        <v>0</v>
      </c>
    </row>
    <row r="153" spans="2:10" x14ac:dyDescent="0.25">
      <c r="B153" s="108"/>
      <c r="C153" s="126" t="s">
        <v>1161</v>
      </c>
      <c r="D153" s="263">
        <v>0</v>
      </c>
      <c r="E153" s="264">
        <v>0</v>
      </c>
      <c r="F153" s="264">
        <f t="shared" si="19"/>
        <v>0</v>
      </c>
      <c r="G153" s="264">
        <v>0</v>
      </c>
      <c r="H153" s="264">
        <v>0</v>
      </c>
      <c r="I153" s="264">
        <f t="shared" si="20"/>
        <v>0</v>
      </c>
    </row>
    <row r="154" spans="2:10" x14ac:dyDescent="0.25">
      <c r="B154" s="108"/>
      <c r="C154" s="126" t="s">
        <v>1162</v>
      </c>
      <c r="D154" s="263">
        <v>0</v>
      </c>
      <c r="E154" s="264">
        <v>0</v>
      </c>
      <c r="F154" s="264">
        <f t="shared" si="19"/>
        <v>0</v>
      </c>
      <c r="G154" s="264">
        <v>0</v>
      </c>
      <c r="H154" s="264">
        <v>0</v>
      </c>
      <c r="I154" s="264">
        <f t="shared" si="20"/>
        <v>0</v>
      </c>
    </row>
    <row r="155" spans="2:10" x14ac:dyDescent="0.25">
      <c r="B155" s="108"/>
      <c r="C155" s="126" t="s">
        <v>1163</v>
      </c>
      <c r="D155" s="263">
        <v>0</v>
      </c>
      <c r="E155" s="264">
        <v>0</v>
      </c>
      <c r="F155" s="264">
        <f t="shared" si="19"/>
        <v>0</v>
      </c>
      <c r="G155" s="264">
        <v>0</v>
      </c>
      <c r="H155" s="264">
        <v>0</v>
      </c>
      <c r="I155" s="264">
        <f t="shared" si="20"/>
        <v>0</v>
      </c>
    </row>
    <row r="156" spans="2:10" x14ac:dyDescent="0.25">
      <c r="B156" s="108"/>
      <c r="C156" s="126" t="s">
        <v>1164</v>
      </c>
      <c r="D156" s="263">
        <v>0</v>
      </c>
      <c r="E156" s="264">
        <v>0</v>
      </c>
      <c r="F156" s="264">
        <f t="shared" si="19"/>
        <v>0</v>
      </c>
      <c r="G156" s="264">
        <v>0</v>
      </c>
      <c r="H156" s="264">
        <v>0</v>
      </c>
      <c r="I156" s="264">
        <f t="shared" si="20"/>
        <v>0</v>
      </c>
    </row>
    <row r="157" spans="2:10" x14ac:dyDescent="0.25">
      <c r="B157" s="108"/>
      <c r="C157" s="126" t="s">
        <v>1165</v>
      </c>
      <c r="D157" s="263">
        <v>0</v>
      </c>
      <c r="E157" s="264">
        <v>0</v>
      </c>
      <c r="F157" s="264">
        <f t="shared" si="19"/>
        <v>0</v>
      </c>
      <c r="G157" s="264">
        <v>0</v>
      </c>
      <c r="H157" s="264">
        <v>0</v>
      </c>
      <c r="I157" s="264">
        <f t="shared" si="20"/>
        <v>0</v>
      </c>
      <c r="J157" s="107"/>
    </row>
    <row r="158" spans="2:10" x14ac:dyDescent="0.25">
      <c r="B158" s="108"/>
      <c r="C158" s="126" t="s">
        <v>1166</v>
      </c>
      <c r="D158" s="263">
        <v>0</v>
      </c>
      <c r="E158" s="264">
        <v>0</v>
      </c>
      <c r="F158" s="264">
        <f t="shared" si="19"/>
        <v>0</v>
      </c>
      <c r="G158" s="264">
        <v>0</v>
      </c>
      <c r="H158" s="264">
        <v>0</v>
      </c>
      <c r="I158" s="264">
        <f t="shared" si="20"/>
        <v>0</v>
      </c>
    </row>
    <row r="159" spans="2:10" x14ac:dyDescent="0.25">
      <c r="B159" s="108"/>
      <c r="C159" s="126" t="s">
        <v>1167</v>
      </c>
      <c r="D159" s="263">
        <v>0</v>
      </c>
      <c r="E159" s="264">
        <v>0</v>
      </c>
      <c r="F159" s="264">
        <f t="shared" si="19"/>
        <v>0</v>
      </c>
      <c r="G159" s="264">
        <v>0</v>
      </c>
      <c r="H159" s="264">
        <v>0</v>
      </c>
      <c r="I159" s="264">
        <f t="shared" si="20"/>
        <v>0</v>
      </c>
      <c r="J159" s="107"/>
    </row>
    <row r="160" spans="2:10" x14ac:dyDescent="0.25">
      <c r="B160" s="108"/>
      <c r="C160" s="126"/>
      <c r="D160" s="253"/>
      <c r="E160" s="254"/>
      <c r="F160" s="254"/>
      <c r="G160" s="254"/>
      <c r="H160" s="254"/>
      <c r="I160" s="253"/>
      <c r="J160" s="107"/>
    </row>
    <row r="161" spans="2:10" x14ac:dyDescent="0.25">
      <c r="B161" s="563" t="s">
        <v>1168</v>
      </c>
      <c r="C161" s="429"/>
      <c r="D161" s="235">
        <f>D9+D87</f>
        <v>18338862</v>
      </c>
      <c r="E161" s="235">
        <f>E9+E87</f>
        <v>850349</v>
      </c>
      <c r="F161" s="235">
        <f>F9+F87</f>
        <v>19189221</v>
      </c>
      <c r="G161" s="235">
        <f>G9+G87</f>
        <v>11963762</v>
      </c>
      <c r="H161" s="235">
        <f>H9+H87</f>
        <v>11963762</v>
      </c>
      <c r="I161" s="275">
        <f>+F161-H161</f>
        <v>7225459</v>
      </c>
      <c r="J161" s="107"/>
    </row>
    <row r="162" spans="2:10" ht="15.75" thickBot="1" x14ac:dyDescent="0.3">
      <c r="B162" s="124"/>
      <c r="C162" s="125"/>
      <c r="D162" s="200"/>
      <c r="E162" s="255"/>
      <c r="F162" s="201"/>
      <c r="G162" s="201"/>
      <c r="H162" s="201"/>
      <c r="I162" s="200"/>
      <c r="J162" s="107"/>
    </row>
    <row r="163" spans="2:10" x14ac:dyDescent="0.25">
      <c r="E163" s="344"/>
    </row>
    <row r="164" spans="2:10" x14ac:dyDescent="0.25">
      <c r="E164" s="345"/>
    </row>
    <row r="165" spans="2:10" x14ac:dyDescent="0.25">
      <c r="C165" s="375" t="s">
        <v>1276</v>
      </c>
      <c r="D165" s="375"/>
      <c r="E165" s="375" t="s">
        <v>1278</v>
      </c>
    </row>
    <row r="166" spans="2:10" x14ac:dyDescent="0.25">
      <c r="C166" s="375" t="s">
        <v>1277</v>
      </c>
      <c r="D166" s="375"/>
      <c r="E166" s="375" t="s">
        <v>1279</v>
      </c>
    </row>
  </sheetData>
  <mergeCells count="30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61:C161"/>
    <mergeCell ref="B116:C116"/>
    <mergeCell ref="B126:C126"/>
    <mergeCell ref="B136:C136"/>
    <mergeCell ref="B140:C140"/>
    <mergeCell ref="B148:C148"/>
    <mergeCell ref="B152:C152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F38 F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 O</cp:lastModifiedBy>
  <cp:lastPrinted>2024-10-01T01:27:12Z</cp:lastPrinted>
  <dcterms:created xsi:type="dcterms:W3CDTF">2014-08-12T01:23:14Z</dcterms:created>
  <dcterms:modified xsi:type="dcterms:W3CDTF">2024-10-24T16:46:20Z</dcterms:modified>
</cp:coreProperties>
</file>