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ICATLAX\"/>
    </mc:Choice>
  </mc:AlternateContent>
  <xr:revisionPtr revIDLastSave="0" documentId="13_ncr:1_{29285640-91C8-4025-B308-800E5BE0BC64}" xr6:coauthVersionLast="40" xr6:coauthVersionMax="47" xr10:uidLastSave="{00000000-0000-0000-0000-000000000000}"/>
  <bookViews>
    <workbookView xWindow="-120" yWindow="-120" windowWidth="29040" windowHeight="15720" activeTab="8" xr2:uid="{D63183BB-7ECB-44F9-9D3B-E562E155572B}"/>
  </bookViews>
  <sheets>
    <sheet name="FORMATO 1" sheetId="3" r:id="rId1"/>
    <sheet name="FORMATO 2" sheetId="4" r:id="rId2"/>
    <sheet name="FORMATO 3" sheetId="2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1'!$B$2:$G$90</definedName>
    <definedName name="_xlnm.Print_Area" localSheetId="1">'FORMATO 2'!$B$2:$I$52</definedName>
    <definedName name="_xlnm.Print_Area" localSheetId="2">'FORMATO 3'!$A$1:$K$32</definedName>
    <definedName name="_xlnm.Print_Area" localSheetId="3">'FORMATO 4'!$B$2:$E$93</definedName>
    <definedName name="_xlnm.Print_Area" localSheetId="4">'FORMATO 5'!$B$2:$H$87</definedName>
    <definedName name="_xlnm.Print_Area" localSheetId="5">'FORMATO 6A'!$B$86:$I$170</definedName>
    <definedName name="_xlnm.Print_Area" localSheetId="6">'FORMATO 6B'!$B$3:$H$54</definedName>
    <definedName name="_xlnm.Print_Area" localSheetId="7">'FORMATO 6C'!$A$2:$G$95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G64" i="9"/>
  <c r="G27" i="9"/>
  <c r="H36" i="8"/>
  <c r="F10" i="8"/>
  <c r="I161" i="7"/>
  <c r="H86" i="7"/>
  <c r="H105" i="7"/>
  <c r="G86" i="7"/>
  <c r="G105" i="7"/>
  <c r="H12" i="7"/>
  <c r="H30" i="7"/>
  <c r="H20" i="7"/>
  <c r="G30" i="7"/>
  <c r="G11" i="7"/>
  <c r="I44" i="7"/>
  <c r="I43" i="7"/>
  <c r="I42" i="7"/>
  <c r="I41" i="7"/>
  <c r="I40" i="7"/>
  <c r="F40" i="7"/>
  <c r="F44" i="7"/>
  <c r="F11" i="7"/>
  <c r="G38" i="6"/>
  <c r="F38" i="6"/>
  <c r="D38" i="6"/>
  <c r="E35" i="6"/>
  <c r="E64" i="5"/>
  <c r="D64" i="5"/>
  <c r="E22" i="5"/>
  <c r="D22" i="5"/>
  <c r="E17" i="4"/>
  <c r="D17" i="4"/>
  <c r="E9" i="10" l="1"/>
  <c r="G59" i="9"/>
  <c r="G48" i="9" s="1"/>
  <c r="E26" i="8"/>
  <c r="H26" i="8" s="1"/>
  <c r="E25" i="8"/>
  <c r="E23" i="8" s="1"/>
  <c r="H25" i="8"/>
  <c r="F23" i="8"/>
  <c r="D19" i="4"/>
  <c r="B32" i="10"/>
  <c r="D21" i="10"/>
  <c r="G22" i="10"/>
  <c r="G21" i="10" s="1"/>
  <c r="F21" i="10"/>
  <c r="F32" i="10" s="1"/>
  <c r="E21" i="10"/>
  <c r="D22" i="10"/>
  <c r="C21" i="10"/>
  <c r="B21" i="10"/>
  <c r="D10" i="10"/>
  <c r="B10" i="10"/>
  <c r="B9" i="10" s="1"/>
  <c r="C9" i="10"/>
  <c r="C32" i="10" s="1"/>
  <c r="F9" i="10"/>
  <c r="B85" i="9"/>
  <c r="C59" i="9"/>
  <c r="C48" i="9" s="1"/>
  <c r="D59" i="9"/>
  <c r="D48" i="9" s="1"/>
  <c r="E59" i="9"/>
  <c r="E48" i="9" s="1"/>
  <c r="F59" i="9"/>
  <c r="F48" i="9" s="1"/>
  <c r="B48" i="9"/>
  <c r="B59" i="9"/>
  <c r="C22" i="9"/>
  <c r="C11" i="9" s="1"/>
  <c r="C85" i="9" s="1"/>
  <c r="D22" i="9"/>
  <c r="D11" i="9" s="1"/>
  <c r="D85" i="9" s="1"/>
  <c r="E22" i="9"/>
  <c r="E11" i="9" s="1"/>
  <c r="F22" i="9"/>
  <c r="F11" i="9" s="1"/>
  <c r="B22" i="9"/>
  <c r="B11" i="9" s="1"/>
  <c r="D27" i="9"/>
  <c r="G22" i="9" s="1"/>
  <c r="G11" i="9" s="1"/>
  <c r="C36" i="8"/>
  <c r="G23" i="8"/>
  <c r="D23" i="8"/>
  <c r="C23" i="8"/>
  <c r="F36" i="8"/>
  <c r="E13" i="8"/>
  <c r="H13" i="8" s="1"/>
  <c r="E12" i="8"/>
  <c r="H12" i="8" s="1"/>
  <c r="H10" i="8" s="1"/>
  <c r="D10" i="8"/>
  <c r="E10" i="8"/>
  <c r="G10" i="8"/>
  <c r="C10" i="8"/>
  <c r="H95" i="7"/>
  <c r="G95" i="7"/>
  <c r="I114" i="7"/>
  <c r="I113" i="7"/>
  <c r="I111" i="7"/>
  <c r="I110" i="7"/>
  <c r="I109" i="7"/>
  <c r="I108" i="7"/>
  <c r="I107" i="7"/>
  <c r="I104" i="7"/>
  <c r="I103" i="7"/>
  <c r="I102" i="7"/>
  <c r="I101" i="7"/>
  <c r="I100" i="7"/>
  <c r="I98" i="7"/>
  <c r="I97" i="7"/>
  <c r="I89" i="7"/>
  <c r="I90" i="7"/>
  <c r="I91" i="7"/>
  <c r="I92" i="7"/>
  <c r="I93" i="7"/>
  <c r="I88" i="7"/>
  <c r="F114" i="7"/>
  <c r="F113" i="7"/>
  <c r="F112" i="7"/>
  <c r="I112" i="7" s="1"/>
  <c r="F111" i="7"/>
  <c r="F110" i="7"/>
  <c r="F109" i="7"/>
  <c r="F108" i="7"/>
  <c r="F107" i="7"/>
  <c r="F106" i="7"/>
  <c r="I106" i="7" s="1"/>
  <c r="F104" i="7"/>
  <c r="F103" i="7"/>
  <c r="F102" i="7"/>
  <c r="F101" i="7"/>
  <c r="F100" i="7"/>
  <c r="F99" i="7"/>
  <c r="I99" i="7" s="1"/>
  <c r="F98" i="7"/>
  <c r="F97" i="7"/>
  <c r="F96" i="7"/>
  <c r="I96" i="7" s="1"/>
  <c r="F89" i="7"/>
  <c r="F87" i="7" s="1"/>
  <c r="F90" i="7"/>
  <c r="F91" i="7"/>
  <c r="F92" i="7"/>
  <c r="F93" i="7"/>
  <c r="F94" i="7"/>
  <c r="F88" i="7"/>
  <c r="E105" i="7"/>
  <c r="D105" i="7"/>
  <c r="E95" i="7"/>
  <c r="D95" i="7"/>
  <c r="E87" i="7"/>
  <c r="G87" i="7"/>
  <c r="H87" i="7"/>
  <c r="D87" i="7"/>
  <c r="I56" i="7"/>
  <c r="I55" i="7"/>
  <c r="I54" i="7"/>
  <c r="I53" i="7"/>
  <c r="I52" i="7"/>
  <c r="I38" i="7"/>
  <c r="I37" i="7"/>
  <c r="I36" i="7"/>
  <c r="I34" i="7"/>
  <c r="I33" i="7"/>
  <c r="I32" i="7"/>
  <c r="I28" i="7"/>
  <c r="I27" i="7"/>
  <c r="I26" i="7"/>
  <c r="I25" i="7"/>
  <c r="I23" i="7"/>
  <c r="I14" i="7"/>
  <c r="I15" i="7"/>
  <c r="I16" i="7"/>
  <c r="I17" i="7"/>
  <c r="I18" i="7"/>
  <c r="I19" i="7"/>
  <c r="I13" i="7"/>
  <c r="G20" i="7"/>
  <c r="E50" i="7"/>
  <c r="G50" i="7"/>
  <c r="H50" i="7"/>
  <c r="D50" i="7"/>
  <c r="F56" i="7"/>
  <c r="F55" i="7"/>
  <c r="F54" i="7"/>
  <c r="F53" i="7"/>
  <c r="F52" i="7"/>
  <c r="F51" i="7"/>
  <c r="F50" i="7" s="1"/>
  <c r="F39" i="7"/>
  <c r="I39" i="7" s="1"/>
  <c r="F38" i="7"/>
  <c r="F37" i="7"/>
  <c r="F36" i="7"/>
  <c r="F35" i="7"/>
  <c r="I35" i="7" s="1"/>
  <c r="F34" i="7"/>
  <c r="F33" i="7"/>
  <c r="F32" i="7"/>
  <c r="F31" i="7"/>
  <c r="F29" i="7"/>
  <c r="I29" i="7" s="1"/>
  <c r="F28" i="7"/>
  <c r="F27" i="7"/>
  <c r="F26" i="7"/>
  <c r="F25" i="7"/>
  <c r="F24" i="7"/>
  <c r="I24" i="7" s="1"/>
  <c r="F23" i="7"/>
  <c r="F22" i="7"/>
  <c r="I22" i="7" s="1"/>
  <c r="F21" i="7"/>
  <c r="I21" i="7" s="1"/>
  <c r="F12" i="7"/>
  <c r="F13" i="7"/>
  <c r="F14" i="7"/>
  <c r="F15" i="7"/>
  <c r="F16" i="7"/>
  <c r="F17" i="7"/>
  <c r="F18" i="7"/>
  <c r="F19" i="7"/>
  <c r="E30" i="7"/>
  <c r="D30" i="7"/>
  <c r="E20" i="7"/>
  <c r="D20" i="7"/>
  <c r="G12" i="7"/>
  <c r="D12" i="7"/>
  <c r="H65" i="6"/>
  <c r="H67" i="6" s="1"/>
  <c r="G67" i="6"/>
  <c r="G72" i="6" s="1"/>
  <c r="F67" i="6"/>
  <c r="E72" i="6"/>
  <c r="F72" i="6"/>
  <c r="D42" i="6"/>
  <c r="D72" i="6" s="1"/>
  <c r="E42" i="6"/>
  <c r="F42" i="6"/>
  <c r="H42" i="6" s="1"/>
  <c r="G42" i="6"/>
  <c r="C42" i="6"/>
  <c r="H36" i="6"/>
  <c r="H37" i="6"/>
  <c r="H38" i="6"/>
  <c r="H39" i="6"/>
  <c r="H40" i="6"/>
  <c r="E39" i="6"/>
  <c r="E40" i="6"/>
  <c r="E38" i="6"/>
  <c r="H35" i="6"/>
  <c r="H14" i="6"/>
  <c r="E14" i="6"/>
  <c r="E78" i="5"/>
  <c r="D78" i="5"/>
  <c r="E72" i="5"/>
  <c r="E82" i="5" s="1"/>
  <c r="E84" i="5" s="1"/>
  <c r="D72" i="5"/>
  <c r="E60" i="5"/>
  <c r="D60" i="5"/>
  <c r="E54" i="5"/>
  <c r="D54" i="5"/>
  <c r="E24" i="5"/>
  <c r="E26" i="5" s="1"/>
  <c r="E35" i="5" s="1"/>
  <c r="D24" i="5"/>
  <c r="D26" i="5" s="1"/>
  <c r="D35" i="5" s="1"/>
  <c r="E14" i="5"/>
  <c r="D14" i="5"/>
  <c r="C14" i="5"/>
  <c r="D9" i="5"/>
  <c r="E9" i="5"/>
  <c r="C9" i="5"/>
  <c r="E19" i="4"/>
  <c r="F68" i="3"/>
  <c r="F79" i="3" s="1"/>
  <c r="F9" i="3"/>
  <c r="C9" i="3"/>
  <c r="C60" i="3"/>
  <c r="C25" i="3"/>
  <c r="C17" i="3"/>
  <c r="F85" i="9" l="1"/>
  <c r="E85" i="9"/>
  <c r="G85" i="9"/>
  <c r="G36" i="8"/>
  <c r="H23" i="8"/>
  <c r="D36" i="8"/>
  <c r="E36" i="8"/>
  <c r="E86" i="7"/>
  <c r="F105" i="7"/>
  <c r="I95" i="7"/>
  <c r="F95" i="7"/>
  <c r="F86" i="7" s="1"/>
  <c r="I51" i="7"/>
  <c r="I50" i="7" s="1"/>
  <c r="F30" i="7"/>
  <c r="I31" i="7"/>
  <c r="I20" i="7"/>
  <c r="F20" i="7"/>
  <c r="H72" i="6"/>
  <c r="E66" i="5"/>
  <c r="D66" i="5"/>
  <c r="D82" i="5"/>
  <c r="D84" i="5" s="1"/>
  <c r="G10" i="10"/>
  <c r="G9" i="10" s="1"/>
  <c r="G32" i="10" s="1"/>
  <c r="E32" i="10"/>
  <c r="G161" i="7"/>
  <c r="I105" i="7"/>
  <c r="D9" i="10"/>
  <c r="D32" i="10" s="1"/>
  <c r="I87" i="7"/>
  <c r="D86" i="7"/>
  <c r="D161" i="7" s="1"/>
  <c r="I30" i="7"/>
  <c r="I12" i="7"/>
  <c r="H11" i="7"/>
  <c r="H161" i="7" s="1"/>
  <c r="E11" i="7"/>
  <c r="E161" i="7" s="1"/>
  <c r="D11" i="7"/>
  <c r="I86" i="7" l="1"/>
  <c r="F161" i="7"/>
  <c r="I11" i="7"/>
  <c r="G19" i="4" l="1"/>
  <c r="G17" i="4"/>
  <c r="G47" i="3"/>
  <c r="F47" i="3"/>
  <c r="F59" i="3" s="1"/>
  <c r="F81" i="3" s="1"/>
  <c r="D47" i="3"/>
  <c r="C47" i="3"/>
  <c r="C62" i="3" s="1"/>
</calcChain>
</file>

<file path=xl/sharedStrings.xml><?xml version="1.0" encoding="utf-8"?>
<sst xmlns="http://schemas.openxmlformats.org/spreadsheetml/2006/main" count="651" uniqueCount="450">
  <si>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</si>
  <si>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</si>
  <si>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</si>
  <si>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</si>
  <si>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</si>
  <si>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</si>
  <si>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</si>
  <si>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</si>
  <si>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</si>
  <si>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</si>
  <si>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</si>
  <si>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</si>
  <si>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</si>
  <si>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</si>
  <si>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</si>
  <si>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</si>
  <si>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</si>
  <si>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</si>
  <si>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</si>
  <si>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</si>
  <si>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</si>
  <si>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</si>
  <si>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</si>
  <si>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</si>
  <si>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</si>
  <si>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</si>
  <si>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</si>
  <si>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</si>
  <si>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</si>
  <si>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</si>
  <si>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</si>
  <si>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</si>
  <si>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</si>
  <si>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</si>
  <si>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</si>
  <si>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</si>
  <si>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</si>
  <si>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</si>
  <si>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</si>
  <si>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</si>
  <si>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</si>
  <si>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</si>
  <si>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</si>
  <si>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</si>
  <si>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</si>
  <si>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</si>
  <si>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</si>
  <si>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</si>
  <si>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</si>
  <si>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</si>
  <si>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</si>
  <si>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</si>
  <si>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</si>
  <si>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</si>
  <si>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</si>
  <si>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</si>
  <si>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</si>
  <si>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</si>
  <si>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</si>
  <si>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</si>
  <si>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</si>
  <si>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</si>
  <si>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</si>
  <si>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</si>
  <si>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</si>
  <si>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</si>
  <si>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</si>
  <si>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</si>
  <si>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</si>
  <si>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</si>
  <si>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</si>
  <si>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</si>
  <si>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</si>
  <si>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</si>
  <si>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</si>
  <si>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</si>
  <si>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</si>
  <si>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</si>
  <si>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</si>
  <si>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</si>
  <si>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</si>
  <si>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</si>
  <si>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</si>
  <si>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31 de diciembre de 2023 (e)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</si>
  <si>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</si>
  <si>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</si>
  <si>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</si>
  <si>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</si>
  <si>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</si>
  <si>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</si>
  <si>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</si>
  <si>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</si>
  <si>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</si>
  <si>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</si>
  <si>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</si>
  <si>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</si>
  <si>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</si>
  <si>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</si>
  <si>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</si>
  <si>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</si>
  <si>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</si>
  <si>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</si>
  <si>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</si>
  <si>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</si>
  <si>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</si>
  <si>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</si>
  <si>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</si>
  <si>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</si>
  <si>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</si>
  <si>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</si>
  <si>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</si>
  <si>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</si>
  <si>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</si>
  <si>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</si>
  <si>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</si>
  <si>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</si>
  <si>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</si>
  <si>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</si>
  <si>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</si>
  <si>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</si>
  <si>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</si>
  <si>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</si>
  <si>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</si>
  <si>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</si>
  <si>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</si>
  <si>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</si>
  <si>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</si>
  <si>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</si>
  <si>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</si>
  <si>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</si>
  <si>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</si>
  <si>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</si>
  <si>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</si>
  <si>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</si>
  <si>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</si>
  <si>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</si>
  <si>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</si>
  <si>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</si>
  <si>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</si>
  <si>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</si>
  <si>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</si>
  <si>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</si>
  <si>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</si>
  <si>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</si>
  <si>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</si>
  <si>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</si>
  <si>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</si>
  <si>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</si>
  <si>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</si>
  <si>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</si>
  <si>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</si>
  <si>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</si>
  <si>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</si>
  <si>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</si>
  <si>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</si>
  <si>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</si>
  <si>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</si>
  <si>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</si>
  <si>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</si>
  <si>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</si>
  <si>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</si>
  <si>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</si>
  <si>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</si>
  <si>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</si>
  <si>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</si>
  <si>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</si>
  <si>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</si>
  <si>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</si>
  <si>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</si>
  <si>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</si>
  <si>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</si>
  <si>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</si>
  <si>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</si>
  <si>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</si>
  <si>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</si>
  <si>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</si>
  <si>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</si>
  <si>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</si>
  <si>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</si>
  <si>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</si>
  <si>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</si>
  <si>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</si>
  <si>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</si>
  <si>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</si>
  <si>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</si>
  <si>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</si>
  <si>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</si>
  <si>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</si>
  <si>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</si>
  <si>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</si>
  <si>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</si>
  <si>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</si>
  <si>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</si>
  <si>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</si>
  <si>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</si>
  <si>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</si>
  <si>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</si>
  <si>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</si>
  <si>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</si>
  <si>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</si>
  <si>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</si>
  <si>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</si>
  <si>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</si>
  <si>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</si>
  <si>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</si>
  <si>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</si>
  <si>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</si>
  <si>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</si>
  <si>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</si>
  <si>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</si>
  <si>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</si>
  <si>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</si>
  <si>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</si>
  <si>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</si>
  <si>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</si>
  <si>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</si>
  <si>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</si>
  <si>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</si>
  <si>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</si>
  <si>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</si>
  <si>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</si>
  <si>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</si>
  <si>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</si>
  <si>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</si>
  <si>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</si>
  <si>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</si>
  <si>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</si>
  <si>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</si>
  <si>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</si>
  <si>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</si>
  <si>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</si>
  <si>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</si>
  <si>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</si>
  <si>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</si>
  <si>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</si>
  <si>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</si>
  <si>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</si>
  <si>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</si>
  <si>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</si>
  <si>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</si>
  <si>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</si>
  <si>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</si>
  <si>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</si>
  <si>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</si>
  <si>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</si>
  <si>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</si>
  <si>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</si>
  <si>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</si>
  <si>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</si>
  <si>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</si>
  <si>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</si>
  <si>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</si>
  <si>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</si>
  <si>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</si>
  <si>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</si>
  <si>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</si>
  <si>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</si>
  <si>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</si>
  <si>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</si>
  <si>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</si>
  <si>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</si>
  <si>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</si>
  <si>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</si>
  <si>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</si>
  <si>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</si>
  <si>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</si>
  <si>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</si>
  <si>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</si>
  <si>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</si>
  <si>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</si>
  <si>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</si>
  <si>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</si>
  <si>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</si>
  <si>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</si>
  <si>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</si>
  <si>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</si>
  <si>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</si>
  <si>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</si>
  <si>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</si>
  <si>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</si>
  <si>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</si>
  <si>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</si>
  <si>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</si>
  <si>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</si>
  <si>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</si>
  <si>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</si>
  <si>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</si>
  <si>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</si>
  <si>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</si>
  <si>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</si>
  <si>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</si>
  <si>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</si>
  <si>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</si>
  <si>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</si>
  <si>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</si>
  <si>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</si>
  <si>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</si>
  <si>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</si>
  <si>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</si>
  <si>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</si>
  <si>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</si>
  <si>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</si>
  <si>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</si>
  <si>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</si>
  <si>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</si>
  <si>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</si>
  <si>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</si>
  <si>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</si>
  <si>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</si>
  <si>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</si>
  <si>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</si>
  <si>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</si>
  <si>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</si>
  <si>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</si>
  <si>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</si>
  <si>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</si>
  <si>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</si>
  <si>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</si>
  <si>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</si>
  <si>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</si>
  <si>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</si>
  <si>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</si>
  <si>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</si>
  <si>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</si>
  <si>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</si>
  <si>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</si>
  <si>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</si>
  <si>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</si>
  <si>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</si>
  <si>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</si>
  <si>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</si>
  <si>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</si>
  <si>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</si>
  <si>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</si>
  <si>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</si>
  <si>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</si>
  <si>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</si>
  <si>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</si>
  <si>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</si>
  <si>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</si>
  <si>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</si>
  <si>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</si>
  <si>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</si>
  <si>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</si>
  <si>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</si>
  <si>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</si>
  <si>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</si>
  <si>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</si>
  <si>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</si>
  <si>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</si>
  <si>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</si>
  <si>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</si>
  <si>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</si>
  <si>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</si>
  <si>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</si>
  <si>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</si>
  <si>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</si>
  <si>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</si>
  <si>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</si>
  <si>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</si>
  <si>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</si>
  <si>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</si>
  <si>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</si>
  <si>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</si>
  <si>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</si>
  <si>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</si>
  <si>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</si>
  <si>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</si>
  <si>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</si>
  <si>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</si>
  <si>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</si>
  <si>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</si>
  <si>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</si>
  <si>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</si>
  <si>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</si>
  <si>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</si>
  <si>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</si>
  <si>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</si>
  <si>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</si>
  <si>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</si>
  <si>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</si>
  <si>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</si>
  <si>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</si>
  <si>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</si>
  <si>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</si>
  <si>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</si>
  <si>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</si>
  <si>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</si>
  <si>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</si>
  <si>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</si>
  <si>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</si>
  <si>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</si>
  <si>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</si>
  <si>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</si>
  <si>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</si>
  <si>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</si>
  <si>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</si>
  <si>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</si>
  <si>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</si>
  <si>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</si>
  <si>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</si>
  <si>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</si>
  <si>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</si>
  <si>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</si>
  <si>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</si>
  <si>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</si>
  <si>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</si>
  <si>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</si>
  <si>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</si>
  <si>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</si>
  <si>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</si>
  <si>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</si>
  <si>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</si>
  <si>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</si>
  <si>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</si>
  <si>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</si>
  <si>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</si>
  <si>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</si>
  <si>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</si>
  <si>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</si>
  <si>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</si>
  <si>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</si>
  <si>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</si>
  <si>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</si>
  <si>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</si>
  <si>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</si>
  <si>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</si>
  <si>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</si>
  <si>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</si>
  <si>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</si>
  <si>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</si>
  <si>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</si>
  <si>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</si>
  <si>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</si>
  <si>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</si>
  <si>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</si>
  <si>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</si>
  <si>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</si>
  <si>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</si>
  <si>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</si>
  <si>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</si>
  <si>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</si>
  <si>
    <t>Al 30 de Septiembre de 2024 y al 31 de Diciembre de 2023 (b)</t>
  </si>
  <si>
    <t>30 de septiembre de 2024 (d)</t>
  </si>
  <si>
    <t>Del 1 de Enero al 30 de Septiembre de 2024 (b)</t>
  </si>
  <si>
    <t>Del 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</si>
  <si>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</si>
  <si>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</si>
  <si>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
(m = g – l)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</si>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</sst>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rgb="FFFF0000"/>
      <name val="Arial"/>
      <family val="2"/>
    </font>
    <font>
      <sz val="13"/>
      <color rgb="FFFF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/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0" fontId="0" fillId="0" borderId="0" xfId="0"/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164" fontId="4" fillId="0" borderId="6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0" fontId="14" fillId="0" borderId="2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4" fontId="16" fillId="0" borderId="4" xfId="0" applyNumberFormat="1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3" fontId="19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A1:G90"/>
  <sheetViews>
    <sheetView workbookViewId="0">
      <selection activeCell="C54" sqref="C54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1:7" ht="15.75" thickBot="1" x14ac:dyDescent="0.3">
      <c r="A1" s="1"/>
      <c r="B1" s="2"/>
      <c r="C1" s="2"/>
      <c r="D1" s="2"/>
      <c r="E1" s="2"/>
      <c r="F1" s="2"/>
      <c r="G1" s="2"/>
    </row>
    <row r="2" spans="1:7" x14ac:dyDescent="0.25">
      <c r="A2" s="1"/>
      <c r="B2" s="170" t="s">
        <v>81</v>
      </c>
      <c r="C2" s="171"/>
      <c r="D2" s="171"/>
      <c r="E2" s="171"/>
      <c r="F2" s="171"/>
      <c r="G2" s="172"/>
    </row>
    <row r="3" spans="1:7" x14ac:dyDescent="0.25">
      <c r="A3" s="1"/>
      <c r="B3" s="173" t="s">
        <v>0</v>
      </c>
      <c r="C3" s="174"/>
      <c r="D3" s="174"/>
      <c r="E3" s="174"/>
      <c r="F3" s="174"/>
      <c r="G3" s="175"/>
    </row>
    <row r="4" spans="1:7" x14ac:dyDescent="0.25">
      <c r="A4" s="1"/>
      <c r="B4" s="173" t="s">
        <v>442</v>
      </c>
      <c r="C4" s="174"/>
      <c r="D4" s="174"/>
      <c r="E4" s="174"/>
      <c r="F4" s="174"/>
      <c r="G4" s="175"/>
    </row>
    <row r="5" spans="1:7" ht="15.75" thickBot="1" x14ac:dyDescent="0.3">
      <c r="A5" s="1"/>
      <c r="B5" s="176" t="s">
        <v>1</v>
      </c>
      <c r="C5" s="177"/>
      <c r="D5" s="177"/>
      <c r="E5" s="177"/>
      <c r="F5" s="177"/>
      <c r="G5" s="178"/>
    </row>
    <row r="6" spans="1:7" ht="39" thickBot="1" x14ac:dyDescent="0.3">
      <c r="A6" s="1"/>
      <c r="B6" s="38" t="s">
        <v>82</v>
      </c>
      <c r="C6" s="39" t="s">
        <v>443</v>
      </c>
      <c r="D6" s="39" t="s">
        <v>83</v>
      </c>
      <c r="E6" s="39" t="s">
        <v>82</v>
      </c>
      <c r="F6" s="39" t="s">
        <v>443</v>
      </c>
      <c r="G6" s="39" t="s">
        <v>83</v>
      </c>
    </row>
    <row r="7" spans="1:7" x14ac:dyDescent="0.25">
      <c r="A7" s="1"/>
      <c r="B7" s="159" t="s">
        <v>3</v>
      </c>
      <c r="C7" s="9"/>
      <c r="D7" s="9"/>
      <c r="E7" s="160" t="s">
        <v>4</v>
      </c>
      <c r="F7" s="9"/>
      <c r="G7" s="9"/>
    </row>
    <row r="8" spans="1:7" x14ac:dyDescent="0.25">
      <c r="A8" s="1"/>
      <c r="B8" s="159" t="s">
        <v>5</v>
      </c>
      <c r="C8" s="11"/>
      <c r="D8" s="11"/>
      <c r="E8" s="160" t="s">
        <v>6</v>
      </c>
      <c r="F8" s="11"/>
      <c r="G8" s="11"/>
    </row>
    <row r="9" spans="1:7" x14ac:dyDescent="0.25">
      <c r="A9" s="1"/>
      <c r="B9" s="161" t="s">
        <v>7</v>
      </c>
      <c r="C9" s="11">
        <f>SUM(C10:C16)</f>
        <v>37575340</v>
      </c>
      <c r="D9" s="11">
        <v>42196291</v>
      </c>
      <c r="E9" s="162" t="s">
        <v>8</v>
      </c>
      <c r="F9" s="11">
        <f>SUM(F10:F18)</f>
        <v>3012615</v>
      </c>
      <c r="G9" s="11">
        <v>5275831</v>
      </c>
    </row>
    <row r="10" spans="1:7" x14ac:dyDescent="0.25">
      <c r="A10" s="1"/>
      <c r="B10" s="163" t="s">
        <v>84</v>
      </c>
      <c r="C10" s="11">
        <v>0</v>
      </c>
      <c r="D10" s="11">
        <v>0</v>
      </c>
      <c r="E10" s="164" t="s">
        <v>85</v>
      </c>
      <c r="F10" s="11">
        <v>2284099</v>
      </c>
      <c r="G10" s="11">
        <v>2325693</v>
      </c>
    </row>
    <row r="11" spans="1:7" x14ac:dyDescent="0.25">
      <c r="A11" s="1"/>
      <c r="B11" s="163" t="s">
        <v>86</v>
      </c>
      <c r="C11" s="11">
        <v>16873369</v>
      </c>
      <c r="D11" s="11">
        <v>32919622</v>
      </c>
      <c r="E11" s="164" t="s">
        <v>87</v>
      </c>
      <c r="F11" s="11">
        <v>129763</v>
      </c>
      <c r="G11" s="11">
        <v>1048655</v>
      </c>
    </row>
    <row r="12" spans="1:7" x14ac:dyDescent="0.25">
      <c r="A12" s="1"/>
      <c r="B12" s="163" t="s">
        <v>88</v>
      </c>
      <c r="C12" s="11">
        <v>0</v>
      </c>
      <c r="D12" s="11">
        <v>0</v>
      </c>
      <c r="E12" s="164" t="s">
        <v>89</v>
      </c>
      <c r="F12" s="11">
        <v>0</v>
      </c>
      <c r="G12" s="11">
        <v>0</v>
      </c>
    </row>
    <row r="13" spans="1:7" x14ac:dyDescent="0.25">
      <c r="A13" s="1"/>
      <c r="B13" s="163" t="s">
        <v>90</v>
      </c>
      <c r="C13" s="11">
        <v>20701971</v>
      </c>
      <c r="D13" s="11">
        <v>9276669</v>
      </c>
      <c r="E13" s="164" t="s">
        <v>91</v>
      </c>
      <c r="F13" s="11">
        <v>0</v>
      </c>
      <c r="G13" s="11">
        <v>0</v>
      </c>
    </row>
    <row r="14" spans="1:7" x14ac:dyDescent="0.25">
      <c r="A14" s="1"/>
      <c r="B14" s="163" t="s">
        <v>92</v>
      </c>
      <c r="C14" s="11">
        <v>0</v>
      </c>
      <c r="D14" s="11">
        <v>0</v>
      </c>
      <c r="E14" s="164" t="s">
        <v>93</v>
      </c>
      <c r="F14" s="11">
        <v>0</v>
      </c>
      <c r="G14" s="11">
        <v>0</v>
      </c>
    </row>
    <row r="15" spans="1:7" ht="25.5" customHeight="1" x14ac:dyDescent="0.25">
      <c r="A15" s="1"/>
      <c r="B15" s="163" t="s">
        <v>94</v>
      </c>
      <c r="C15" s="11">
        <v>0</v>
      </c>
      <c r="D15" s="11">
        <v>0</v>
      </c>
      <c r="E15" s="164" t="s">
        <v>95</v>
      </c>
      <c r="F15" s="11">
        <v>0</v>
      </c>
      <c r="G15" s="11">
        <v>0</v>
      </c>
    </row>
    <row r="16" spans="1:7" x14ac:dyDescent="0.25">
      <c r="A16" s="1"/>
      <c r="B16" s="163" t="s">
        <v>96</v>
      </c>
      <c r="C16" s="11">
        <v>0</v>
      </c>
      <c r="D16" s="11">
        <v>0</v>
      </c>
      <c r="E16" s="164" t="s">
        <v>97</v>
      </c>
      <c r="F16" s="11">
        <v>590653</v>
      </c>
      <c r="G16" s="11">
        <v>1897582</v>
      </c>
    </row>
    <row r="17" spans="1:7" x14ac:dyDescent="0.25">
      <c r="A17" s="1"/>
      <c r="B17" s="161" t="s">
        <v>9</v>
      </c>
      <c r="C17" s="11">
        <f>SUM(C18:C24)</f>
        <v>18442083</v>
      </c>
      <c r="D17" s="11">
        <v>18450721</v>
      </c>
      <c r="E17" s="164" t="s">
        <v>98</v>
      </c>
      <c r="F17" s="11">
        <v>0</v>
      </c>
      <c r="G17" s="11">
        <v>0</v>
      </c>
    </row>
    <row r="18" spans="1:7" x14ac:dyDescent="0.25">
      <c r="A18" s="1"/>
      <c r="B18" s="163" t="s">
        <v>99</v>
      </c>
      <c r="C18" s="11">
        <v>0</v>
      </c>
      <c r="D18" s="11">
        <v>0</v>
      </c>
      <c r="E18" s="164" t="s">
        <v>100</v>
      </c>
      <c r="F18" s="11">
        <v>8100</v>
      </c>
      <c r="G18" s="11">
        <v>3901</v>
      </c>
    </row>
    <row r="19" spans="1:7" x14ac:dyDescent="0.25">
      <c r="A19" s="1"/>
      <c r="B19" s="163" t="s">
        <v>101</v>
      </c>
      <c r="C19" s="11">
        <v>0</v>
      </c>
      <c r="D19" s="11">
        <v>26250</v>
      </c>
      <c r="E19" s="162" t="s">
        <v>10</v>
      </c>
      <c r="F19" s="11">
        <v>0</v>
      </c>
      <c r="G19" s="11">
        <v>0</v>
      </c>
    </row>
    <row r="20" spans="1:7" x14ac:dyDescent="0.25">
      <c r="A20" s="1"/>
      <c r="B20" s="163" t="s">
        <v>102</v>
      </c>
      <c r="C20" s="11">
        <v>18424083</v>
      </c>
      <c r="D20" s="11">
        <v>18421471</v>
      </c>
      <c r="E20" s="164" t="s">
        <v>103</v>
      </c>
      <c r="F20" s="11">
        <v>0</v>
      </c>
      <c r="G20" s="11">
        <v>0</v>
      </c>
    </row>
    <row r="21" spans="1:7" x14ac:dyDescent="0.25">
      <c r="A21" s="1"/>
      <c r="B21" s="163" t="s">
        <v>104</v>
      </c>
      <c r="C21" s="11">
        <v>0</v>
      </c>
      <c r="D21" s="11">
        <v>0</v>
      </c>
      <c r="E21" s="165" t="s">
        <v>105</v>
      </c>
      <c r="F21" s="11">
        <v>0</v>
      </c>
      <c r="G21" s="11">
        <v>0</v>
      </c>
    </row>
    <row r="22" spans="1:7" x14ac:dyDescent="0.25">
      <c r="A22" s="1"/>
      <c r="B22" s="163" t="s">
        <v>106</v>
      </c>
      <c r="C22" s="11">
        <v>18000</v>
      </c>
      <c r="D22" s="11">
        <v>3000</v>
      </c>
      <c r="E22" s="164" t="s">
        <v>107</v>
      </c>
      <c r="F22" s="11">
        <v>0</v>
      </c>
      <c r="G22" s="11">
        <v>0</v>
      </c>
    </row>
    <row r="23" spans="1:7" x14ac:dyDescent="0.25">
      <c r="A23" s="1"/>
      <c r="B23" s="163" t="s">
        <v>108</v>
      </c>
      <c r="C23" s="11">
        <v>0</v>
      </c>
      <c r="D23" s="11">
        <v>0</v>
      </c>
      <c r="E23" s="162" t="s">
        <v>11</v>
      </c>
      <c r="F23" s="11">
        <v>0</v>
      </c>
      <c r="G23" s="11">
        <v>0</v>
      </c>
    </row>
    <row r="24" spans="1:7" x14ac:dyDescent="0.25">
      <c r="A24" s="1"/>
      <c r="B24" s="163" t="s">
        <v>109</v>
      </c>
      <c r="C24" s="11">
        <v>0</v>
      </c>
      <c r="D24" s="11">
        <v>0</v>
      </c>
      <c r="E24" s="164" t="s">
        <v>110</v>
      </c>
      <c r="F24" s="11">
        <v>0</v>
      </c>
      <c r="G24" s="11">
        <v>0</v>
      </c>
    </row>
    <row r="25" spans="1:7" x14ac:dyDescent="0.25">
      <c r="A25" s="1"/>
      <c r="B25" s="161" t="s">
        <v>12</v>
      </c>
      <c r="C25" s="11">
        <f>SUM(C26:C30)</f>
        <v>4164665</v>
      </c>
      <c r="D25" s="11">
        <v>4164723</v>
      </c>
      <c r="E25" s="164" t="s">
        <v>111</v>
      </c>
      <c r="F25" s="11">
        <v>0</v>
      </c>
      <c r="G25" s="11">
        <v>0</v>
      </c>
    </row>
    <row r="26" spans="1:7" ht="29.25" customHeight="1" x14ac:dyDescent="0.25">
      <c r="A26" s="1"/>
      <c r="B26" s="163" t="s">
        <v>112</v>
      </c>
      <c r="C26" s="11">
        <v>0</v>
      </c>
      <c r="D26" s="11">
        <v>58</v>
      </c>
      <c r="E26" s="162" t="s">
        <v>13</v>
      </c>
      <c r="F26" s="11">
        <v>0</v>
      </c>
      <c r="G26" s="11">
        <v>0</v>
      </c>
    </row>
    <row r="27" spans="1:7" ht="25.5" x14ac:dyDescent="0.25">
      <c r="A27" s="1"/>
      <c r="B27" s="163" t="s">
        <v>113</v>
      </c>
      <c r="C27" s="11">
        <v>2970525</v>
      </c>
      <c r="D27" s="11">
        <v>2970525</v>
      </c>
      <c r="E27" s="162" t="s">
        <v>14</v>
      </c>
      <c r="F27" s="11">
        <v>0</v>
      </c>
      <c r="G27" s="11">
        <v>0</v>
      </c>
    </row>
    <row r="28" spans="1:7" ht="25.5" x14ac:dyDescent="0.25">
      <c r="A28" s="1"/>
      <c r="B28" s="163" t="s">
        <v>114</v>
      </c>
      <c r="C28" s="11">
        <v>0</v>
      </c>
      <c r="D28" s="11">
        <v>0</v>
      </c>
      <c r="E28" s="164" t="s">
        <v>115</v>
      </c>
      <c r="F28" s="11">
        <v>0</v>
      </c>
      <c r="G28" s="11">
        <v>0</v>
      </c>
    </row>
    <row r="29" spans="1:7" x14ac:dyDescent="0.25">
      <c r="A29" s="1"/>
      <c r="B29" s="163" t="s">
        <v>116</v>
      </c>
      <c r="C29" s="11">
        <v>1194140</v>
      </c>
      <c r="D29" s="11">
        <v>1194140</v>
      </c>
      <c r="E29" s="164" t="s">
        <v>117</v>
      </c>
      <c r="F29" s="11">
        <v>0</v>
      </c>
      <c r="G29" s="11">
        <v>0</v>
      </c>
    </row>
    <row r="30" spans="1:7" x14ac:dyDescent="0.25">
      <c r="A30" s="1"/>
      <c r="B30" s="163" t="s">
        <v>118</v>
      </c>
      <c r="C30" s="11">
        <v>0</v>
      </c>
      <c r="D30" s="11">
        <v>0</v>
      </c>
      <c r="E30" s="164" t="s">
        <v>119</v>
      </c>
      <c r="F30" s="11">
        <v>0</v>
      </c>
      <c r="G30" s="11">
        <v>0</v>
      </c>
    </row>
    <row r="31" spans="1:7" ht="25.5" x14ac:dyDescent="0.25">
      <c r="A31" s="1"/>
      <c r="B31" s="161" t="s">
        <v>15</v>
      </c>
      <c r="C31" s="11">
        <v>0</v>
      </c>
      <c r="D31" s="11">
        <v>0</v>
      </c>
      <c r="E31" s="162" t="s">
        <v>16</v>
      </c>
      <c r="F31" s="11">
        <v>0</v>
      </c>
      <c r="G31" s="11">
        <v>0</v>
      </c>
    </row>
    <row r="32" spans="1:7" x14ac:dyDescent="0.25">
      <c r="A32" s="1"/>
      <c r="B32" s="163" t="s">
        <v>120</v>
      </c>
      <c r="C32" s="11">
        <v>0</v>
      </c>
      <c r="D32" s="11">
        <v>0</v>
      </c>
      <c r="E32" s="164" t="s">
        <v>121</v>
      </c>
      <c r="F32" s="11">
        <v>0</v>
      </c>
      <c r="G32" s="11">
        <v>0</v>
      </c>
    </row>
    <row r="33" spans="1:7" x14ac:dyDescent="0.25">
      <c r="A33" s="1"/>
      <c r="B33" s="163" t="s">
        <v>122</v>
      </c>
      <c r="C33" s="11">
        <v>0</v>
      </c>
      <c r="D33" s="11">
        <v>0</v>
      </c>
      <c r="E33" s="164" t="s">
        <v>123</v>
      </c>
      <c r="F33" s="11">
        <v>0</v>
      </c>
      <c r="G33" s="11">
        <v>0</v>
      </c>
    </row>
    <row r="34" spans="1:7" x14ac:dyDescent="0.25">
      <c r="A34" s="1"/>
      <c r="B34" s="163" t="s">
        <v>124</v>
      </c>
      <c r="C34" s="11">
        <v>0</v>
      </c>
      <c r="D34" s="11">
        <v>0</v>
      </c>
      <c r="E34" s="164" t="s">
        <v>125</v>
      </c>
      <c r="F34" s="11">
        <v>0</v>
      </c>
      <c r="G34" s="11">
        <v>0</v>
      </c>
    </row>
    <row r="35" spans="1:7" ht="25.5" x14ac:dyDescent="0.25">
      <c r="A35" s="1"/>
      <c r="B35" s="163" t="s">
        <v>126</v>
      </c>
      <c r="C35" s="11">
        <v>0</v>
      </c>
      <c r="D35" s="11">
        <v>0</v>
      </c>
      <c r="E35" s="164" t="s">
        <v>127</v>
      </c>
      <c r="F35" s="11">
        <v>0</v>
      </c>
      <c r="G35" s="11">
        <v>0</v>
      </c>
    </row>
    <row r="36" spans="1:7" ht="25.5" x14ac:dyDescent="0.25">
      <c r="A36" s="1"/>
      <c r="B36" s="163" t="s">
        <v>128</v>
      </c>
      <c r="C36" s="11">
        <v>0</v>
      </c>
      <c r="D36" s="11">
        <v>0</v>
      </c>
      <c r="E36" s="164" t="s">
        <v>129</v>
      </c>
      <c r="F36" s="11">
        <v>0</v>
      </c>
      <c r="G36" s="11">
        <v>0</v>
      </c>
    </row>
    <row r="37" spans="1:7" x14ac:dyDescent="0.25">
      <c r="A37" s="1"/>
      <c r="B37" s="161" t="s">
        <v>17</v>
      </c>
      <c r="C37" s="11">
        <v>0</v>
      </c>
      <c r="D37" s="11">
        <v>0</v>
      </c>
      <c r="E37" s="164" t="s">
        <v>130</v>
      </c>
      <c r="F37" s="11">
        <v>0</v>
      </c>
      <c r="G37" s="11">
        <v>0</v>
      </c>
    </row>
    <row r="38" spans="1:7" x14ac:dyDescent="0.25">
      <c r="A38" s="1"/>
      <c r="B38" s="161" t="s">
        <v>18</v>
      </c>
      <c r="C38" s="11">
        <v>0</v>
      </c>
      <c r="D38" s="11">
        <v>0</v>
      </c>
      <c r="E38" s="162" t="s">
        <v>19</v>
      </c>
      <c r="F38" s="11">
        <v>0</v>
      </c>
      <c r="G38" s="11">
        <v>0</v>
      </c>
    </row>
    <row r="39" spans="1:7" ht="28.5" customHeight="1" x14ac:dyDescent="0.25">
      <c r="A39" s="1"/>
      <c r="B39" s="163" t="s">
        <v>131</v>
      </c>
      <c r="C39" s="11">
        <v>0</v>
      </c>
      <c r="D39" s="11">
        <v>0</v>
      </c>
      <c r="E39" s="164" t="s">
        <v>132</v>
      </c>
      <c r="F39" s="11">
        <v>0</v>
      </c>
      <c r="G39" s="11">
        <v>0</v>
      </c>
    </row>
    <row r="40" spans="1:7" x14ac:dyDescent="0.25">
      <c r="A40" s="1"/>
      <c r="B40" s="163" t="s">
        <v>133</v>
      </c>
      <c r="C40" s="11">
        <v>0</v>
      </c>
      <c r="D40" s="11">
        <v>0</v>
      </c>
      <c r="E40" s="164" t="s">
        <v>134</v>
      </c>
      <c r="F40" s="11">
        <v>0</v>
      </c>
      <c r="G40" s="11">
        <v>0</v>
      </c>
    </row>
    <row r="41" spans="1:7" x14ac:dyDescent="0.25">
      <c r="A41" s="1"/>
      <c r="B41" s="161" t="s">
        <v>20</v>
      </c>
      <c r="C41" s="11">
        <v>0</v>
      </c>
      <c r="D41" s="11">
        <v>0</v>
      </c>
      <c r="E41" s="164" t="s">
        <v>135</v>
      </c>
      <c r="F41" s="11">
        <v>0</v>
      </c>
      <c r="G41" s="11">
        <v>0</v>
      </c>
    </row>
    <row r="42" spans="1:7" x14ac:dyDescent="0.25">
      <c r="A42" s="1"/>
      <c r="B42" s="163" t="s">
        <v>136</v>
      </c>
      <c r="C42" s="11">
        <v>0</v>
      </c>
      <c r="D42" s="11">
        <v>0</v>
      </c>
      <c r="E42" s="162" t="s">
        <v>21</v>
      </c>
      <c r="F42" s="11">
        <v>0</v>
      </c>
      <c r="G42" s="11">
        <v>0</v>
      </c>
    </row>
    <row r="43" spans="1:7" x14ac:dyDescent="0.25">
      <c r="A43" s="1"/>
      <c r="B43" s="163" t="s">
        <v>137</v>
      </c>
      <c r="C43" s="11">
        <v>0</v>
      </c>
      <c r="D43" s="11">
        <v>0</v>
      </c>
      <c r="E43" s="164" t="s">
        <v>138</v>
      </c>
      <c r="F43" s="11">
        <v>0</v>
      </c>
      <c r="G43" s="11">
        <v>0</v>
      </c>
    </row>
    <row r="44" spans="1:7" ht="25.5" x14ac:dyDescent="0.25">
      <c r="A44" s="1"/>
      <c r="B44" s="163" t="s">
        <v>139</v>
      </c>
      <c r="C44" s="11">
        <v>0</v>
      </c>
      <c r="D44" s="11">
        <v>0</v>
      </c>
      <c r="E44" s="164" t="s">
        <v>140</v>
      </c>
      <c r="F44" s="11">
        <v>0</v>
      </c>
      <c r="G44" s="11">
        <v>0</v>
      </c>
    </row>
    <row r="45" spans="1:7" x14ac:dyDescent="0.25">
      <c r="A45" s="1"/>
      <c r="B45" s="163" t="s">
        <v>141</v>
      </c>
      <c r="C45" s="11">
        <v>0</v>
      </c>
      <c r="D45" s="11">
        <v>0</v>
      </c>
      <c r="E45" s="164" t="s">
        <v>142</v>
      </c>
      <c r="F45" s="11">
        <v>0</v>
      </c>
      <c r="G45" s="11">
        <v>0</v>
      </c>
    </row>
    <row r="46" spans="1:7" x14ac:dyDescent="0.25">
      <c r="A46" s="1"/>
      <c r="B46" s="161"/>
      <c r="C46" s="11"/>
      <c r="D46" s="11"/>
      <c r="E46" s="162"/>
      <c r="F46" s="11"/>
      <c r="G46" s="11"/>
    </row>
    <row r="47" spans="1:7" x14ac:dyDescent="0.25">
      <c r="A47" s="1"/>
      <c r="B47" s="159" t="s">
        <v>22</v>
      </c>
      <c r="C47" s="11">
        <f>+C9+C17+C25+C31</f>
        <v>60182088</v>
      </c>
      <c r="D47" s="11">
        <f>+D9+D17+D25+D31</f>
        <v>64811735</v>
      </c>
      <c r="E47" s="160" t="s">
        <v>23</v>
      </c>
      <c r="F47" s="11">
        <f t="shared" ref="F47:G47" si="0">+F9+F17+F25+F31</f>
        <v>3012615</v>
      </c>
      <c r="G47" s="11">
        <f t="shared" si="0"/>
        <v>5275831</v>
      </c>
    </row>
    <row r="48" spans="1:7" x14ac:dyDescent="0.25">
      <c r="A48" s="1"/>
      <c r="B48" s="159"/>
      <c r="C48" s="11"/>
      <c r="D48" s="11"/>
      <c r="E48" s="160"/>
      <c r="F48" s="11"/>
      <c r="G48" s="11"/>
    </row>
    <row r="49" spans="1:7" x14ac:dyDescent="0.25">
      <c r="A49" s="1"/>
      <c r="B49" s="159" t="s">
        <v>24</v>
      </c>
      <c r="C49" s="11"/>
      <c r="D49" s="11"/>
      <c r="E49" s="160" t="s">
        <v>25</v>
      </c>
      <c r="F49" s="11"/>
      <c r="G49" s="11"/>
    </row>
    <row r="50" spans="1:7" x14ac:dyDescent="0.25">
      <c r="A50" s="1"/>
      <c r="B50" s="161" t="s">
        <v>26</v>
      </c>
      <c r="C50" s="11">
        <v>0</v>
      </c>
      <c r="D50" s="11">
        <v>0</v>
      </c>
      <c r="E50" s="162" t="s">
        <v>27</v>
      </c>
      <c r="F50" s="11">
        <v>0</v>
      </c>
      <c r="G50" s="11">
        <v>0</v>
      </c>
    </row>
    <row r="51" spans="1:7" x14ac:dyDescent="0.25">
      <c r="A51" s="1"/>
      <c r="B51" s="161" t="s">
        <v>28</v>
      </c>
      <c r="C51" s="11">
        <v>0</v>
      </c>
      <c r="D51" s="11">
        <v>0</v>
      </c>
      <c r="E51" s="162" t="s">
        <v>29</v>
      </c>
      <c r="F51" s="11">
        <v>0</v>
      </c>
      <c r="G51" s="11">
        <v>0</v>
      </c>
    </row>
    <row r="52" spans="1:7" x14ac:dyDescent="0.25">
      <c r="A52" s="1"/>
      <c r="B52" s="161" t="s">
        <v>30</v>
      </c>
      <c r="C52" s="11">
        <v>35750609</v>
      </c>
      <c r="D52" s="11">
        <v>35750609</v>
      </c>
      <c r="E52" s="162" t="s">
        <v>31</v>
      </c>
      <c r="F52" s="11">
        <v>0</v>
      </c>
      <c r="G52" s="11">
        <v>0</v>
      </c>
    </row>
    <row r="53" spans="1:7" x14ac:dyDescent="0.25">
      <c r="A53" s="1"/>
      <c r="B53" s="161" t="s">
        <v>32</v>
      </c>
      <c r="C53" s="11">
        <v>64792046</v>
      </c>
      <c r="D53" s="11">
        <v>59477326</v>
      </c>
      <c r="E53" s="162" t="s">
        <v>33</v>
      </c>
      <c r="F53" s="11">
        <v>0</v>
      </c>
      <c r="G53" s="11">
        <v>0</v>
      </c>
    </row>
    <row r="54" spans="1:7" ht="21.75" customHeight="1" x14ac:dyDescent="0.25">
      <c r="A54" s="1"/>
      <c r="B54" s="161" t="s">
        <v>34</v>
      </c>
      <c r="C54" s="11">
        <v>1100270</v>
      </c>
      <c r="D54" s="11">
        <v>1100270</v>
      </c>
      <c r="E54" s="162" t="s">
        <v>35</v>
      </c>
      <c r="F54" s="11">
        <v>0</v>
      </c>
      <c r="G54" s="11">
        <v>0</v>
      </c>
    </row>
    <row r="55" spans="1:7" x14ac:dyDescent="0.25">
      <c r="A55" s="1"/>
      <c r="B55" s="161" t="s">
        <v>36</v>
      </c>
      <c r="C55" s="11">
        <v>0</v>
      </c>
      <c r="D55" s="11">
        <v>0</v>
      </c>
      <c r="E55" s="162" t="s">
        <v>37</v>
      </c>
      <c r="F55" s="11">
        <v>0</v>
      </c>
      <c r="G55" s="11">
        <v>0</v>
      </c>
    </row>
    <row r="56" spans="1:7" x14ac:dyDescent="0.25">
      <c r="A56" s="1"/>
      <c r="B56" s="161" t="s">
        <v>38</v>
      </c>
      <c r="C56" s="11">
        <v>0</v>
      </c>
      <c r="D56" s="11">
        <v>0</v>
      </c>
      <c r="E56" s="160"/>
      <c r="F56" s="11"/>
      <c r="G56" s="11"/>
    </row>
    <row r="57" spans="1:7" x14ac:dyDescent="0.25">
      <c r="A57" s="1"/>
      <c r="B57" s="161" t="s">
        <v>39</v>
      </c>
      <c r="C57" s="11">
        <v>0</v>
      </c>
      <c r="D57" s="11">
        <v>0</v>
      </c>
      <c r="E57" s="160" t="s">
        <v>40</v>
      </c>
      <c r="F57" s="11">
        <v>0</v>
      </c>
      <c r="G57" s="11">
        <v>0</v>
      </c>
    </row>
    <row r="58" spans="1:7" x14ac:dyDescent="0.25">
      <c r="A58" s="1"/>
      <c r="B58" s="161" t="s">
        <v>41</v>
      </c>
      <c r="C58" s="11">
        <v>0</v>
      </c>
      <c r="D58" s="11">
        <v>0</v>
      </c>
      <c r="E58" s="166"/>
      <c r="F58" s="11"/>
      <c r="G58" s="11"/>
    </row>
    <row r="59" spans="1:7" x14ac:dyDescent="0.25">
      <c r="A59" s="1"/>
      <c r="B59" s="161"/>
      <c r="C59" s="11"/>
      <c r="D59" s="11"/>
      <c r="E59" s="160" t="s">
        <v>42</v>
      </c>
      <c r="F59" s="11">
        <f>+F47</f>
        <v>3012615</v>
      </c>
      <c r="G59" s="11">
        <v>5275831</v>
      </c>
    </row>
    <row r="60" spans="1:7" x14ac:dyDescent="0.25">
      <c r="A60" s="1"/>
      <c r="B60" s="159" t="s">
        <v>43</v>
      </c>
      <c r="C60" s="11">
        <f>SUM(C50:C59)</f>
        <v>101642925</v>
      </c>
      <c r="D60" s="11">
        <v>96328205</v>
      </c>
      <c r="E60" s="162"/>
      <c r="F60" s="11"/>
      <c r="G60" s="11"/>
    </row>
    <row r="61" spans="1:7" x14ac:dyDescent="0.25">
      <c r="A61" s="1"/>
      <c r="B61" s="161"/>
      <c r="C61" s="11"/>
      <c r="D61" s="11"/>
      <c r="E61" s="160" t="s">
        <v>44</v>
      </c>
      <c r="F61" s="11"/>
      <c r="G61" s="11"/>
    </row>
    <row r="62" spans="1:7" x14ac:dyDescent="0.25">
      <c r="A62" s="1"/>
      <c r="B62" s="159" t="s">
        <v>45</v>
      </c>
      <c r="C62" s="11">
        <f>+C47+C60</f>
        <v>161825013</v>
      </c>
      <c r="D62" s="11">
        <v>161139940</v>
      </c>
      <c r="E62" s="160"/>
      <c r="F62" s="11"/>
      <c r="G62" s="11"/>
    </row>
    <row r="63" spans="1:7" x14ac:dyDescent="0.25">
      <c r="A63" s="1"/>
      <c r="B63" s="161"/>
      <c r="C63" s="11"/>
      <c r="D63" s="11"/>
      <c r="E63" s="160" t="s">
        <v>46</v>
      </c>
      <c r="F63" s="11">
        <v>981880</v>
      </c>
      <c r="G63" s="11">
        <v>981880</v>
      </c>
    </row>
    <row r="64" spans="1:7" x14ac:dyDescent="0.25">
      <c r="A64" s="1"/>
      <c r="B64" s="161"/>
      <c r="C64" s="11"/>
      <c r="D64" s="11"/>
      <c r="E64" s="162" t="s">
        <v>47</v>
      </c>
      <c r="F64" s="11">
        <v>0</v>
      </c>
      <c r="G64" s="11">
        <v>0</v>
      </c>
    </row>
    <row r="65" spans="1:7" x14ac:dyDescent="0.25">
      <c r="A65" s="1"/>
      <c r="B65" s="161"/>
      <c r="C65" s="11"/>
      <c r="D65" s="11"/>
      <c r="E65" s="162" t="s">
        <v>48</v>
      </c>
      <c r="F65" s="11">
        <v>981880</v>
      </c>
      <c r="G65" s="11">
        <v>981880</v>
      </c>
    </row>
    <row r="66" spans="1:7" x14ac:dyDescent="0.25">
      <c r="A66" s="1"/>
      <c r="B66" s="161"/>
      <c r="C66" s="11"/>
      <c r="D66" s="11"/>
      <c r="E66" s="162" t="s">
        <v>49</v>
      </c>
      <c r="F66" s="11">
        <v>0</v>
      </c>
      <c r="G66" s="11">
        <v>0</v>
      </c>
    </row>
    <row r="67" spans="1:7" x14ac:dyDescent="0.25">
      <c r="A67" s="1"/>
      <c r="B67" s="161"/>
      <c r="C67" s="11"/>
      <c r="D67" s="11"/>
      <c r="E67" s="162"/>
      <c r="F67" s="11"/>
      <c r="G67" s="11"/>
    </row>
    <row r="68" spans="1:7" ht="25.5" x14ac:dyDescent="0.25">
      <c r="A68" s="1"/>
      <c r="B68" s="161"/>
      <c r="C68" s="11"/>
      <c r="D68" s="11"/>
      <c r="E68" s="160" t="s">
        <v>50</v>
      </c>
      <c r="F68" s="11">
        <f>SUM(F69:F73)</f>
        <v>157830518</v>
      </c>
      <c r="G68" s="11">
        <v>154882229</v>
      </c>
    </row>
    <row r="69" spans="1:7" x14ac:dyDescent="0.25">
      <c r="A69" s="1"/>
      <c r="B69" s="161"/>
      <c r="C69" s="11"/>
      <c r="D69" s="11"/>
      <c r="E69" s="162" t="s">
        <v>51</v>
      </c>
      <c r="F69" s="11">
        <v>16597724</v>
      </c>
      <c r="G69" s="11">
        <v>20805353</v>
      </c>
    </row>
    <row r="70" spans="1:7" x14ac:dyDescent="0.25">
      <c r="A70" s="1"/>
      <c r="B70" s="161"/>
      <c r="C70" s="11"/>
      <c r="D70" s="11"/>
      <c r="E70" s="162" t="s">
        <v>52</v>
      </c>
      <c r="F70" s="11">
        <v>106069875</v>
      </c>
      <c r="G70" s="11">
        <v>98913957</v>
      </c>
    </row>
    <row r="71" spans="1:7" x14ac:dyDescent="0.25">
      <c r="A71" s="1"/>
      <c r="B71" s="161"/>
      <c r="C71" s="11"/>
      <c r="D71" s="11"/>
      <c r="E71" s="162" t="s">
        <v>53</v>
      </c>
      <c r="F71" s="11">
        <v>0</v>
      </c>
      <c r="G71" s="11">
        <v>0</v>
      </c>
    </row>
    <row r="72" spans="1:7" x14ac:dyDescent="0.25">
      <c r="A72" s="1"/>
      <c r="B72" s="161"/>
      <c r="C72" s="11"/>
      <c r="D72" s="11"/>
      <c r="E72" s="162" t="s">
        <v>54</v>
      </c>
      <c r="F72" s="11">
        <v>0</v>
      </c>
      <c r="G72" s="11">
        <v>0</v>
      </c>
    </row>
    <row r="73" spans="1:7" x14ac:dyDescent="0.25">
      <c r="A73" s="1"/>
      <c r="B73" s="161"/>
      <c r="C73" s="11"/>
      <c r="D73" s="11"/>
      <c r="E73" s="162" t="s">
        <v>55</v>
      </c>
      <c r="F73" s="11">
        <v>35162919</v>
      </c>
      <c r="G73" s="11">
        <v>35162919</v>
      </c>
    </row>
    <row r="74" spans="1:7" x14ac:dyDescent="0.25">
      <c r="A74" s="1"/>
      <c r="B74" s="161"/>
      <c r="C74" s="11"/>
      <c r="D74" s="11"/>
      <c r="E74" s="162"/>
      <c r="F74" s="11"/>
      <c r="G74" s="11"/>
    </row>
    <row r="75" spans="1:7" ht="28.5" customHeight="1" x14ac:dyDescent="0.25">
      <c r="A75" s="1"/>
      <c r="B75" s="161"/>
      <c r="C75" s="11"/>
      <c r="D75" s="11"/>
      <c r="E75" s="160" t="s">
        <v>56</v>
      </c>
      <c r="F75" s="11">
        <v>0</v>
      </c>
      <c r="G75" s="11">
        <v>0</v>
      </c>
    </row>
    <row r="76" spans="1:7" x14ac:dyDescent="0.25">
      <c r="A76" s="1"/>
      <c r="B76" s="161"/>
      <c r="C76" s="11"/>
      <c r="D76" s="11"/>
      <c r="E76" s="162" t="s">
        <v>57</v>
      </c>
      <c r="F76" s="11">
        <v>0</v>
      </c>
      <c r="G76" s="11">
        <v>0</v>
      </c>
    </row>
    <row r="77" spans="1:7" x14ac:dyDescent="0.25">
      <c r="A77" s="1"/>
      <c r="B77" s="161"/>
      <c r="C77" s="11"/>
      <c r="D77" s="11"/>
      <c r="E77" s="162" t="s">
        <v>58</v>
      </c>
      <c r="F77" s="11">
        <v>0</v>
      </c>
      <c r="G77" s="11">
        <v>0</v>
      </c>
    </row>
    <row r="78" spans="1:7" x14ac:dyDescent="0.25">
      <c r="A78" s="1"/>
      <c r="B78" s="161"/>
      <c r="C78" s="11"/>
      <c r="D78" s="11"/>
      <c r="E78" s="162"/>
      <c r="F78" s="11"/>
      <c r="G78" s="11"/>
    </row>
    <row r="79" spans="1:7" x14ac:dyDescent="0.25">
      <c r="A79" s="1"/>
      <c r="B79" s="161"/>
      <c r="C79" s="11"/>
      <c r="D79" s="11"/>
      <c r="E79" s="160" t="s">
        <v>59</v>
      </c>
      <c r="F79" s="11">
        <f>+F63+F68+F75</f>
        <v>158812398</v>
      </c>
      <c r="G79" s="11">
        <v>155864109</v>
      </c>
    </row>
    <row r="80" spans="1:7" x14ac:dyDescent="0.25">
      <c r="A80" s="1"/>
      <c r="B80" s="161"/>
      <c r="C80" s="11"/>
      <c r="D80" s="11"/>
      <c r="E80" s="162"/>
      <c r="F80" s="11"/>
      <c r="G80" s="11"/>
    </row>
    <row r="81" spans="1:7" x14ac:dyDescent="0.25">
      <c r="A81" s="1"/>
      <c r="B81" s="161"/>
      <c r="C81" s="11"/>
      <c r="D81" s="11"/>
      <c r="E81" s="160" t="s">
        <v>60</v>
      </c>
      <c r="F81" s="11">
        <f>+F59+F79</f>
        <v>161825013</v>
      </c>
      <c r="G81" s="11">
        <v>161139940</v>
      </c>
    </row>
    <row r="82" spans="1:7" ht="12.75" customHeight="1" thickBot="1" x14ac:dyDescent="0.3">
      <c r="A82" s="1"/>
      <c r="B82" s="3"/>
      <c r="C82" s="4"/>
      <c r="D82" s="4"/>
      <c r="E82" s="5"/>
      <c r="F82" s="6"/>
      <c r="G82" s="6"/>
    </row>
    <row r="90" spans="1:7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E18" sqref="E18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>
      <c r="B1" s="7"/>
      <c r="C1" s="7"/>
      <c r="D1" s="7"/>
      <c r="E1" s="7"/>
      <c r="F1" s="7"/>
      <c r="G1" s="7"/>
      <c r="H1" s="7"/>
      <c r="I1" s="7"/>
    </row>
    <row r="2" spans="2:9" ht="15.75" thickBot="1" x14ac:dyDescent="0.3">
      <c r="B2" s="179" t="s">
        <v>81</v>
      </c>
      <c r="C2" s="180"/>
      <c r="D2" s="180"/>
      <c r="E2" s="180"/>
      <c r="F2" s="180"/>
      <c r="G2" s="180"/>
      <c r="H2" s="180"/>
      <c r="I2" s="181"/>
    </row>
    <row r="3" spans="2:9" ht="15.75" thickBot="1" x14ac:dyDescent="0.3">
      <c r="B3" s="182" t="s">
        <v>143</v>
      </c>
      <c r="C3" s="183"/>
      <c r="D3" s="183"/>
      <c r="E3" s="183"/>
      <c r="F3" s="183"/>
      <c r="G3" s="183"/>
      <c r="H3" s="183"/>
      <c r="I3" s="184"/>
    </row>
    <row r="4" spans="2:9" ht="15.75" thickBot="1" x14ac:dyDescent="0.3">
      <c r="B4" s="182" t="s">
        <v>444</v>
      </c>
      <c r="C4" s="183"/>
      <c r="D4" s="183"/>
      <c r="E4" s="183"/>
      <c r="F4" s="183"/>
      <c r="G4" s="183"/>
      <c r="H4" s="183"/>
      <c r="I4" s="184"/>
    </row>
    <row r="5" spans="2:9" ht="15.75" thickBot="1" x14ac:dyDescent="0.3">
      <c r="B5" s="182" t="s">
        <v>1</v>
      </c>
      <c r="C5" s="183"/>
      <c r="D5" s="183"/>
      <c r="E5" s="183"/>
      <c r="F5" s="183"/>
      <c r="G5" s="183"/>
      <c r="H5" s="183"/>
      <c r="I5" s="184"/>
    </row>
    <row r="6" spans="2:9" ht="76.5" x14ac:dyDescent="0.25">
      <c r="B6" s="35" t="s">
        <v>144</v>
      </c>
      <c r="C6" s="35" t="s">
        <v>145</v>
      </c>
      <c r="D6" s="35" t="s">
        <v>146</v>
      </c>
      <c r="E6" s="35" t="s">
        <v>147</v>
      </c>
      <c r="F6" s="35" t="s">
        <v>148</v>
      </c>
      <c r="G6" s="35" t="s">
        <v>149</v>
      </c>
      <c r="H6" s="35" t="s">
        <v>150</v>
      </c>
      <c r="I6" s="35" t="s">
        <v>151</v>
      </c>
    </row>
    <row r="7" spans="2:9" ht="15.75" thickBot="1" x14ac:dyDescent="0.3">
      <c r="B7" s="36" t="s">
        <v>152</v>
      </c>
      <c r="C7" s="36" t="s">
        <v>153</v>
      </c>
      <c r="D7" s="36" t="s">
        <v>154</v>
      </c>
      <c r="E7" s="36" t="s">
        <v>155</v>
      </c>
      <c r="F7" s="36" t="s">
        <v>156</v>
      </c>
      <c r="G7" s="36" t="s">
        <v>157</v>
      </c>
      <c r="H7" s="36" t="s">
        <v>158</v>
      </c>
      <c r="I7" s="36" t="s">
        <v>159</v>
      </c>
    </row>
    <row r="8" spans="2:9" x14ac:dyDescent="0.25">
      <c r="B8" s="8" t="s">
        <v>160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2:9" x14ac:dyDescent="0.25">
      <c r="B9" s="8" t="s">
        <v>161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2:9" x14ac:dyDescent="0.25">
      <c r="B10" s="10" t="s">
        <v>162</v>
      </c>
      <c r="C10" s="9">
        <v>0</v>
      </c>
      <c r="D10" s="9">
        <v>0</v>
      </c>
      <c r="E10" s="9">
        <v>0</v>
      </c>
      <c r="F10" s="9"/>
      <c r="G10" s="11">
        <v>0</v>
      </c>
      <c r="H10" s="9">
        <v>0</v>
      </c>
      <c r="I10" s="9">
        <v>0</v>
      </c>
    </row>
    <row r="11" spans="2:9" x14ac:dyDescent="0.25">
      <c r="B11" s="10" t="s">
        <v>163</v>
      </c>
      <c r="C11" s="11">
        <v>0</v>
      </c>
      <c r="D11" s="11">
        <v>0</v>
      </c>
      <c r="E11" s="11">
        <v>0</v>
      </c>
      <c r="F11" s="11"/>
      <c r="G11" s="11">
        <v>0</v>
      </c>
      <c r="H11" s="11">
        <v>0</v>
      </c>
      <c r="I11" s="11">
        <v>0</v>
      </c>
    </row>
    <row r="12" spans="2:9" x14ac:dyDescent="0.25">
      <c r="B12" s="10" t="s">
        <v>164</v>
      </c>
      <c r="C12" s="11">
        <v>0</v>
      </c>
      <c r="D12" s="11">
        <v>0</v>
      </c>
      <c r="E12" s="11">
        <v>0</v>
      </c>
      <c r="F12" s="11"/>
      <c r="G12" s="11">
        <v>0</v>
      </c>
      <c r="H12" s="11">
        <v>0</v>
      </c>
      <c r="I12" s="11">
        <v>0</v>
      </c>
    </row>
    <row r="13" spans="2:9" x14ac:dyDescent="0.25">
      <c r="B13" s="8" t="s">
        <v>165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10" t="s">
        <v>166</v>
      </c>
      <c r="C14" s="9">
        <v>0</v>
      </c>
      <c r="D14" s="9">
        <v>0</v>
      </c>
      <c r="E14" s="9">
        <v>0</v>
      </c>
      <c r="F14" s="9"/>
      <c r="G14" s="11">
        <v>0</v>
      </c>
      <c r="H14" s="9">
        <v>0</v>
      </c>
      <c r="I14" s="9">
        <v>0</v>
      </c>
    </row>
    <row r="15" spans="2:9" x14ac:dyDescent="0.25">
      <c r="B15" s="10" t="s">
        <v>167</v>
      </c>
      <c r="C15" s="11">
        <v>0</v>
      </c>
      <c r="D15" s="11">
        <v>0</v>
      </c>
      <c r="E15" s="11">
        <v>0</v>
      </c>
      <c r="F15" s="11"/>
      <c r="G15" s="11">
        <v>0</v>
      </c>
      <c r="H15" s="11">
        <v>0</v>
      </c>
      <c r="I15" s="11">
        <v>0</v>
      </c>
    </row>
    <row r="16" spans="2:9" x14ac:dyDescent="0.25">
      <c r="B16" s="10" t="s">
        <v>168</v>
      </c>
      <c r="C16" s="11">
        <v>0</v>
      </c>
      <c r="D16" s="11">
        <v>0</v>
      </c>
      <c r="E16" s="11">
        <v>0</v>
      </c>
      <c r="F16" s="11"/>
      <c r="G16" s="11">
        <v>0</v>
      </c>
      <c r="H16" s="11">
        <v>0</v>
      </c>
      <c r="I16" s="11">
        <v>0</v>
      </c>
    </row>
    <row r="17" spans="2:9" x14ac:dyDescent="0.25">
      <c r="B17" s="8" t="s">
        <v>169</v>
      </c>
      <c r="C17" s="9">
        <v>5275831.0599999996</v>
      </c>
      <c r="D17" s="12">
        <f>28723801+23650801+29814337</f>
        <v>82188939</v>
      </c>
      <c r="E17" s="12">
        <f>31211452+22787721+30452982</f>
        <v>84452155</v>
      </c>
      <c r="F17" s="12"/>
      <c r="G17" s="28">
        <f>+C17+D17-E17</f>
        <v>3012615.0600000024</v>
      </c>
      <c r="H17" s="12"/>
      <c r="I17" s="12"/>
    </row>
    <row r="18" spans="2:9" x14ac:dyDescent="0.25">
      <c r="B18" s="13"/>
      <c r="C18" s="11"/>
      <c r="D18" s="11"/>
      <c r="E18" s="11"/>
      <c r="F18" s="11"/>
      <c r="G18" s="11"/>
      <c r="H18" s="11"/>
      <c r="I18" s="11"/>
    </row>
    <row r="19" spans="2:9" x14ac:dyDescent="0.25">
      <c r="B19" s="14" t="s">
        <v>170</v>
      </c>
      <c r="C19" s="9">
        <v>5275831.0599999996</v>
      </c>
      <c r="D19" s="12">
        <f>+D17</f>
        <v>82188939</v>
      </c>
      <c r="E19" s="12">
        <f>+E17</f>
        <v>84452155</v>
      </c>
      <c r="F19" s="9">
        <v>0</v>
      </c>
      <c r="G19" s="41">
        <f>+C19+D19-E19</f>
        <v>3012615.0600000024</v>
      </c>
      <c r="H19" s="9">
        <v>0</v>
      </c>
      <c r="I19" s="9">
        <v>0</v>
      </c>
    </row>
    <row r="20" spans="2:9" x14ac:dyDescent="0.25">
      <c r="B20" s="8"/>
      <c r="C20" s="9"/>
      <c r="D20" s="9"/>
      <c r="E20" s="9"/>
      <c r="F20" s="9"/>
      <c r="G20" s="9"/>
      <c r="H20" s="9"/>
      <c r="I20" s="9"/>
    </row>
    <row r="21" spans="2:9" x14ac:dyDescent="0.25">
      <c r="B21" s="8" t="s">
        <v>171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2:9" x14ac:dyDescent="0.25">
      <c r="B22" s="13" t="s">
        <v>172</v>
      </c>
      <c r="C22" s="11"/>
      <c r="D22" s="11"/>
      <c r="E22" s="11"/>
      <c r="F22" s="11"/>
      <c r="G22" s="11">
        <v>0</v>
      </c>
      <c r="H22" s="11"/>
      <c r="I22" s="11"/>
    </row>
    <row r="23" spans="2:9" x14ac:dyDescent="0.25">
      <c r="B23" s="13" t="s">
        <v>173</v>
      </c>
      <c r="C23" s="11"/>
      <c r="D23" s="11"/>
      <c r="E23" s="11"/>
      <c r="F23" s="11"/>
      <c r="G23" s="11">
        <v>0</v>
      </c>
      <c r="H23" s="11"/>
      <c r="I23" s="11"/>
    </row>
    <row r="24" spans="2:9" x14ac:dyDescent="0.25">
      <c r="B24" s="13" t="s">
        <v>174</v>
      </c>
      <c r="C24" s="11"/>
      <c r="D24" s="11"/>
      <c r="E24" s="11"/>
      <c r="F24" s="11"/>
      <c r="G24" s="11">
        <v>0</v>
      </c>
      <c r="H24" s="11"/>
      <c r="I24" s="11"/>
    </row>
    <row r="25" spans="2:9" x14ac:dyDescent="0.25">
      <c r="B25" s="16"/>
      <c r="C25" s="15"/>
      <c r="D25" s="15"/>
      <c r="E25" s="15"/>
      <c r="F25" s="15"/>
      <c r="G25" s="15"/>
      <c r="H25" s="15"/>
      <c r="I25" s="15"/>
    </row>
    <row r="26" spans="2:9" ht="25.5" x14ac:dyDescent="0.25">
      <c r="B26" s="14" t="s">
        <v>175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13" t="s">
        <v>176</v>
      </c>
      <c r="C27" s="11"/>
      <c r="D27" s="11"/>
      <c r="E27" s="11"/>
      <c r="F27" s="11"/>
      <c r="G27" s="11">
        <v>0</v>
      </c>
      <c r="H27" s="11"/>
      <c r="I27" s="11"/>
    </row>
    <row r="28" spans="2:9" x14ac:dyDescent="0.25">
      <c r="B28" s="13" t="s">
        <v>177</v>
      </c>
      <c r="C28" s="11"/>
      <c r="D28" s="11"/>
      <c r="E28" s="11"/>
      <c r="F28" s="11"/>
      <c r="G28" s="11">
        <v>0</v>
      </c>
      <c r="H28" s="11"/>
      <c r="I28" s="11"/>
    </row>
    <row r="29" spans="2:9" x14ac:dyDescent="0.25">
      <c r="B29" s="13" t="s">
        <v>178</v>
      </c>
      <c r="C29" s="11"/>
      <c r="D29" s="11"/>
      <c r="E29" s="11"/>
      <c r="F29" s="11"/>
      <c r="G29" s="11">
        <v>0</v>
      </c>
      <c r="H29" s="11"/>
      <c r="I29" s="11"/>
    </row>
    <row r="30" spans="2:9" ht="15.75" thickBot="1" x14ac:dyDescent="0.3">
      <c r="B30" s="17"/>
      <c r="C30" s="18"/>
      <c r="D30" s="18"/>
      <c r="E30" s="18"/>
      <c r="F30" s="18"/>
      <c r="G30" s="18"/>
      <c r="H30" s="18"/>
      <c r="I30" s="18"/>
    </row>
    <row r="31" spans="2:9" s="29" customFormat="1" ht="54.75" customHeight="1" x14ac:dyDescent="0.25">
      <c r="B31" s="187" t="s">
        <v>179</v>
      </c>
      <c r="C31" s="187"/>
      <c r="D31" s="187"/>
      <c r="E31" s="187"/>
      <c r="F31" s="187"/>
      <c r="G31" s="187"/>
      <c r="H31" s="187"/>
      <c r="I31" s="187"/>
    </row>
    <row r="32" spans="2:9" ht="24.75" customHeight="1" x14ac:dyDescent="0.25">
      <c r="B32" s="19" t="s">
        <v>180</v>
      </c>
      <c r="C32" s="20"/>
      <c r="D32" s="21"/>
      <c r="E32" s="21"/>
      <c r="F32" s="21"/>
      <c r="G32" s="21"/>
      <c r="H32" s="21"/>
      <c r="I32" s="21"/>
    </row>
    <row r="33" spans="2:9" ht="15.75" thickBot="1" x14ac:dyDescent="0.3">
      <c r="B33" s="22"/>
      <c r="C33" s="20"/>
      <c r="D33" s="20"/>
      <c r="E33" s="20"/>
      <c r="F33" s="20"/>
      <c r="G33" s="20"/>
      <c r="H33" s="20"/>
      <c r="I33" s="20"/>
    </row>
    <row r="34" spans="2:9" ht="21.75" customHeight="1" x14ac:dyDescent="0.25">
      <c r="B34" s="185" t="s">
        <v>181</v>
      </c>
      <c r="C34" s="185" t="s">
        <v>182</v>
      </c>
      <c r="D34" s="185" t="s">
        <v>183</v>
      </c>
      <c r="E34" s="23" t="s">
        <v>184</v>
      </c>
      <c r="F34" s="185" t="s">
        <v>185</v>
      </c>
      <c r="G34" s="23" t="s">
        <v>186</v>
      </c>
      <c r="H34" s="20"/>
      <c r="I34" s="20"/>
    </row>
    <row r="35" spans="2:9" ht="25.5" customHeight="1" thickBot="1" x14ac:dyDescent="0.3">
      <c r="B35" s="186"/>
      <c r="C35" s="186"/>
      <c r="D35" s="186"/>
      <c r="E35" s="24" t="s">
        <v>187</v>
      </c>
      <c r="F35" s="186"/>
      <c r="G35" s="24" t="s">
        <v>188</v>
      </c>
      <c r="H35" s="20"/>
      <c r="I35" s="20"/>
    </row>
    <row r="36" spans="2:9" x14ac:dyDescent="0.25">
      <c r="B36" s="25" t="s">
        <v>189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20"/>
      <c r="I36" s="20"/>
    </row>
    <row r="37" spans="2:9" x14ac:dyDescent="0.25">
      <c r="B37" s="13" t="s">
        <v>190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20"/>
      <c r="I37" s="20"/>
    </row>
    <row r="38" spans="2:9" x14ac:dyDescent="0.25">
      <c r="B38" s="13" t="s">
        <v>191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20"/>
      <c r="I38" s="20"/>
    </row>
    <row r="39" spans="2:9" ht="15.75" thickBot="1" x14ac:dyDescent="0.3">
      <c r="B39" s="26" t="s">
        <v>192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0"/>
      <c r="I39" s="20"/>
    </row>
    <row r="40" spans="2:9" x14ac:dyDescent="0.25">
      <c r="B40" s="84"/>
      <c r="C40" s="84"/>
      <c r="D40" s="84"/>
      <c r="E40" s="84"/>
      <c r="F40" s="84"/>
      <c r="G40" s="84"/>
      <c r="H40" s="84"/>
      <c r="I40" s="84"/>
    </row>
    <row r="41" spans="2:9" x14ac:dyDescent="0.25">
      <c r="B41" s="84"/>
      <c r="C41" s="84"/>
      <c r="D41" s="84"/>
      <c r="E41" s="84"/>
      <c r="F41" s="84"/>
      <c r="G41" s="84"/>
      <c r="H41" s="84"/>
      <c r="I41" s="84"/>
    </row>
    <row r="42" spans="2:9" x14ac:dyDescent="0.25">
      <c r="B42" s="84"/>
      <c r="C42" s="84"/>
      <c r="D42" s="84"/>
      <c r="E42" s="84"/>
      <c r="F42" s="84"/>
      <c r="G42" s="84"/>
      <c r="H42" s="84"/>
      <c r="I42" s="84"/>
    </row>
    <row r="43" spans="2:9" x14ac:dyDescent="0.25">
      <c r="B43" s="84"/>
      <c r="C43" s="84"/>
      <c r="D43" s="84"/>
      <c r="E43" s="84"/>
      <c r="F43" s="84"/>
      <c r="G43" s="84"/>
      <c r="H43" s="84"/>
      <c r="I43" s="84"/>
    </row>
    <row r="44" spans="2:9" x14ac:dyDescent="0.25">
      <c r="B44" s="84"/>
      <c r="C44" s="84"/>
      <c r="D44" s="84"/>
      <c r="E44" s="84"/>
      <c r="F44" s="84"/>
      <c r="G44" s="84"/>
      <c r="H44" s="84"/>
      <c r="I44" s="84"/>
    </row>
    <row r="45" spans="2:9" x14ac:dyDescent="0.25">
      <c r="B45" s="84"/>
      <c r="C45" s="84"/>
      <c r="D45" s="84"/>
      <c r="E45" s="84"/>
      <c r="F45" s="84"/>
      <c r="G45" s="84"/>
      <c r="H45" s="84"/>
      <c r="I45" s="84"/>
    </row>
    <row r="46" spans="2:9" x14ac:dyDescent="0.25">
      <c r="B46" s="84"/>
      <c r="C46" s="84"/>
      <c r="D46" s="84"/>
      <c r="E46" s="84"/>
      <c r="F46" s="84"/>
      <c r="G46" s="84"/>
      <c r="H46" s="84"/>
      <c r="I46" s="84"/>
    </row>
    <row r="47" spans="2:9" x14ac:dyDescent="0.25">
      <c r="B47" s="84"/>
      <c r="C47" s="84"/>
      <c r="D47" s="84"/>
      <c r="E47" s="84"/>
      <c r="F47" s="84"/>
      <c r="G47" s="84"/>
      <c r="H47" s="84"/>
      <c r="I47" s="84"/>
    </row>
    <row r="48" spans="2:9" x14ac:dyDescent="0.25">
      <c r="B48" s="84"/>
      <c r="C48" s="84"/>
      <c r="D48" s="84"/>
      <c r="E48" s="84"/>
      <c r="F48" s="84"/>
      <c r="G48" s="84"/>
      <c r="H48" s="84"/>
      <c r="I48" s="84"/>
    </row>
    <row r="49" spans="2:9" x14ac:dyDescent="0.25">
      <c r="B49" s="84"/>
      <c r="C49" s="84"/>
      <c r="D49" s="84"/>
      <c r="E49" s="84"/>
      <c r="F49" s="84"/>
      <c r="G49" s="84"/>
      <c r="H49" s="84"/>
      <c r="I49" s="84"/>
    </row>
    <row r="50" spans="2:9" x14ac:dyDescent="0.25">
      <c r="B50" s="84"/>
      <c r="C50" s="84"/>
      <c r="D50" s="84"/>
      <c r="E50" s="84"/>
      <c r="F50" s="84"/>
      <c r="G50" s="84"/>
      <c r="H50" s="84"/>
      <c r="I50" s="84"/>
    </row>
    <row r="51" spans="2:9" x14ac:dyDescent="0.25">
      <c r="B51" s="84"/>
      <c r="C51" s="84"/>
      <c r="D51" s="84"/>
      <c r="E51" s="84"/>
      <c r="F51" s="84"/>
      <c r="G51" s="84"/>
      <c r="H51" s="84"/>
      <c r="I51" s="84"/>
    </row>
    <row r="52" spans="2:9" x14ac:dyDescent="0.25">
      <c r="B52" s="84"/>
      <c r="C52" s="84"/>
      <c r="D52" s="84"/>
      <c r="E52" s="84"/>
      <c r="F52" s="84"/>
      <c r="G52" s="84"/>
      <c r="H52" s="84"/>
      <c r="I52" s="84"/>
    </row>
    <row r="53" spans="2:9" x14ac:dyDescent="0.25">
      <c r="B53" s="84"/>
      <c r="C53" s="84"/>
      <c r="D53" s="84"/>
      <c r="E53" s="84"/>
      <c r="F53" s="84"/>
      <c r="G53" s="84"/>
      <c r="H53" s="84"/>
      <c r="I53" s="8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91" t="s">
        <v>81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1" ht="15.75" thickBot="1" x14ac:dyDescent="0.3">
      <c r="A2" s="188" t="s">
        <v>61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1" ht="15.75" thickBot="1" x14ac:dyDescent="0.3">
      <c r="A3" s="188" t="s">
        <v>445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</row>
    <row r="4" spans="1:11" ht="15.75" thickBot="1" x14ac:dyDescent="0.3">
      <c r="A4" s="188" t="s">
        <v>1</v>
      </c>
      <c r="B4" s="189"/>
      <c r="C4" s="189"/>
      <c r="D4" s="189"/>
      <c r="E4" s="189"/>
      <c r="F4" s="189"/>
      <c r="G4" s="189"/>
      <c r="H4" s="189"/>
      <c r="I4" s="189"/>
      <c r="J4" s="189"/>
      <c r="K4" s="190"/>
    </row>
    <row r="5" spans="1:11" ht="102" thickBot="1" x14ac:dyDescent="0.3">
      <c r="A5" s="42" t="s">
        <v>62</v>
      </c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69</v>
      </c>
      <c r="I5" s="43" t="s">
        <v>446</v>
      </c>
      <c r="J5" s="43" t="s">
        <v>447</v>
      </c>
      <c r="K5" s="43" t="s">
        <v>448</v>
      </c>
    </row>
    <row r="6" spans="1:1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22.5" x14ac:dyDescent="0.25">
      <c r="A7" s="46" t="s">
        <v>70</v>
      </c>
      <c r="B7" s="47"/>
      <c r="C7" s="47"/>
      <c r="D7" s="47"/>
      <c r="E7" s="48">
        <v>0</v>
      </c>
      <c r="F7" s="48"/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49" t="s">
        <v>71</v>
      </c>
      <c r="B8" s="47"/>
      <c r="C8" s="47"/>
      <c r="D8" s="47"/>
      <c r="E8" s="48">
        <v>0</v>
      </c>
      <c r="F8" s="48"/>
      <c r="G8" s="48">
        <v>0</v>
      </c>
      <c r="H8" s="48">
        <v>0</v>
      </c>
      <c r="I8" s="48">
        <v>0</v>
      </c>
      <c r="J8" s="48">
        <v>0</v>
      </c>
      <c r="K8" s="48">
        <v>0</v>
      </c>
    </row>
    <row r="9" spans="1:11" x14ac:dyDescent="0.25">
      <c r="A9" s="49" t="s">
        <v>72</v>
      </c>
      <c r="B9" s="47"/>
      <c r="C9" s="47"/>
      <c r="D9" s="47"/>
      <c r="E9" s="48">
        <v>0</v>
      </c>
      <c r="F9" s="48"/>
      <c r="G9" s="48">
        <v>0</v>
      </c>
      <c r="H9" s="48">
        <v>0</v>
      </c>
      <c r="I9" s="48">
        <v>0</v>
      </c>
      <c r="J9" s="48">
        <v>0</v>
      </c>
      <c r="K9" s="48">
        <v>0</v>
      </c>
    </row>
    <row r="10" spans="1:11" x14ac:dyDescent="0.25">
      <c r="A10" s="49" t="s">
        <v>73</v>
      </c>
      <c r="B10" s="47"/>
      <c r="C10" s="47"/>
      <c r="D10" s="47"/>
      <c r="E10" s="48">
        <v>0</v>
      </c>
      <c r="F10" s="48"/>
      <c r="G10" s="48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x14ac:dyDescent="0.25">
      <c r="A11" s="49" t="s">
        <v>74</v>
      </c>
      <c r="B11" s="47"/>
      <c r="C11" s="47"/>
      <c r="D11" s="47"/>
      <c r="E11" s="48">
        <v>0</v>
      </c>
      <c r="F11" s="48"/>
      <c r="G11" s="48">
        <v>0</v>
      </c>
      <c r="H11" s="48">
        <v>0</v>
      </c>
      <c r="I11" s="48">
        <v>0</v>
      </c>
      <c r="J11" s="48">
        <v>0</v>
      </c>
      <c r="K11" s="48">
        <v>0</v>
      </c>
    </row>
    <row r="12" spans="1:11" x14ac:dyDescent="0.25">
      <c r="A12" s="50"/>
      <c r="B12" s="47"/>
      <c r="C12" s="47"/>
      <c r="D12" s="47"/>
      <c r="E12" s="48"/>
      <c r="F12" s="48"/>
      <c r="G12" s="48"/>
      <c r="H12" s="48"/>
      <c r="I12" s="48"/>
      <c r="J12" s="48"/>
      <c r="K12" s="48"/>
    </row>
    <row r="13" spans="1:11" ht="22.5" x14ac:dyDescent="0.25">
      <c r="A13" s="46" t="s">
        <v>75</v>
      </c>
      <c r="B13" s="47"/>
      <c r="C13" s="47"/>
      <c r="D13" s="47"/>
      <c r="E13" s="48">
        <v>0</v>
      </c>
      <c r="F13" s="48"/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x14ac:dyDescent="0.25">
      <c r="A14" s="49" t="s">
        <v>76</v>
      </c>
      <c r="B14" s="47"/>
      <c r="C14" s="47"/>
      <c r="D14" s="47"/>
      <c r="E14" s="48">
        <v>0</v>
      </c>
      <c r="F14" s="48"/>
      <c r="G14" s="48">
        <v>0</v>
      </c>
      <c r="H14" s="48">
        <v>0</v>
      </c>
      <c r="I14" s="48">
        <v>0</v>
      </c>
      <c r="J14" s="48">
        <v>0</v>
      </c>
      <c r="K14" s="48">
        <v>0</v>
      </c>
    </row>
    <row r="15" spans="1:11" x14ac:dyDescent="0.25">
      <c r="A15" s="49" t="s">
        <v>77</v>
      </c>
      <c r="B15" s="47"/>
      <c r="C15" s="47"/>
      <c r="D15" s="47"/>
      <c r="E15" s="48">
        <v>0</v>
      </c>
      <c r="F15" s="48"/>
      <c r="G15" s="48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x14ac:dyDescent="0.25">
      <c r="A16" s="49" t="s">
        <v>78</v>
      </c>
      <c r="B16" s="47"/>
      <c r="C16" s="47"/>
      <c r="D16" s="47"/>
      <c r="E16" s="48">
        <v>0</v>
      </c>
      <c r="F16" s="48"/>
      <c r="G16" s="48">
        <v>0</v>
      </c>
      <c r="H16" s="48">
        <v>0</v>
      </c>
      <c r="I16" s="48">
        <v>0</v>
      </c>
      <c r="J16" s="48">
        <v>0</v>
      </c>
      <c r="K16" s="48">
        <v>0</v>
      </c>
    </row>
    <row r="17" spans="1:11" x14ac:dyDescent="0.25">
      <c r="A17" s="49" t="s">
        <v>79</v>
      </c>
      <c r="B17" s="47"/>
      <c r="C17" s="47"/>
      <c r="D17" s="47"/>
      <c r="E17" s="48">
        <v>0</v>
      </c>
      <c r="F17" s="48"/>
      <c r="G17" s="48">
        <v>0</v>
      </c>
      <c r="H17" s="48">
        <v>0</v>
      </c>
      <c r="I17" s="48">
        <v>0</v>
      </c>
      <c r="J17" s="48">
        <v>0</v>
      </c>
      <c r="K17" s="48">
        <v>0</v>
      </c>
    </row>
    <row r="18" spans="1:11" x14ac:dyDescent="0.25">
      <c r="A18" s="50"/>
      <c r="B18" s="47"/>
      <c r="C18" s="47"/>
      <c r="D18" s="47"/>
      <c r="E18" s="48"/>
      <c r="F18" s="48"/>
      <c r="G18" s="48"/>
      <c r="H18" s="48"/>
      <c r="I18" s="48"/>
      <c r="J18" s="48"/>
      <c r="K18" s="48"/>
    </row>
    <row r="19" spans="1:11" ht="33.75" x14ac:dyDescent="0.25">
      <c r="A19" s="46" t="s">
        <v>80</v>
      </c>
      <c r="B19" s="47"/>
      <c r="C19" s="47"/>
      <c r="D19" s="47"/>
      <c r="E19" s="48">
        <v>0</v>
      </c>
      <c r="F19" s="48"/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workbookViewId="0">
      <selection activeCell="D60" sqref="D60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>
      <c r="B1" s="30"/>
      <c r="C1" s="30"/>
      <c r="D1" s="30"/>
      <c r="E1" s="30"/>
    </row>
    <row r="2" spans="2:5" ht="15.75" x14ac:dyDescent="0.25">
      <c r="B2" s="201" t="s">
        <v>81</v>
      </c>
      <c r="C2" s="202"/>
      <c r="D2" s="202"/>
      <c r="E2" s="203"/>
    </row>
    <row r="3" spans="2:5" ht="15.75" x14ac:dyDescent="0.25">
      <c r="B3" s="204" t="s">
        <v>193</v>
      </c>
      <c r="C3" s="205"/>
      <c r="D3" s="205"/>
      <c r="E3" s="206"/>
    </row>
    <row r="4" spans="2:5" ht="15.75" x14ac:dyDescent="0.25">
      <c r="B4" s="204" t="s">
        <v>444</v>
      </c>
      <c r="C4" s="205"/>
      <c r="D4" s="205"/>
      <c r="E4" s="206"/>
    </row>
    <row r="5" spans="2:5" ht="16.5" thickBot="1" x14ac:dyDescent="0.3">
      <c r="B5" s="207" t="s">
        <v>1</v>
      </c>
      <c r="C5" s="208"/>
      <c r="D5" s="208"/>
      <c r="E5" s="209"/>
    </row>
    <row r="6" spans="2:5" ht="15.75" thickBot="1" x14ac:dyDescent="0.3">
      <c r="B6" s="129"/>
      <c r="C6" s="129"/>
      <c r="D6" s="129"/>
      <c r="E6" s="129"/>
    </row>
    <row r="7" spans="2:5" ht="15.75" x14ac:dyDescent="0.25">
      <c r="B7" s="210" t="s">
        <v>82</v>
      </c>
      <c r="C7" s="130" t="s">
        <v>194</v>
      </c>
      <c r="D7" s="212" t="s">
        <v>195</v>
      </c>
      <c r="E7" s="130" t="s">
        <v>196</v>
      </c>
    </row>
    <row r="8" spans="2:5" ht="16.5" thickBot="1" x14ac:dyDescent="0.3">
      <c r="B8" s="211"/>
      <c r="C8" s="62" t="s">
        <v>197</v>
      </c>
      <c r="D8" s="213"/>
      <c r="E8" s="62" t="s">
        <v>198</v>
      </c>
    </row>
    <row r="9" spans="2:5" ht="15.75" x14ac:dyDescent="0.25">
      <c r="B9" s="131" t="s">
        <v>199</v>
      </c>
      <c r="C9" s="132">
        <f>SUM(C10:C11)</f>
        <v>92381708</v>
      </c>
      <c r="D9" s="132">
        <f t="shared" ref="D9:E9" si="0">SUM(D10:D11)</f>
        <v>71871306</v>
      </c>
      <c r="E9" s="132">
        <f t="shared" si="0"/>
        <v>71871306</v>
      </c>
    </row>
    <row r="10" spans="2:5" x14ac:dyDescent="0.25">
      <c r="B10" s="133" t="s">
        <v>200</v>
      </c>
      <c r="C10" s="134">
        <v>35317228</v>
      </c>
      <c r="D10" s="134">
        <v>29938648</v>
      </c>
      <c r="E10" s="134">
        <v>29938648</v>
      </c>
    </row>
    <row r="11" spans="2:5" x14ac:dyDescent="0.25">
      <c r="B11" s="133" t="s">
        <v>201</v>
      </c>
      <c r="C11" s="134">
        <v>57064480</v>
      </c>
      <c r="D11" s="134">
        <v>41932658</v>
      </c>
      <c r="E11" s="134">
        <v>41932658</v>
      </c>
    </row>
    <row r="12" spans="2:5" x14ac:dyDescent="0.25">
      <c r="B12" s="133" t="s">
        <v>202</v>
      </c>
      <c r="C12" s="134">
        <v>0</v>
      </c>
      <c r="D12" s="134">
        <v>0</v>
      </c>
      <c r="E12" s="134">
        <v>0</v>
      </c>
    </row>
    <row r="13" spans="2:5" ht="15.75" x14ac:dyDescent="0.25">
      <c r="B13" s="131"/>
      <c r="C13" s="134"/>
      <c r="D13" s="134"/>
      <c r="E13" s="134"/>
    </row>
    <row r="14" spans="2:5" ht="18.75" x14ac:dyDescent="0.25">
      <c r="B14" s="131" t="s">
        <v>441</v>
      </c>
      <c r="C14" s="132">
        <f>SUM(C15:C16)</f>
        <v>92381708</v>
      </c>
      <c r="D14" s="132">
        <f t="shared" ref="D14" si="1">SUM(D15:D16)</f>
        <v>54567996</v>
      </c>
      <c r="E14" s="132">
        <f t="shared" ref="E14" si="2">SUM(E15:E16)</f>
        <v>54037735</v>
      </c>
    </row>
    <row r="15" spans="2:5" x14ac:dyDescent="0.25">
      <c r="B15" s="133" t="s">
        <v>203</v>
      </c>
      <c r="C15" s="134">
        <v>35317228</v>
      </c>
      <c r="D15" s="134">
        <v>18800347</v>
      </c>
      <c r="E15" s="134">
        <v>18800238</v>
      </c>
    </row>
    <row r="16" spans="2:5" x14ac:dyDescent="0.25">
      <c r="B16" s="133" t="s">
        <v>204</v>
      </c>
      <c r="C16" s="134">
        <v>57064480</v>
      </c>
      <c r="D16" s="134">
        <v>35767649</v>
      </c>
      <c r="E16" s="134">
        <v>35237497</v>
      </c>
    </row>
    <row r="17" spans="2:5" x14ac:dyDescent="0.25">
      <c r="B17" s="135"/>
      <c r="C17" s="134"/>
      <c r="D17" s="134"/>
      <c r="E17" s="134"/>
    </row>
    <row r="18" spans="2:5" ht="15.75" x14ac:dyDescent="0.25">
      <c r="B18" s="131" t="s">
        <v>205</v>
      </c>
      <c r="C18" s="132">
        <v>0</v>
      </c>
      <c r="D18" s="132">
        <v>0</v>
      </c>
      <c r="E18" s="132">
        <v>0</v>
      </c>
    </row>
    <row r="19" spans="2:5" x14ac:dyDescent="0.25">
      <c r="B19" s="133" t="s">
        <v>206</v>
      </c>
      <c r="C19" s="136"/>
      <c r="D19" s="134">
        <v>0</v>
      </c>
      <c r="E19" s="134">
        <v>0</v>
      </c>
    </row>
    <row r="20" spans="2:5" x14ac:dyDescent="0.25">
      <c r="B20" s="133" t="s">
        <v>207</v>
      </c>
      <c r="C20" s="136"/>
      <c r="D20" s="134">
        <v>0</v>
      </c>
      <c r="E20" s="134">
        <v>0</v>
      </c>
    </row>
    <row r="21" spans="2:5" x14ac:dyDescent="0.25">
      <c r="B21" s="135"/>
      <c r="C21" s="134"/>
      <c r="D21" s="134"/>
      <c r="E21" s="134"/>
    </row>
    <row r="22" spans="2:5" ht="15.75" x14ac:dyDescent="0.25">
      <c r="B22" s="131" t="s">
        <v>208</v>
      </c>
      <c r="C22" s="132">
        <v>0</v>
      </c>
      <c r="D22" s="131">
        <f>+D9-D14</f>
        <v>17303310</v>
      </c>
      <c r="E22" s="131">
        <f>+E9-E14</f>
        <v>17833571</v>
      </c>
    </row>
    <row r="23" spans="2:5" ht="9" customHeight="1" x14ac:dyDescent="0.25">
      <c r="B23" s="131"/>
      <c r="C23" s="134"/>
      <c r="D23" s="135"/>
      <c r="E23" s="135"/>
    </row>
    <row r="24" spans="2:5" ht="15.75" x14ac:dyDescent="0.25">
      <c r="B24" s="131" t="s">
        <v>209</v>
      </c>
      <c r="C24" s="132">
        <v>0</v>
      </c>
      <c r="D24" s="131">
        <f>+D22</f>
        <v>17303310</v>
      </c>
      <c r="E24" s="131">
        <f>+E22</f>
        <v>17833571</v>
      </c>
    </row>
    <row r="25" spans="2:5" ht="9" customHeight="1" x14ac:dyDescent="0.25">
      <c r="B25" s="131"/>
      <c r="C25" s="134"/>
      <c r="D25" s="135"/>
      <c r="E25" s="135"/>
    </row>
    <row r="26" spans="2:5" ht="31.5" x14ac:dyDescent="0.25">
      <c r="B26" s="131" t="s">
        <v>210</v>
      </c>
      <c r="C26" s="132">
        <v>0</v>
      </c>
      <c r="D26" s="131">
        <f>+D24</f>
        <v>17303310</v>
      </c>
      <c r="E26" s="131">
        <f>+E24</f>
        <v>17833571</v>
      </c>
    </row>
    <row r="27" spans="2:5" ht="9" customHeight="1" thickBot="1" x14ac:dyDescent="0.3">
      <c r="B27" s="137"/>
      <c r="C27" s="138"/>
      <c r="D27" s="138"/>
      <c r="E27" s="138"/>
    </row>
    <row r="28" spans="2:5" ht="15.75" thickBot="1" x14ac:dyDescent="0.3">
      <c r="B28" s="200"/>
      <c r="C28" s="200"/>
      <c r="D28" s="200"/>
      <c r="E28" s="200"/>
    </row>
    <row r="29" spans="2:5" ht="16.5" thickBot="1" x14ac:dyDescent="0.3">
      <c r="B29" s="139" t="s">
        <v>2</v>
      </c>
      <c r="C29" s="140" t="s">
        <v>211</v>
      </c>
      <c r="D29" s="140" t="s">
        <v>195</v>
      </c>
      <c r="E29" s="140" t="s">
        <v>212</v>
      </c>
    </row>
    <row r="30" spans="2:5" x14ac:dyDescent="0.25">
      <c r="B30" s="141"/>
      <c r="C30" s="134"/>
      <c r="D30" s="134"/>
      <c r="E30" s="134"/>
    </row>
    <row r="31" spans="2:5" ht="15.75" x14ac:dyDescent="0.25">
      <c r="B31" s="131" t="s">
        <v>213</v>
      </c>
      <c r="C31" s="132">
        <v>0</v>
      </c>
      <c r="D31" s="131">
        <v>0</v>
      </c>
      <c r="E31" s="131">
        <v>0</v>
      </c>
    </row>
    <row r="32" spans="2:5" x14ac:dyDescent="0.25">
      <c r="B32" s="133" t="s">
        <v>214</v>
      </c>
      <c r="C32" s="134">
        <v>0</v>
      </c>
      <c r="D32" s="135">
        <v>0</v>
      </c>
      <c r="E32" s="135">
        <v>0</v>
      </c>
    </row>
    <row r="33" spans="2:5" x14ac:dyDescent="0.25">
      <c r="B33" s="133" t="s">
        <v>215</v>
      </c>
      <c r="C33" s="134">
        <v>0</v>
      </c>
      <c r="D33" s="135">
        <v>0</v>
      </c>
      <c r="E33" s="135">
        <v>0</v>
      </c>
    </row>
    <row r="34" spans="2:5" ht="15.75" x14ac:dyDescent="0.25">
      <c r="B34" s="131"/>
      <c r="C34" s="134"/>
      <c r="D34" s="134"/>
      <c r="E34" s="134"/>
    </row>
    <row r="35" spans="2:5" ht="15.75" x14ac:dyDescent="0.25">
      <c r="B35" s="131" t="s">
        <v>216</v>
      </c>
      <c r="C35" s="132">
        <v>0</v>
      </c>
      <c r="D35" s="131">
        <f>+D26</f>
        <v>17303310</v>
      </c>
      <c r="E35" s="131">
        <f>+E26</f>
        <v>17833571</v>
      </c>
    </row>
    <row r="36" spans="2:5" ht="16.5" thickBot="1" x14ac:dyDescent="0.3">
      <c r="B36" s="142"/>
      <c r="C36" s="143"/>
      <c r="D36" s="143"/>
      <c r="E36" s="143"/>
    </row>
    <row r="37" spans="2:5" ht="16.5" thickBot="1" x14ac:dyDescent="0.3">
      <c r="B37" s="144"/>
      <c r="C37" s="144"/>
      <c r="D37" s="144"/>
      <c r="E37" s="144"/>
    </row>
    <row r="38" spans="2:5" ht="15.75" x14ac:dyDescent="0.25">
      <c r="B38" s="194" t="s">
        <v>2</v>
      </c>
      <c r="C38" s="196" t="s">
        <v>217</v>
      </c>
      <c r="D38" s="198" t="s">
        <v>195</v>
      </c>
      <c r="E38" s="145" t="s">
        <v>196</v>
      </c>
    </row>
    <row r="39" spans="2:5" ht="16.5" thickBot="1" x14ac:dyDescent="0.3">
      <c r="B39" s="195"/>
      <c r="C39" s="197"/>
      <c r="D39" s="199"/>
      <c r="E39" s="146" t="s">
        <v>212</v>
      </c>
    </row>
    <row r="40" spans="2:5" x14ac:dyDescent="0.25">
      <c r="B40" s="147"/>
      <c r="C40" s="68"/>
      <c r="D40" s="68"/>
      <c r="E40" s="68"/>
    </row>
    <row r="41" spans="2:5" ht="15.75" x14ac:dyDescent="0.25">
      <c r="B41" s="148" t="s">
        <v>218</v>
      </c>
      <c r="C41" s="66">
        <v>0</v>
      </c>
      <c r="D41" s="66">
        <v>0</v>
      </c>
      <c r="E41" s="66">
        <v>0</v>
      </c>
    </row>
    <row r="42" spans="2:5" x14ac:dyDescent="0.25">
      <c r="B42" s="149" t="s">
        <v>219</v>
      </c>
      <c r="C42" s="68">
        <v>0</v>
      </c>
      <c r="D42" s="150">
        <v>0</v>
      </c>
      <c r="E42" s="150">
        <v>0</v>
      </c>
    </row>
    <row r="43" spans="2:5" x14ac:dyDescent="0.25">
      <c r="B43" s="149" t="s">
        <v>220</v>
      </c>
      <c r="C43" s="68">
        <v>0</v>
      </c>
      <c r="D43" s="150">
        <v>0</v>
      </c>
      <c r="E43" s="150">
        <v>0</v>
      </c>
    </row>
    <row r="44" spans="2:5" ht="15.75" x14ac:dyDescent="0.25">
      <c r="B44" s="148" t="s">
        <v>221</v>
      </c>
      <c r="C44" s="66">
        <v>0</v>
      </c>
      <c r="D44" s="66">
        <v>0</v>
      </c>
      <c r="E44" s="66">
        <v>0</v>
      </c>
    </row>
    <row r="45" spans="2:5" x14ac:dyDescent="0.25">
      <c r="B45" s="149" t="s">
        <v>222</v>
      </c>
      <c r="C45" s="68">
        <v>0</v>
      </c>
      <c r="D45" s="150">
        <v>0</v>
      </c>
      <c r="E45" s="150">
        <v>0</v>
      </c>
    </row>
    <row r="46" spans="2:5" x14ac:dyDescent="0.25">
      <c r="B46" s="149" t="s">
        <v>223</v>
      </c>
      <c r="C46" s="68">
        <v>0</v>
      </c>
      <c r="D46" s="150">
        <v>0</v>
      </c>
      <c r="E46" s="150">
        <v>0</v>
      </c>
    </row>
    <row r="47" spans="2:5" ht="15.75" x14ac:dyDescent="0.25">
      <c r="B47" s="148"/>
      <c r="C47" s="68"/>
      <c r="D47" s="68"/>
      <c r="E47" s="68"/>
    </row>
    <row r="48" spans="2:5" ht="15.75" x14ac:dyDescent="0.25">
      <c r="B48" s="88" t="s">
        <v>224</v>
      </c>
      <c r="C48" s="66">
        <v>0</v>
      </c>
      <c r="D48" s="148">
        <v>0</v>
      </c>
      <c r="E48" s="148">
        <v>0</v>
      </c>
    </row>
    <row r="49" spans="2:5" ht="16.5" thickBot="1" x14ac:dyDescent="0.3">
      <c r="B49" s="151"/>
      <c r="C49" s="152"/>
      <c r="D49" s="151"/>
      <c r="E49" s="151"/>
    </row>
    <row r="50" spans="2:5" ht="16.5" thickBot="1" x14ac:dyDescent="0.3">
      <c r="B50" s="144"/>
      <c r="C50" s="144"/>
      <c r="D50" s="144"/>
      <c r="E50" s="144"/>
    </row>
    <row r="51" spans="2:5" ht="15.75" x14ac:dyDescent="0.25">
      <c r="B51" s="194" t="s">
        <v>2</v>
      </c>
      <c r="C51" s="145" t="s">
        <v>194</v>
      </c>
      <c r="D51" s="198" t="s">
        <v>195</v>
      </c>
      <c r="E51" s="145" t="s">
        <v>196</v>
      </c>
    </row>
    <row r="52" spans="2:5" ht="16.5" thickBot="1" x14ac:dyDescent="0.3">
      <c r="B52" s="195"/>
      <c r="C52" s="146" t="s">
        <v>211</v>
      </c>
      <c r="D52" s="199"/>
      <c r="E52" s="146" t="s">
        <v>212</v>
      </c>
    </row>
    <row r="53" spans="2:5" x14ac:dyDescent="0.25">
      <c r="B53" s="147"/>
      <c r="C53" s="68"/>
      <c r="D53" s="68"/>
      <c r="E53" s="68"/>
    </row>
    <row r="54" spans="2:5" x14ac:dyDescent="0.25">
      <c r="B54" s="150" t="s">
        <v>225</v>
      </c>
      <c r="C54" s="68">
        <v>35317228</v>
      </c>
      <c r="D54" s="150">
        <f>+D10</f>
        <v>29938648</v>
      </c>
      <c r="E54" s="150">
        <f>+E10</f>
        <v>29938648</v>
      </c>
    </row>
    <row r="55" spans="2:5" ht="11.25" customHeight="1" x14ac:dyDescent="0.25">
      <c r="B55" s="150"/>
      <c r="C55" s="68"/>
      <c r="D55" s="150"/>
      <c r="E55" s="150"/>
    </row>
    <row r="56" spans="2:5" x14ac:dyDescent="0.25">
      <c r="B56" s="153" t="s">
        <v>226</v>
      </c>
      <c r="C56" s="68">
        <v>0</v>
      </c>
      <c r="D56" s="150">
        <v>0</v>
      </c>
      <c r="E56" s="150">
        <v>0</v>
      </c>
    </row>
    <row r="57" spans="2:5" x14ac:dyDescent="0.25">
      <c r="B57" s="149" t="s">
        <v>219</v>
      </c>
      <c r="C57" s="68">
        <v>0</v>
      </c>
      <c r="D57" s="150">
        <v>0</v>
      </c>
      <c r="E57" s="150">
        <v>0</v>
      </c>
    </row>
    <row r="58" spans="2:5" x14ac:dyDescent="0.25">
      <c r="B58" s="149" t="s">
        <v>222</v>
      </c>
      <c r="C58" s="68">
        <v>0</v>
      </c>
      <c r="D58" s="150">
        <v>0</v>
      </c>
      <c r="E58" s="150">
        <v>0</v>
      </c>
    </row>
    <row r="59" spans="2:5" x14ac:dyDescent="0.25">
      <c r="B59" s="154"/>
      <c r="C59" s="68"/>
      <c r="D59" s="150"/>
      <c r="E59" s="150"/>
    </row>
    <row r="60" spans="2:5" x14ac:dyDescent="0.25">
      <c r="B60" s="154" t="s">
        <v>203</v>
      </c>
      <c r="C60" s="68">
        <v>35317228</v>
      </c>
      <c r="D60" s="68">
        <f>+D15</f>
        <v>18800347</v>
      </c>
      <c r="E60" s="68">
        <f>+E15</f>
        <v>18800238</v>
      </c>
    </row>
    <row r="61" spans="2:5" x14ac:dyDescent="0.25">
      <c r="B61" s="154"/>
      <c r="C61" s="68"/>
      <c r="D61" s="68"/>
      <c r="E61" s="68"/>
    </row>
    <row r="62" spans="2:5" x14ac:dyDescent="0.25">
      <c r="B62" s="154" t="s">
        <v>206</v>
      </c>
      <c r="C62" s="155"/>
      <c r="D62" s="68">
        <v>0</v>
      </c>
      <c r="E62" s="68">
        <v>0</v>
      </c>
    </row>
    <row r="63" spans="2:5" x14ac:dyDescent="0.25">
      <c r="B63" s="154"/>
      <c r="C63" s="68"/>
      <c r="D63" s="68"/>
      <c r="E63" s="68"/>
    </row>
    <row r="64" spans="2:5" ht="15.75" x14ac:dyDescent="0.25">
      <c r="B64" s="156" t="s">
        <v>227</v>
      </c>
      <c r="C64" s="66">
        <v>0</v>
      </c>
      <c r="D64" s="148">
        <f>+D54-D60+1</f>
        <v>11138302</v>
      </c>
      <c r="E64" s="148">
        <f>+E54-E60+1</f>
        <v>11138411</v>
      </c>
    </row>
    <row r="65" spans="2:5" ht="9" customHeight="1" x14ac:dyDescent="0.25">
      <c r="B65" s="156"/>
      <c r="C65" s="66"/>
      <c r="D65" s="148"/>
      <c r="E65" s="148"/>
    </row>
    <row r="66" spans="2:5" ht="15.75" x14ac:dyDescent="0.25">
      <c r="B66" s="157" t="s">
        <v>228</v>
      </c>
      <c r="C66" s="66">
        <v>0</v>
      </c>
      <c r="D66" s="148">
        <f>+D64</f>
        <v>11138302</v>
      </c>
      <c r="E66" s="148">
        <f>+E64</f>
        <v>11138411</v>
      </c>
    </row>
    <row r="67" spans="2:5" ht="16.5" thickBot="1" x14ac:dyDescent="0.3">
      <c r="B67" s="151"/>
      <c r="C67" s="152"/>
      <c r="D67" s="151"/>
      <c r="E67" s="151"/>
    </row>
    <row r="68" spans="2:5" ht="16.5" thickBot="1" x14ac:dyDescent="0.3">
      <c r="B68" s="144"/>
      <c r="C68" s="144"/>
      <c r="D68" s="144"/>
      <c r="E68" s="144"/>
    </row>
    <row r="69" spans="2:5" ht="15.75" x14ac:dyDescent="0.25">
      <c r="B69" s="194" t="s">
        <v>2</v>
      </c>
      <c r="C69" s="196" t="s">
        <v>217</v>
      </c>
      <c r="D69" s="198" t="s">
        <v>195</v>
      </c>
      <c r="E69" s="145" t="s">
        <v>196</v>
      </c>
    </row>
    <row r="70" spans="2:5" ht="16.5" thickBot="1" x14ac:dyDescent="0.3">
      <c r="B70" s="195"/>
      <c r="C70" s="197"/>
      <c r="D70" s="199"/>
      <c r="E70" s="146" t="s">
        <v>212</v>
      </c>
    </row>
    <row r="71" spans="2:5" x14ac:dyDescent="0.25">
      <c r="B71" s="147"/>
      <c r="C71" s="68"/>
      <c r="D71" s="68"/>
      <c r="E71" s="68"/>
    </row>
    <row r="72" spans="2:5" x14ac:dyDescent="0.25">
      <c r="B72" s="150" t="s">
        <v>201</v>
      </c>
      <c r="C72" s="68">
        <v>57064480</v>
      </c>
      <c r="D72" s="150">
        <f>+D11</f>
        <v>41932658</v>
      </c>
      <c r="E72" s="150">
        <f>+E11</f>
        <v>41932658</v>
      </c>
    </row>
    <row r="73" spans="2:5" x14ac:dyDescent="0.25">
      <c r="B73" s="150"/>
      <c r="C73" s="68"/>
      <c r="D73" s="150"/>
      <c r="E73" s="150"/>
    </row>
    <row r="74" spans="2:5" ht="30" x14ac:dyDescent="0.25">
      <c r="B74" s="158" t="s">
        <v>229</v>
      </c>
      <c r="C74" s="68">
        <v>0</v>
      </c>
      <c r="D74" s="150">
        <v>0</v>
      </c>
      <c r="E74" s="150">
        <v>0</v>
      </c>
    </row>
    <row r="75" spans="2:5" x14ac:dyDescent="0.25">
      <c r="B75" s="149" t="s">
        <v>220</v>
      </c>
      <c r="C75" s="68">
        <v>0</v>
      </c>
      <c r="D75" s="150">
        <v>0</v>
      </c>
      <c r="E75" s="150">
        <v>0</v>
      </c>
    </row>
    <row r="76" spans="2:5" x14ac:dyDescent="0.25">
      <c r="B76" s="149" t="s">
        <v>223</v>
      </c>
      <c r="C76" s="68">
        <v>0</v>
      </c>
      <c r="D76" s="150">
        <v>0</v>
      </c>
      <c r="E76" s="150">
        <v>0</v>
      </c>
    </row>
    <row r="77" spans="2:5" x14ac:dyDescent="0.25">
      <c r="B77" s="154"/>
      <c r="C77" s="68"/>
      <c r="D77" s="150"/>
      <c r="E77" s="150"/>
    </row>
    <row r="78" spans="2:5" x14ac:dyDescent="0.25">
      <c r="B78" s="154" t="s">
        <v>230</v>
      </c>
      <c r="C78" s="68">
        <v>57064480</v>
      </c>
      <c r="D78" s="68">
        <f>+D16</f>
        <v>35767649</v>
      </c>
      <c r="E78" s="68">
        <f>+E16</f>
        <v>35237497</v>
      </c>
    </row>
    <row r="79" spans="2:5" x14ac:dyDescent="0.25">
      <c r="B79" s="154"/>
      <c r="C79" s="68"/>
      <c r="D79" s="68"/>
      <c r="E79" s="68"/>
    </row>
    <row r="80" spans="2:5" x14ac:dyDescent="0.25">
      <c r="B80" s="154" t="s">
        <v>207</v>
      </c>
      <c r="C80" s="155"/>
      <c r="D80" s="68">
        <v>0</v>
      </c>
      <c r="E80" s="68">
        <v>0</v>
      </c>
    </row>
    <row r="81" spans="2:5" x14ac:dyDescent="0.25">
      <c r="B81" s="154"/>
      <c r="C81" s="68"/>
      <c r="D81" s="68"/>
      <c r="E81" s="68"/>
    </row>
    <row r="82" spans="2:5" ht="15.75" x14ac:dyDescent="0.25">
      <c r="B82" s="156" t="s">
        <v>231</v>
      </c>
      <c r="C82" s="66">
        <v>0</v>
      </c>
      <c r="D82" s="148">
        <f>+D72-D78</f>
        <v>6165009</v>
      </c>
      <c r="E82" s="148">
        <f>+E72-E78</f>
        <v>6695161</v>
      </c>
    </row>
    <row r="83" spans="2:5" ht="9.75" customHeight="1" x14ac:dyDescent="0.25">
      <c r="B83" s="156"/>
      <c r="C83" s="66"/>
      <c r="D83" s="148"/>
      <c r="E83" s="148"/>
    </row>
    <row r="84" spans="2:5" ht="31.5" x14ac:dyDescent="0.25">
      <c r="B84" s="157" t="s">
        <v>232</v>
      </c>
      <c r="C84" s="66">
        <v>0</v>
      </c>
      <c r="D84" s="148">
        <f>+D82</f>
        <v>6165009</v>
      </c>
      <c r="E84" s="148">
        <f>+E82</f>
        <v>6695161</v>
      </c>
    </row>
    <row r="85" spans="2:5" ht="10.5" customHeight="1" thickBot="1" x14ac:dyDescent="0.3">
      <c r="B85" s="151"/>
      <c r="C85" s="152"/>
      <c r="D85" s="151"/>
      <c r="E85" s="151"/>
    </row>
    <row r="86" spans="2:5" x14ac:dyDescent="0.25">
      <c r="B86" s="84"/>
      <c r="C86" s="84"/>
      <c r="D86" s="84"/>
      <c r="E86" s="84"/>
    </row>
    <row r="87" spans="2:5" x14ac:dyDescent="0.25">
      <c r="B87" s="84"/>
      <c r="C87" s="84"/>
      <c r="D87" s="84"/>
      <c r="E87" s="84"/>
    </row>
    <row r="88" spans="2:5" x14ac:dyDescent="0.25">
      <c r="B88" s="84"/>
      <c r="C88" s="84"/>
      <c r="D88" s="84"/>
      <c r="E88" s="84"/>
    </row>
    <row r="89" spans="2:5" x14ac:dyDescent="0.25">
      <c r="B89" s="84"/>
      <c r="C89" s="84"/>
      <c r="D89" s="84"/>
      <c r="E89" s="84"/>
    </row>
    <row r="90" spans="2:5" x14ac:dyDescent="0.25">
      <c r="B90" s="84"/>
      <c r="C90" s="84"/>
      <c r="D90" s="84"/>
      <c r="E90" s="84"/>
    </row>
    <row r="91" spans="2:5" x14ac:dyDescent="0.25">
      <c r="B91" s="84"/>
      <c r="C91" s="84"/>
      <c r="D91" s="84"/>
      <c r="E91" s="84"/>
    </row>
    <row r="92" spans="2:5" x14ac:dyDescent="0.25">
      <c r="B92" s="84"/>
      <c r="C92" s="84"/>
      <c r="D92" s="84"/>
      <c r="E92" s="84"/>
    </row>
    <row r="93" spans="2:5" x14ac:dyDescent="0.25">
      <c r="B93" s="84"/>
      <c r="C93" s="84"/>
      <c r="D93" s="84"/>
      <c r="E93" s="84"/>
    </row>
    <row r="94" spans="2:5" x14ac:dyDescent="0.25">
      <c r="B94" s="84"/>
      <c r="C94" s="84"/>
      <c r="D94" s="84"/>
      <c r="E94" s="84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55118110236220474" bottom="0.35433070866141736" header="0.31496062992125984" footer="0.31496062992125984"/>
  <pageSetup scale="52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workbookViewId="0">
      <selection activeCell="D72" sqref="D72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5" width="14.85546875" customWidth="1"/>
    <col min="6" max="6" width="14.140625" customWidth="1"/>
    <col min="7" max="7" width="15" customWidth="1"/>
    <col min="8" max="8" width="14.7109375" customWidth="1"/>
  </cols>
  <sheetData>
    <row r="1" spans="2:8" ht="15.75" thickBot="1" x14ac:dyDescent="0.3"/>
    <row r="2" spans="2:8" ht="16.5" x14ac:dyDescent="0.25">
      <c r="B2" s="214" t="s">
        <v>81</v>
      </c>
      <c r="C2" s="215"/>
      <c r="D2" s="215"/>
      <c r="E2" s="215"/>
      <c r="F2" s="215"/>
      <c r="G2" s="215"/>
      <c r="H2" s="216"/>
    </row>
    <row r="3" spans="2:8" ht="16.5" x14ac:dyDescent="0.25">
      <c r="B3" s="217" t="s">
        <v>233</v>
      </c>
      <c r="C3" s="218"/>
      <c r="D3" s="218"/>
      <c r="E3" s="218"/>
      <c r="F3" s="218"/>
      <c r="G3" s="218"/>
      <c r="H3" s="219"/>
    </row>
    <row r="4" spans="2:8" ht="16.5" x14ac:dyDescent="0.25">
      <c r="B4" s="217" t="s">
        <v>444</v>
      </c>
      <c r="C4" s="218"/>
      <c r="D4" s="218"/>
      <c r="E4" s="218"/>
      <c r="F4" s="218"/>
      <c r="G4" s="218"/>
      <c r="H4" s="219"/>
    </row>
    <row r="5" spans="2:8" ht="17.25" thickBot="1" x14ac:dyDescent="0.3">
      <c r="B5" s="220" t="s">
        <v>1</v>
      </c>
      <c r="C5" s="221"/>
      <c r="D5" s="221"/>
      <c r="E5" s="221"/>
      <c r="F5" s="221"/>
      <c r="G5" s="221"/>
      <c r="H5" s="222"/>
    </row>
    <row r="6" spans="2:8" ht="17.25" thickBot="1" x14ac:dyDescent="0.3">
      <c r="B6" s="107"/>
      <c r="C6" s="223" t="s">
        <v>234</v>
      </c>
      <c r="D6" s="224"/>
      <c r="E6" s="224"/>
      <c r="F6" s="224"/>
      <c r="G6" s="225"/>
      <c r="H6" s="226" t="s">
        <v>235</v>
      </c>
    </row>
    <row r="7" spans="2:8" ht="16.5" x14ac:dyDescent="0.25">
      <c r="B7" s="108" t="s">
        <v>2</v>
      </c>
      <c r="C7" s="226" t="s">
        <v>236</v>
      </c>
      <c r="D7" s="229" t="s">
        <v>237</v>
      </c>
      <c r="E7" s="226" t="s">
        <v>238</v>
      </c>
      <c r="F7" s="226" t="s">
        <v>195</v>
      </c>
      <c r="G7" s="226" t="s">
        <v>239</v>
      </c>
      <c r="H7" s="227"/>
    </row>
    <row r="8" spans="2:8" ht="17.25" thickBot="1" x14ac:dyDescent="0.3">
      <c r="B8" s="109" t="s">
        <v>152</v>
      </c>
      <c r="C8" s="228"/>
      <c r="D8" s="230"/>
      <c r="E8" s="228"/>
      <c r="F8" s="228"/>
      <c r="G8" s="228"/>
      <c r="H8" s="228"/>
    </row>
    <row r="9" spans="2:8" ht="16.5" x14ac:dyDescent="0.25">
      <c r="B9" s="110" t="s">
        <v>240</v>
      </c>
      <c r="C9" s="111"/>
      <c r="D9" s="112"/>
      <c r="E9" s="111"/>
      <c r="F9" s="112"/>
      <c r="G9" s="112"/>
      <c r="H9" s="111"/>
    </row>
    <row r="10" spans="2:8" ht="16.5" x14ac:dyDescent="0.25">
      <c r="B10" s="113" t="s">
        <v>241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</row>
    <row r="11" spans="2:8" ht="16.5" x14ac:dyDescent="0.25">
      <c r="B11" s="113" t="s">
        <v>242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</row>
    <row r="12" spans="2:8" ht="16.5" x14ac:dyDescent="0.25">
      <c r="B12" s="113" t="s">
        <v>243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</row>
    <row r="13" spans="2:8" ht="16.5" x14ac:dyDescent="0.25">
      <c r="B13" s="113" t="s">
        <v>244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</row>
    <row r="14" spans="2:8" ht="16.5" x14ac:dyDescent="0.25">
      <c r="B14" s="113" t="s">
        <v>245</v>
      </c>
      <c r="C14" s="111">
        <v>0</v>
      </c>
      <c r="D14" s="111">
        <v>905448</v>
      </c>
      <c r="E14" s="111">
        <f>+C14+D14</f>
        <v>905448</v>
      </c>
      <c r="F14" s="111">
        <v>905448</v>
      </c>
      <c r="G14" s="111">
        <v>905448</v>
      </c>
      <c r="H14" s="111">
        <f>+F14-C14</f>
        <v>905448</v>
      </c>
    </row>
    <row r="15" spans="2:8" ht="16.5" x14ac:dyDescent="0.25">
      <c r="B15" s="113" t="s">
        <v>246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</row>
    <row r="16" spans="2:8" ht="16.5" x14ac:dyDescent="0.25">
      <c r="B16" s="113" t="s">
        <v>247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</row>
    <row r="17" spans="2:8" ht="16.5" x14ac:dyDescent="0.25">
      <c r="B17" s="114" t="s">
        <v>248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</row>
    <row r="18" spans="2:8" ht="16.5" x14ac:dyDescent="0.25">
      <c r="B18" s="115" t="s">
        <v>249</v>
      </c>
      <c r="C18" s="111">
        <v>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</row>
    <row r="19" spans="2:8" ht="16.5" x14ac:dyDescent="0.25">
      <c r="B19" s="115" t="s">
        <v>250</v>
      </c>
      <c r="C19" s="111">
        <v>0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</row>
    <row r="20" spans="2:8" ht="16.5" x14ac:dyDescent="0.25">
      <c r="B20" s="115" t="s">
        <v>251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</row>
    <row r="21" spans="2:8" ht="16.5" x14ac:dyDescent="0.25">
      <c r="B21" s="115" t="s">
        <v>252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</row>
    <row r="22" spans="2:8" ht="16.5" x14ac:dyDescent="0.25">
      <c r="B22" s="115" t="s">
        <v>253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</row>
    <row r="23" spans="2:8" ht="16.5" x14ac:dyDescent="0.25">
      <c r="B23" s="116" t="s">
        <v>254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</row>
    <row r="24" spans="2:8" ht="16.5" x14ac:dyDescent="0.25">
      <c r="B24" s="116" t="s">
        <v>255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</row>
    <row r="25" spans="2:8" ht="16.5" x14ac:dyDescent="0.25">
      <c r="B25" s="115" t="s">
        <v>256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</row>
    <row r="26" spans="2:8" ht="16.5" x14ac:dyDescent="0.25">
      <c r="B26" s="115" t="s">
        <v>257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</row>
    <row r="27" spans="2:8" ht="16.5" x14ac:dyDescent="0.25">
      <c r="B27" s="115" t="s">
        <v>258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</row>
    <row r="28" spans="2:8" ht="16.5" x14ac:dyDescent="0.25">
      <c r="B28" s="116" t="s">
        <v>259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</row>
    <row r="29" spans="2:8" ht="16.5" x14ac:dyDescent="0.25">
      <c r="B29" s="114" t="s">
        <v>260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</row>
    <row r="30" spans="2:8" ht="16.5" x14ac:dyDescent="0.25">
      <c r="B30" s="115" t="s">
        <v>261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</row>
    <row r="31" spans="2:8" ht="16.5" x14ac:dyDescent="0.25">
      <c r="B31" s="115" t="s">
        <v>262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</row>
    <row r="32" spans="2:8" ht="16.5" x14ac:dyDescent="0.25">
      <c r="B32" s="115" t="s">
        <v>263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</row>
    <row r="33" spans="2:8" ht="16.5" x14ac:dyDescent="0.25">
      <c r="B33" s="116" t="s">
        <v>264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</row>
    <row r="34" spans="2:8" ht="16.5" x14ac:dyDescent="0.25">
      <c r="B34" s="115" t="s">
        <v>265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</row>
    <row r="35" spans="2:8" ht="16.5" x14ac:dyDescent="0.25">
      <c r="B35" s="113" t="s">
        <v>266</v>
      </c>
      <c r="C35" s="111">
        <v>34276128</v>
      </c>
      <c r="D35" s="111">
        <v>3766857</v>
      </c>
      <c r="E35" s="111">
        <f>+C35+D35</f>
        <v>38042985</v>
      </c>
      <c r="F35" s="111">
        <v>27016551</v>
      </c>
      <c r="G35" s="111">
        <v>27016551</v>
      </c>
      <c r="H35" s="168">
        <f>+F35-C35</f>
        <v>-7259577</v>
      </c>
    </row>
    <row r="36" spans="2:8" ht="16.5" x14ac:dyDescent="0.25">
      <c r="B36" s="113" t="s">
        <v>267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7">
        <f t="shared" ref="H36:H40" si="0">+F36-C36</f>
        <v>0</v>
      </c>
    </row>
    <row r="37" spans="2:8" ht="16.5" x14ac:dyDescent="0.25">
      <c r="B37" s="115" t="s">
        <v>268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7">
        <f t="shared" si="0"/>
        <v>0</v>
      </c>
    </row>
    <row r="38" spans="2:8" ht="16.5" x14ac:dyDescent="0.25">
      <c r="B38" s="113" t="s">
        <v>269</v>
      </c>
      <c r="C38" s="111">
        <v>1041100</v>
      </c>
      <c r="D38" s="111">
        <f>+D40</f>
        <v>1384899</v>
      </c>
      <c r="E38" s="111">
        <f>+C38+D38</f>
        <v>2425999</v>
      </c>
      <c r="F38" s="111">
        <f>+F40</f>
        <v>2016649</v>
      </c>
      <c r="G38" s="111">
        <f>+G40</f>
        <v>2016649</v>
      </c>
      <c r="H38" s="117">
        <f t="shared" si="0"/>
        <v>975549</v>
      </c>
    </row>
    <row r="39" spans="2:8" ht="16.5" x14ac:dyDescent="0.25">
      <c r="B39" s="115" t="s">
        <v>270</v>
      </c>
      <c r="C39" s="111"/>
      <c r="D39" s="112"/>
      <c r="E39" s="111">
        <f t="shared" ref="E39:E40" si="1">+C39+D39</f>
        <v>0</v>
      </c>
      <c r="F39" s="112"/>
      <c r="G39" s="112"/>
      <c r="H39" s="117">
        <f t="shared" si="0"/>
        <v>0</v>
      </c>
    </row>
    <row r="40" spans="2:8" ht="16.5" x14ac:dyDescent="0.25">
      <c r="B40" s="115" t="s">
        <v>271</v>
      </c>
      <c r="C40" s="111">
        <v>1041100</v>
      </c>
      <c r="D40" s="111">
        <v>1384899</v>
      </c>
      <c r="E40" s="111">
        <f t="shared" si="1"/>
        <v>2425999</v>
      </c>
      <c r="F40" s="111">
        <v>2016649</v>
      </c>
      <c r="G40" s="111">
        <v>2016649</v>
      </c>
      <c r="H40" s="117">
        <f t="shared" si="0"/>
        <v>975549</v>
      </c>
    </row>
    <row r="41" spans="2:8" ht="16.5" x14ac:dyDescent="0.25">
      <c r="B41" s="118"/>
      <c r="C41" s="111"/>
      <c r="D41" s="112"/>
      <c r="E41" s="111"/>
      <c r="F41" s="112"/>
      <c r="G41" s="112"/>
      <c r="H41" s="111"/>
    </row>
    <row r="42" spans="2:8" ht="16.5" x14ac:dyDescent="0.25">
      <c r="B42" s="119" t="s">
        <v>272</v>
      </c>
      <c r="C42" s="120">
        <f>+C14+C35+C38</f>
        <v>35317228</v>
      </c>
      <c r="D42" s="120">
        <f t="shared" ref="D42:G42" si="2">+D14+D35+D38</f>
        <v>6057204</v>
      </c>
      <c r="E42" s="120">
        <f t="shared" si="2"/>
        <v>41374432</v>
      </c>
      <c r="F42" s="120">
        <f t="shared" si="2"/>
        <v>29938648</v>
      </c>
      <c r="G42" s="120">
        <f t="shared" si="2"/>
        <v>29938648</v>
      </c>
      <c r="H42" s="120">
        <f>+F42-C42</f>
        <v>-5378580</v>
      </c>
    </row>
    <row r="43" spans="2:8" ht="16.5" x14ac:dyDescent="0.25">
      <c r="B43" s="121"/>
      <c r="C43" s="111"/>
      <c r="D43" s="121"/>
      <c r="E43" s="122"/>
      <c r="F43" s="121"/>
      <c r="G43" s="121"/>
      <c r="H43" s="122"/>
    </row>
    <row r="44" spans="2:8" ht="16.5" x14ac:dyDescent="0.25">
      <c r="B44" s="119" t="s">
        <v>273</v>
      </c>
      <c r="C44" s="123"/>
      <c r="D44" s="124"/>
      <c r="E44" s="123"/>
      <c r="F44" s="124"/>
      <c r="G44" s="124"/>
      <c r="H44" s="111"/>
    </row>
    <row r="45" spans="2:8" ht="16.5" x14ac:dyDescent="0.25">
      <c r="B45" s="118"/>
      <c r="C45" s="111"/>
      <c r="D45" s="125"/>
      <c r="E45" s="111"/>
      <c r="F45" s="125"/>
      <c r="G45" s="125"/>
      <c r="H45" s="111"/>
    </row>
    <row r="46" spans="2:8" ht="16.5" x14ac:dyDescent="0.25">
      <c r="B46" s="110" t="s">
        <v>274</v>
      </c>
      <c r="C46" s="111"/>
      <c r="D46" s="112"/>
      <c r="E46" s="111"/>
      <c r="F46" s="112"/>
      <c r="G46" s="112"/>
      <c r="H46" s="111"/>
    </row>
    <row r="47" spans="2:8" ht="16.5" x14ac:dyDescent="0.25">
      <c r="B47" s="113" t="s">
        <v>275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</row>
    <row r="48" spans="2:8" ht="16.5" x14ac:dyDescent="0.25">
      <c r="B48" s="116" t="s">
        <v>276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</row>
    <row r="49" spans="2:8" ht="16.5" x14ac:dyDescent="0.25">
      <c r="B49" s="116" t="s">
        <v>277</v>
      </c>
      <c r="C49" s="111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</row>
    <row r="50" spans="2:8" ht="16.5" x14ac:dyDescent="0.25">
      <c r="B50" s="116" t="s">
        <v>278</v>
      </c>
      <c r="C50" s="111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</row>
    <row r="51" spans="2:8" ht="33" x14ac:dyDescent="0.25">
      <c r="B51" s="116" t="s">
        <v>279</v>
      </c>
      <c r="C51" s="111">
        <v>0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</row>
    <row r="52" spans="2:8" ht="16.5" x14ac:dyDescent="0.25">
      <c r="B52" s="116" t="s">
        <v>280</v>
      </c>
      <c r="C52" s="111">
        <v>0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</row>
    <row r="53" spans="2:8" ht="16.5" x14ac:dyDescent="0.25">
      <c r="B53" s="116" t="s">
        <v>281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</row>
    <row r="54" spans="2:8" ht="16.5" x14ac:dyDescent="0.25">
      <c r="B54" s="116" t="s">
        <v>282</v>
      </c>
      <c r="C54" s="111">
        <v>0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</row>
    <row r="55" spans="2:8" ht="16.5" x14ac:dyDescent="0.25">
      <c r="B55" s="116" t="s">
        <v>283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</row>
    <row r="56" spans="2:8" ht="16.5" x14ac:dyDescent="0.25">
      <c r="B56" s="114" t="s">
        <v>284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</row>
    <row r="57" spans="2:8" ht="16.5" x14ac:dyDescent="0.25">
      <c r="B57" s="116" t="s">
        <v>285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</row>
    <row r="58" spans="2:8" ht="16.5" x14ac:dyDescent="0.25">
      <c r="B58" s="116" t="s">
        <v>286</v>
      </c>
      <c r="C58" s="111">
        <v>0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</row>
    <row r="59" spans="2:8" ht="16.5" x14ac:dyDescent="0.25">
      <c r="B59" s="116" t="s">
        <v>287</v>
      </c>
      <c r="C59" s="111">
        <v>0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</row>
    <row r="60" spans="2:8" ht="16.5" x14ac:dyDescent="0.25">
      <c r="B60" s="116" t="s">
        <v>288</v>
      </c>
      <c r="C60" s="111">
        <v>0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</row>
    <row r="61" spans="2:8" ht="16.5" x14ac:dyDescent="0.25">
      <c r="B61" s="114" t="s">
        <v>289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</row>
    <row r="62" spans="2:8" ht="16.5" x14ac:dyDescent="0.25">
      <c r="B62" s="116" t="s">
        <v>290</v>
      </c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</row>
    <row r="63" spans="2:8" ht="16.5" x14ac:dyDescent="0.25">
      <c r="B63" s="116" t="s">
        <v>291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</row>
    <row r="64" spans="2:8" ht="16.5" x14ac:dyDescent="0.25">
      <c r="B64" s="114" t="s">
        <v>439</v>
      </c>
      <c r="C64" s="111">
        <v>0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</row>
    <row r="65" spans="2:8" ht="16.5" x14ac:dyDescent="0.25">
      <c r="B65" s="113" t="s">
        <v>292</v>
      </c>
      <c r="C65" s="111">
        <v>57064480</v>
      </c>
      <c r="D65" s="111">
        <v>0</v>
      </c>
      <c r="E65" s="111">
        <v>57064480</v>
      </c>
      <c r="F65" s="111">
        <v>41932658</v>
      </c>
      <c r="G65" s="111">
        <v>41932658</v>
      </c>
      <c r="H65" s="117">
        <f>+F65-C65</f>
        <v>-15131822</v>
      </c>
    </row>
    <row r="66" spans="2:8" ht="16.5" x14ac:dyDescent="0.25">
      <c r="B66" s="118"/>
      <c r="C66" s="111"/>
      <c r="D66" s="125"/>
      <c r="E66" s="111"/>
      <c r="F66" s="125"/>
      <c r="G66" s="125"/>
      <c r="H66" s="111"/>
    </row>
    <row r="67" spans="2:8" ht="16.5" x14ac:dyDescent="0.25">
      <c r="B67" s="119" t="s">
        <v>293</v>
      </c>
      <c r="C67" s="120">
        <v>57064480</v>
      </c>
      <c r="D67" s="120">
        <v>0</v>
      </c>
      <c r="E67" s="120">
        <v>57064480</v>
      </c>
      <c r="F67" s="120">
        <f>+F65</f>
        <v>41932658</v>
      </c>
      <c r="G67" s="120">
        <f>+G65</f>
        <v>41932658</v>
      </c>
      <c r="H67" s="167">
        <f>+H65</f>
        <v>-15131822</v>
      </c>
    </row>
    <row r="68" spans="2:8" ht="16.5" x14ac:dyDescent="0.25">
      <c r="B68" s="126"/>
      <c r="C68" s="111"/>
      <c r="D68" s="125"/>
      <c r="E68" s="111"/>
      <c r="F68" s="125"/>
      <c r="G68" s="125"/>
      <c r="H68" s="111"/>
    </row>
    <row r="69" spans="2:8" ht="16.5" x14ac:dyDescent="0.25">
      <c r="B69" s="119" t="s">
        <v>294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120">
        <v>0</v>
      </c>
    </row>
    <row r="70" spans="2:8" ht="16.5" x14ac:dyDescent="0.25">
      <c r="B70" s="126" t="s">
        <v>295</v>
      </c>
      <c r="C70" s="111">
        <v>0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</row>
    <row r="71" spans="2:8" ht="16.5" x14ac:dyDescent="0.25">
      <c r="B71" s="126"/>
      <c r="C71" s="111"/>
      <c r="D71" s="112"/>
      <c r="E71" s="111"/>
      <c r="F71" s="112"/>
      <c r="G71" s="112"/>
      <c r="H71" s="111"/>
    </row>
    <row r="72" spans="2:8" ht="16.5" x14ac:dyDescent="0.25">
      <c r="B72" s="119" t="s">
        <v>296</v>
      </c>
      <c r="C72" s="120">
        <v>92381708</v>
      </c>
      <c r="D72" s="120">
        <f>+D42+D67</f>
        <v>6057204</v>
      </c>
      <c r="E72" s="120">
        <f t="shared" ref="E72:H72" si="3">+E42+E67</f>
        <v>98438912</v>
      </c>
      <c r="F72" s="120">
        <f t="shared" si="3"/>
        <v>71871306</v>
      </c>
      <c r="G72" s="120">
        <f t="shared" si="3"/>
        <v>71871306</v>
      </c>
      <c r="H72" s="120">
        <f t="shared" si="3"/>
        <v>-20510402</v>
      </c>
    </row>
    <row r="73" spans="2:8" ht="16.5" x14ac:dyDescent="0.25">
      <c r="B73" s="126"/>
      <c r="C73" s="111"/>
      <c r="D73" s="112"/>
      <c r="E73" s="111"/>
      <c r="F73" s="112"/>
      <c r="G73" s="112"/>
      <c r="H73" s="111"/>
    </row>
    <row r="74" spans="2:8" ht="16.5" x14ac:dyDescent="0.25">
      <c r="B74" s="119" t="s">
        <v>297</v>
      </c>
      <c r="C74" s="111"/>
      <c r="D74" s="112"/>
      <c r="E74" s="111"/>
      <c r="F74" s="112"/>
      <c r="G74" s="112"/>
      <c r="H74" s="111"/>
    </row>
    <row r="75" spans="2:8" ht="16.5" x14ac:dyDescent="0.25">
      <c r="B75" s="126" t="s">
        <v>298</v>
      </c>
      <c r="C75" s="111">
        <v>0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</row>
    <row r="76" spans="2:8" ht="33" x14ac:dyDescent="0.25">
      <c r="B76" s="126" t="s">
        <v>299</v>
      </c>
      <c r="C76" s="111">
        <v>0</v>
      </c>
      <c r="D76" s="111">
        <v>0</v>
      </c>
      <c r="E76" s="111">
        <v>0</v>
      </c>
      <c r="F76" s="111">
        <v>0</v>
      </c>
      <c r="G76" s="111">
        <v>0</v>
      </c>
      <c r="H76" s="111">
        <v>0</v>
      </c>
    </row>
    <row r="77" spans="2:8" ht="16.5" x14ac:dyDescent="0.25">
      <c r="B77" s="119" t="s">
        <v>300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</row>
    <row r="78" spans="2:8" ht="15.75" thickBot="1" x14ac:dyDescent="0.3">
      <c r="B78" s="127"/>
      <c r="C78" s="106"/>
      <c r="D78" s="128"/>
      <c r="E78" s="106"/>
      <c r="F78" s="128"/>
      <c r="G78" s="128"/>
      <c r="H78" s="106"/>
    </row>
    <row r="79" spans="2:8" x14ac:dyDescent="0.25">
      <c r="B79" s="84"/>
      <c r="C79" s="84"/>
      <c r="D79" s="84"/>
      <c r="E79" s="84"/>
      <c r="F79" s="84"/>
      <c r="G79" s="84"/>
      <c r="H79" s="84"/>
    </row>
    <row r="80" spans="2:8" x14ac:dyDescent="0.25">
      <c r="B80" s="84"/>
      <c r="C80" s="84"/>
      <c r="D80" s="84"/>
      <c r="E80" s="84"/>
      <c r="F80" s="84"/>
      <c r="G80" s="84"/>
      <c r="H80" s="84"/>
    </row>
    <row r="81" spans="2:8" x14ac:dyDescent="0.25">
      <c r="B81" s="84"/>
      <c r="C81" s="84"/>
      <c r="D81" s="84"/>
      <c r="E81" s="84"/>
      <c r="F81" s="84"/>
      <c r="G81" s="84"/>
      <c r="H81" s="84"/>
    </row>
    <row r="82" spans="2:8" x14ac:dyDescent="0.25">
      <c r="B82" s="84"/>
      <c r="C82" s="84"/>
      <c r="D82" s="84"/>
      <c r="E82" s="84"/>
      <c r="F82" s="84"/>
      <c r="G82" s="84"/>
      <c r="H82" s="84"/>
    </row>
    <row r="83" spans="2:8" x14ac:dyDescent="0.25">
      <c r="B83" s="84"/>
      <c r="C83" s="84"/>
      <c r="D83" s="84"/>
      <c r="E83" s="84"/>
      <c r="F83" s="84"/>
      <c r="G83" s="84"/>
      <c r="H83" s="84"/>
    </row>
    <row r="84" spans="2:8" x14ac:dyDescent="0.25">
      <c r="B84" s="84"/>
      <c r="C84" s="84"/>
      <c r="D84" s="84"/>
      <c r="E84" s="84"/>
      <c r="F84" s="84"/>
      <c r="G84" s="84"/>
      <c r="H84" s="84"/>
    </row>
    <row r="85" spans="2:8" x14ac:dyDescent="0.25">
      <c r="B85" s="84"/>
      <c r="C85" s="84"/>
      <c r="D85" s="84"/>
      <c r="E85" s="84"/>
      <c r="F85" s="84"/>
      <c r="G85" s="84"/>
      <c r="H85" s="84"/>
    </row>
    <row r="86" spans="2:8" x14ac:dyDescent="0.25">
      <c r="B86" s="84"/>
      <c r="C86" s="84"/>
      <c r="D86" s="84"/>
      <c r="E86" s="84"/>
      <c r="F86" s="84"/>
      <c r="G86" s="84"/>
      <c r="H86" s="84"/>
    </row>
    <row r="87" spans="2:8" x14ac:dyDescent="0.25">
      <c r="B87" s="84"/>
      <c r="C87" s="84"/>
      <c r="D87" s="84"/>
      <c r="E87" s="84"/>
      <c r="F87" s="84"/>
      <c r="G87" s="84"/>
      <c r="H87" s="84"/>
    </row>
    <row r="88" spans="2:8" x14ac:dyDescent="0.25">
      <c r="B88" s="84"/>
      <c r="C88" s="84"/>
      <c r="D88" s="84"/>
      <c r="E88" s="84"/>
      <c r="F88" s="84"/>
      <c r="G88" s="84"/>
      <c r="H88" s="84"/>
    </row>
    <row r="89" spans="2:8" x14ac:dyDescent="0.25">
      <c r="B89" s="84"/>
      <c r="C89" s="84"/>
      <c r="D89" s="84"/>
      <c r="E89" s="84"/>
      <c r="F89" s="84"/>
      <c r="G89" s="84"/>
      <c r="H89" s="84"/>
    </row>
    <row r="90" spans="2:8" x14ac:dyDescent="0.25">
      <c r="B90" s="84"/>
      <c r="C90" s="84"/>
      <c r="D90" s="84"/>
      <c r="E90" s="84"/>
      <c r="F90" s="84"/>
      <c r="G90" s="84"/>
      <c r="H90" s="84"/>
    </row>
    <row r="91" spans="2:8" x14ac:dyDescent="0.25">
      <c r="B91" s="84"/>
      <c r="C91" s="84"/>
      <c r="D91" s="84"/>
      <c r="E91" s="84"/>
      <c r="F91" s="84"/>
      <c r="G91" s="84"/>
      <c r="H91" s="84"/>
    </row>
    <row r="92" spans="2:8" x14ac:dyDescent="0.25">
      <c r="B92" s="84"/>
      <c r="C92" s="84"/>
      <c r="D92" s="84"/>
      <c r="E92" s="84"/>
      <c r="F92" s="84"/>
      <c r="G92" s="84"/>
      <c r="H92" s="84"/>
    </row>
    <row r="93" spans="2:8" x14ac:dyDescent="0.25">
      <c r="B93" s="84"/>
      <c r="C93" s="84"/>
      <c r="D93" s="84"/>
      <c r="E93" s="84"/>
      <c r="F93" s="84"/>
      <c r="G93" s="84"/>
      <c r="H93" s="84"/>
    </row>
    <row r="94" spans="2:8" x14ac:dyDescent="0.25">
      <c r="B94" s="84"/>
      <c r="C94" s="84"/>
      <c r="D94" s="84"/>
      <c r="E94" s="84"/>
      <c r="F94" s="84"/>
      <c r="G94" s="84"/>
      <c r="H94" s="84"/>
    </row>
    <row r="95" spans="2:8" x14ac:dyDescent="0.25">
      <c r="B95" s="84"/>
      <c r="C95" s="84"/>
      <c r="D95" s="84"/>
      <c r="E95" s="84"/>
      <c r="F95" s="84"/>
      <c r="G95" s="84"/>
      <c r="H95" s="84"/>
    </row>
    <row r="96" spans="2:8" x14ac:dyDescent="0.25">
      <c r="B96" s="84"/>
      <c r="C96" s="84"/>
      <c r="D96" s="84"/>
      <c r="E96" s="84"/>
      <c r="F96" s="84"/>
      <c r="G96" s="84"/>
      <c r="H96" s="84"/>
    </row>
    <row r="97" spans="2:8" x14ac:dyDescent="0.25">
      <c r="B97" s="84"/>
      <c r="C97" s="84"/>
      <c r="D97" s="84"/>
      <c r="E97" s="84"/>
      <c r="F97" s="84"/>
      <c r="G97" s="84"/>
      <c r="H97" s="84"/>
    </row>
    <row r="98" spans="2:8" x14ac:dyDescent="0.25">
      <c r="B98" s="84"/>
      <c r="C98" s="84"/>
      <c r="D98" s="84"/>
      <c r="E98" s="84"/>
      <c r="F98" s="84"/>
      <c r="G98" s="84"/>
      <c r="H98" s="84"/>
    </row>
    <row r="99" spans="2:8" x14ac:dyDescent="0.25">
      <c r="B99" s="84"/>
      <c r="C99" s="84"/>
      <c r="D99" s="84"/>
      <c r="E99" s="84"/>
      <c r="F99" s="84"/>
      <c r="G99" s="84"/>
      <c r="H99" s="84"/>
    </row>
    <row r="100" spans="2:8" x14ac:dyDescent="0.25">
      <c r="B100" s="84"/>
      <c r="C100" s="84"/>
      <c r="D100" s="84"/>
      <c r="E100" s="84"/>
      <c r="F100" s="84"/>
      <c r="G100" s="84"/>
      <c r="H100" s="84"/>
    </row>
    <row r="101" spans="2:8" x14ac:dyDescent="0.25">
      <c r="B101" s="84"/>
      <c r="C101" s="84"/>
      <c r="D101" s="84"/>
      <c r="E101" s="84"/>
      <c r="F101" s="84"/>
      <c r="G101" s="84"/>
      <c r="H101" s="84"/>
    </row>
    <row r="102" spans="2:8" x14ac:dyDescent="0.25">
      <c r="B102" s="84"/>
      <c r="C102" s="84"/>
      <c r="D102" s="84"/>
      <c r="E102" s="84"/>
      <c r="F102" s="84"/>
      <c r="G102" s="84"/>
      <c r="H102" s="84"/>
    </row>
    <row r="103" spans="2:8" x14ac:dyDescent="0.25">
      <c r="B103" s="84"/>
      <c r="C103" s="84"/>
      <c r="D103" s="84"/>
      <c r="E103" s="84"/>
      <c r="F103" s="84"/>
      <c r="G103" s="84"/>
      <c r="H103" s="84"/>
    </row>
    <row r="104" spans="2:8" x14ac:dyDescent="0.25">
      <c r="B104" s="84"/>
      <c r="C104" s="84"/>
      <c r="D104" s="84"/>
      <c r="E104" s="84"/>
      <c r="F104" s="84"/>
      <c r="G104" s="84"/>
      <c r="H104" s="84"/>
    </row>
    <row r="105" spans="2:8" x14ac:dyDescent="0.25">
      <c r="B105" s="84"/>
      <c r="C105" s="84"/>
      <c r="D105" s="84"/>
      <c r="E105" s="84"/>
      <c r="F105" s="84"/>
      <c r="G105" s="84"/>
      <c r="H105" s="84"/>
    </row>
    <row r="106" spans="2:8" x14ac:dyDescent="0.25">
      <c r="B106" s="84"/>
      <c r="C106" s="84"/>
      <c r="D106" s="84"/>
      <c r="E106" s="84"/>
      <c r="F106" s="84"/>
      <c r="G106" s="84"/>
      <c r="H106" s="84"/>
    </row>
    <row r="107" spans="2:8" x14ac:dyDescent="0.25">
      <c r="B107" s="84"/>
      <c r="C107" s="84"/>
      <c r="D107" s="84"/>
      <c r="E107" s="84"/>
      <c r="F107" s="84"/>
      <c r="G107" s="84"/>
      <c r="H107" s="84"/>
    </row>
    <row r="108" spans="2:8" x14ac:dyDescent="0.25">
      <c r="B108" s="84"/>
      <c r="C108" s="84"/>
      <c r="D108" s="84"/>
      <c r="E108" s="84"/>
      <c r="F108" s="84"/>
      <c r="G108" s="84"/>
      <c r="H108" s="84"/>
    </row>
    <row r="109" spans="2:8" x14ac:dyDescent="0.25">
      <c r="B109" s="84"/>
      <c r="C109" s="84"/>
      <c r="D109" s="84"/>
      <c r="E109" s="84"/>
      <c r="F109" s="84"/>
      <c r="G109" s="84"/>
      <c r="H109" s="84"/>
    </row>
    <row r="110" spans="2:8" x14ac:dyDescent="0.25">
      <c r="B110" s="84"/>
      <c r="C110" s="84"/>
      <c r="D110" s="84"/>
      <c r="E110" s="84"/>
      <c r="F110" s="84"/>
      <c r="G110" s="84"/>
      <c r="H110" s="84"/>
    </row>
    <row r="111" spans="2:8" x14ac:dyDescent="0.25">
      <c r="B111" s="84"/>
      <c r="C111" s="84"/>
      <c r="D111" s="84"/>
      <c r="E111" s="84"/>
      <c r="F111" s="84"/>
      <c r="G111" s="84"/>
      <c r="H111" s="84"/>
    </row>
    <row r="112" spans="2:8" x14ac:dyDescent="0.25">
      <c r="B112" s="84"/>
      <c r="C112" s="84"/>
      <c r="D112" s="84"/>
      <c r="E112" s="84"/>
      <c r="F112" s="84"/>
      <c r="G112" s="84"/>
      <c r="H112" s="84"/>
    </row>
    <row r="113" spans="2:8" x14ac:dyDescent="0.25">
      <c r="B113" s="84"/>
      <c r="C113" s="84"/>
      <c r="D113" s="84"/>
      <c r="E113" s="84"/>
      <c r="F113" s="84"/>
      <c r="G113" s="84"/>
      <c r="H113" s="84"/>
    </row>
    <row r="114" spans="2:8" x14ac:dyDescent="0.25">
      <c r="B114" s="84"/>
      <c r="C114" s="84"/>
      <c r="D114" s="84"/>
      <c r="E114" s="84"/>
      <c r="F114" s="84"/>
      <c r="G114" s="84"/>
      <c r="H114" s="84"/>
    </row>
    <row r="115" spans="2:8" x14ac:dyDescent="0.25">
      <c r="B115" s="84"/>
      <c r="C115" s="84"/>
      <c r="D115" s="84"/>
      <c r="E115" s="84"/>
      <c r="F115" s="84"/>
      <c r="G115" s="84"/>
      <c r="H115" s="8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workbookViewId="0">
      <selection activeCell="D18" sqref="D18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>
      <c r="B2" s="31"/>
      <c r="C2" s="31"/>
      <c r="D2" s="31"/>
      <c r="E2" s="31"/>
      <c r="F2" s="31"/>
      <c r="G2" s="31"/>
      <c r="H2" s="31"/>
      <c r="I2" s="31"/>
    </row>
    <row r="3" spans="2:9" ht="15.75" x14ac:dyDescent="0.25">
      <c r="B3" s="201" t="s">
        <v>81</v>
      </c>
      <c r="C3" s="202"/>
      <c r="D3" s="202"/>
      <c r="E3" s="202"/>
      <c r="F3" s="202"/>
      <c r="G3" s="202"/>
      <c r="H3" s="202"/>
      <c r="I3" s="234"/>
    </row>
    <row r="4" spans="2:9" ht="15.75" x14ac:dyDescent="0.25">
      <c r="B4" s="204" t="s">
        <v>301</v>
      </c>
      <c r="C4" s="205"/>
      <c r="D4" s="205"/>
      <c r="E4" s="205"/>
      <c r="F4" s="205"/>
      <c r="G4" s="205"/>
      <c r="H4" s="205"/>
      <c r="I4" s="235"/>
    </row>
    <row r="5" spans="2:9" ht="15.75" x14ac:dyDescent="0.25">
      <c r="B5" s="204" t="s">
        <v>302</v>
      </c>
      <c r="C5" s="205"/>
      <c r="D5" s="205"/>
      <c r="E5" s="205"/>
      <c r="F5" s="205"/>
      <c r="G5" s="205"/>
      <c r="H5" s="205"/>
      <c r="I5" s="235"/>
    </row>
    <row r="6" spans="2:9" ht="15.75" x14ac:dyDescent="0.25">
      <c r="B6" s="204" t="s">
        <v>444</v>
      </c>
      <c r="C6" s="205"/>
      <c r="D6" s="205"/>
      <c r="E6" s="205"/>
      <c r="F6" s="205"/>
      <c r="G6" s="205"/>
      <c r="H6" s="205"/>
      <c r="I6" s="235"/>
    </row>
    <row r="7" spans="2:9" ht="16.5" thickBot="1" x14ac:dyDescent="0.3">
      <c r="B7" s="207" t="s">
        <v>1</v>
      </c>
      <c r="C7" s="208"/>
      <c r="D7" s="208"/>
      <c r="E7" s="208"/>
      <c r="F7" s="208"/>
      <c r="G7" s="208"/>
      <c r="H7" s="208"/>
      <c r="I7" s="236"/>
    </row>
    <row r="8" spans="2:9" x14ac:dyDescent="0.25">
      <c r="B8" s="201" t="s">
        <v>82</v>
      </c>
      <c r="C8" s="203"/>
      <c r="D8" s="201" t="s">
        <v>303</v>
      </c>
      <c r="E8" s="202"/>
      <c r="F8" s="202"/>
      <c r="G8" s="202"/>
      <c r="H8" s="203"/>
      <c r="I8" s="231" t="s">
        <v>304</v>
      </c>
    </row>
    <row r="9" spans="2:9" ht="15.75" thickBot="1" x14ac:dyDescent="0.3">
      <c r="B9" s="204"/>
      <c r="C9" s="206"/>
      <c r="D9" s="207"/>
      <c r="E9" s="208"/>
      <c r="F9" s="208"/>
      <c r="G9" s="208"/>
      <c r="H9" s="209"/>
      <c r="I9" s="232"/>
    </row>
    <row r="10" spans="2:9" ht="63.75" thickBot="1" x14ac:dyDescent="0.3">
      <c r="B10" s="207"/>
      <c r="C10" s="209"/>
      <c r="D10" s="85" t="s">
        <v>197</v>
      </c>
      <c r="E10" s="62" t="s">
        <v>305</v>
      </c>
      <c r="F10" s="85" t="s">
        <v>306</v>
      </c>
      <c r="G10" s="85" t="s">
        <v>195</v>
      </c>
      <c r="H10" s="85" t="s">
        <v>198</v>
      </c>
      <c r="I10" s="233"/>
    </row>
    <row r="11" spans="2:9" ht="15.75" x14ac:dyDescent="0.25">
      <c r="B11" s="86" t="s">
        <v>307</v>
      </c>
      <c r="C11" s="87"/>
      <c r="D11" s="88">
        <f>+D12+D20+D30+D40+D50+D60+D64+D73+D77</f>
        <v>35317228</v>
      </c>
      <c r="E11" s="88">
        <f t="shared" ref="E11:I11" si="0">+E12+E20+E30+E40+E50+E60+E64+E73+E77</f>
        <v>6057204</v>
      </c>
      <c r="F11" s="88">
        <f>+F12+F20+F30+F40+F50+F60+F64+F73+F77</f>
        <v>41374432</v>
      </c>
      <c r="G11" s="88">
        <f>+G12+G20+G30+G40+G50+G60+G64+G73+G77</f>
        <v>18800347</v>
      </c>
      <c r="H11" s="88">
        <f t="shared" si="0"/>
        <v>18800238</v>
      </c>
      <c r="I11" s="88">
        <f t="shared" si="0"/>
        <v>22574088</v>
      </c>
    </row>
    <row r="12" spans="2:9" x14ac:dyDescent="0.25">
      <c r="B12" s="89" t="s">
        <v>308</v>
      </c>
      <c r="C12" s="90"/>
      <c r="D12" s="91">
        <f>SUM(D13:D19)</f>
        <v>23993811</v>
      </c>
      <c r="E12" s="91">
        <v>2553525</v>
      </c>
      <c r="F12" s="91">
        <f t="shared" ref="F12:I12" si="1">SUM(F13:F19)</f>
        <v>26547336</v>
      </c>
      <c r="G12" s="91">
        <f t="shared" si="1"/>
        <v>13771879</v>
      </c>
      <c r="H12" s="91">
        <f>SUM(H13:H19)</f>
        <v>13771771</v>
      </c>
      <c r="I12" s="91">
        <f t="shared" si="1"/>
        <v>12775457</v>
      </c>
    </row>
    <row r="13" spans="2:9" ht="15.75" x14ac:dyDescent="0.25">
      <c r="B13" s="92" t="s">
        <v>309</v>
      </c>
      <c r="C13" s="93"/>
      <c r="D13" s="91">
        <v>14399523</v>
      </c>
      <c r="E13" s="77">
        <v>0</v>
      </c>
      <c r="F13" s="91">
        <f t="shared" ref="F13:F39" si="2">+D13+E13</f>
        <v>14399523</v>
      </c>
      <c r="G13" s="77">
        <v>11059315</v>
      </c>
      <c r="H13" s="77">
        <v>11059315</v>
      </c>
      <c r="I13" s="77">
        <f>+F13-G13</f>
        <v>3340208</v>
      </c>
    </row>
    <row r="14" spans="2:9" ht="15.75" x14ac:dyDescent="0.25">
      <c r="B14" s="92" t="s">
        <v>310</v>
      </c>
      <c r="C14" s="93"/>
      <c r="D14" s="91">
        <v>0</v>
      </c>
      <c r="E14" s="77">
        <v>0</v>
      </c>
      <c r="F14" s="91">
        <f t="shared" si="2"/>
        <v>0</v>
      </c>
      <c r="G14" s="77">
        <v>0</v>
      </c>
      <c r="H14" s="77">
        <v>0</v>
      </c>
      <c r="I14" s="77">
        <f t="shared" ref="I14:I19" si="3">+F14-G14</f>
        <v>0</v>
      </c>
    </row>
    <row r="15" spans="2:9" ht="15.75" x14ac:dyDescent="0.25">
      <c r="B15" s="92" t="s">
        <v>311</v>
      </c>
      <c r="C15" s="93"/>
      <c r="D15" s="91">
        <v>8256559</v>
      </c>
      <c r="E15" s="77">
        <v>1369897</v>
      </c>
      <c r="F15" s="91">
        <f t="shared" si="2"/>
        <v>9626456</v>
      </c>
      <c r="G15" s="77">
        <v>2170256</v>
      </c>
      <c r="H15" s="77">
        <v>2170256</v>
      </c>
      <c r="I15" s="77">
        <f t="shared" si="3"/>
        <v>7456200</v>
      </c>
    </row>
    <row r="16" spans="2:9" ht="15.75" x14ac:dyDescent="0.25">
      <c r="B16" s="92" t="s">
        <v>312</v>
      </c>
      <c r="C16" s="93"/>
      <c r="D16" s="91">
        <v>761684</v>
      </c>
      <c r="E16" s="77">
        <v>1031628</v>
      </c>
      <c r="F16" s="91">
        <f t="shared" si="2"/>
        <v>1793312</v>
      </c>
      <c r="G16" s="77">
        <v>188400</v>
      </c>
      <c r="H16" s="77">
        <v>188400</v>
      </c>
      <c r="I16" s="77">
        <f t="shared" si="3"/>
        <v>1604912</v>
      </c>
    </row>
    <row r="17" spans="2:9" ht="15.75" x14ac:dyDescent="0.25">
      <c r="B17" s="92" t="s">
        <v>313</v>
      </c>
      <c r="C17" s="93"/>
      <c r="D17" s="91">
        <v>576045</v>
      </c>
      <c r="E17" s="77">
        <v>152000</v>
      </c>
      <c r="F17" s="91">
        <f t="shared" si="2"/>
        <v>728045</v>
      </c>
      <c r="G17" s="77">
        <v>353908</v>
      </c>
      <c r="H17" s="77">
        <v>353800</v>
      </c>
      <c r="I17" s="77">
        <f t="shared" si="3"/>
        <v>374137</v>
      </c>
    </row>
    <row r="18" spans="2:9" ht="15.75" x14ac:dyDescent="0.25">
      <c r="B18" s="92" t="s">
        <v>314</v>
      </c>
      <c r="C18" s="93"/>
      <c r="D18" s="91">
        <v>0</v>
      </c>
      <c r="E18" s="77">
        <v>0</v>
      </c>
      <c r="F18" s="91">
        <f t="shared" si="2"/>
        <v>0</v>
      </c>
      <c r="G18" s="77">
        <v>0</v>
      </c>
      <c r="H18" s="77">
        <v>0</v>
      </c>
      <c r="I18" s="77">
        <f t="shared" si="3"/>
        <v>0</v>
      </c>
    </row>
    <row r="19" spans="2:9" ht="15.75" x14ac:dyDescent="0.25">
      <c r="B19" s="92" t="s">
        <v>315</v>
      </c>
      <c r="C19" s="93"/>
      <c r="D19" s="91">
        <v>0</v>
      </c>
      <c r="E19" s="77">
        <v>0</v>
      </c>
      <c r="F19" s="91">
        <f t="shared" si="2"/>
        <v>0</v>
      </c>
      <c r="G19" s="77">
        <v>0</v>
      </c>
      <c r="H19" s="77">
        <v>0</v>
      </c>
      <c r="I19" s="77">
        <f t="shared" si="3"/>
        <v>0</v>
      </c>
    </row>
    <row r="20" spans="2:9" x14ac:dyDescent="0.25">
      <c r="B20" s="89" t="s">
        <v>316</v>
      </c>
      <c r="C20" s="90"/>
      <c r="D20" s="91">
        <f>SUM(D21:D29)</f>
        <v>1971349</v>
      </c>
      <c r="E20" s="91">
        <f t="shared" ref="E20:I20" si="4">SUM(E21:E29)</f>
        <v>318150</v>
      </c>
      <c r="F20" s="91">
        <f t="shared" si="4"/>
        <v>2289499</v>
      </c>
      <c r="G20" s="91">
        <f>SUM(G21:G29)+1</f>
        <v>1585692</v>
      </c>
      <c r="H20" s="91">
        <f>SUM(H21:H29)+1</f>
        <v>1585692</v>
      </c>
      <c r="I20" s="91">
        <f t="shared" si="4"/>
        <v>703808</v>
      </c>
    </row>
    <row r="21" spans="2:9" ht="15.75" x14ac:dyDescent="0.25">
      <c r="B21" s="92" t="s">
        <v>317</v>
      </c>
      <c r="C21" s="93"/>
      <c r="D21" s="91">
        <v>1129076</v>
      </c>
      <c r="E21" s="77">
        <v>2660</v>
      </c>
      <c r="F21" s="91">
        <f t="shared" si="2"/>
        <v>1131736</v>
      </c>
      <c r="G21" s="77">
        <v>803800</v>
      </c>
      <c r="H21" s="77">
        <v>803800</v>
      </c>
      <c r="I21" s="77">
        <f t="shared" ref="I21:I29" si="5">+F21-G21</f>
        <v>327936</v>
      </c>
    </row>
    <row r="22" spans="2:9" ht="15.75" x14ac:dyDescent="0.25">
      <c r="B22" s="92" t="s">
        <v>318</v>
      </c>
      <c r="C22" s="93"/>
      <c r="D22" s="91">
        <v>398130</v>
      </c>
      <c r="E22" s="77">
        <v>-152884</v>
      </c>
      <c r="F22" s="91">
        <f t="shared" si="2"/>
        <v>245246</v>
      </c>
      <c r="G22" s="77">
        <v>161106</v>
      </c>
      <c r="H22" s="77">
        <v>161106</v>
      </c>
      <c r="I22" s="77">
        <f t="shared" si="5"/>
        <v>84140</v>
      </c>
    </row>
    <row r="23" spans="2:9" ht="15.75" x14ac:dyDescent="0.25">
      <c r="B23" s="92" t="s">
        <v>319</v>
      </c>
      <c r="C23" s="93"/>
      <c r="D23" s="91">
        <v>0</v>
      </c>
      <c r="E23" s="77">
        <v>0</v>
      </c>
      <c r="F23" s="91">
        <f t="shared" si="2"/>
        <v>0</v>
      </c>
      <c r="G23" s="77">
        <v>0</v>
      </c>
      <c r="H23" s="77">
        <v>0</v>
      </c>
      <c r="I23" s="77">
        <f t="shared" si="5"/>
        <v>0</v>
      </c>
    </row>
    <row r="24" spans="2:9" ht="15.75" x14ac:dyDescent="0.25">
      <c r="B24" s="92" t="s">
        <v>320</v>
      </c>
      <c r="C24" s="93"/>
      <c r="D24" s="91">
        <v>85379</v>
      </c>
      <c r="E24" s="77">
        <v>73375</v>
      </c>
      <c r="F24" s="91">
        <f t="shared" si="2"/>
        <v>158754</v>
      </c>
      <c r="G24" s="77">
        <v>88754</v>
      </c>
      <c r="H24" s="77">
        <v>88754</v>
      </c>
      <c r="I24" s="77">
        <f t="shared" si="5"/>
        <v>70000</v>
      </c>
    </row>
    <row r="25" spans="2:9" ht="15.75" x14ac:dyDescent="0.25">
      <c r="B25" s="92" t="s">
        <v>321</v>
      </c>
      <c r="C25" s="93"/>
      <c r="D25" s="91">
        <v>29264</v>
      </c>
      <c r="E25" s="77">
        <v>-47</v>
      </c>
      <c r="F25" s="91">
        <f t="shared" si="2"/>
        <v>29217</v>
      </c>
      <c r="G25" s="77">
        <v>29217</v>
      </c>
      <c r="H25" s="77">
        <v>29217</v>
      </c>
      <c r="I25" s="77">
        <f t="shared" si="5"/>
        <v>0</v>
      </c>
    </row>
    <row r="26" spans="2:9" ht="15.75" x14ac:dyDescent="0.25">
      <c r="B26" s="92" t="s">
        <v>322</v>
      </c>
      <c r="C26" s="93"/>
      <c r="D26" s="91">
        <v>220290</v>
      </c>
      <c r="E26" s="77">
        <v>102341</v>
      </c>
      <c r="F26" s="91">
        <f t="shared" si="2"/>
        <v>322631</v>
      </c>
      <c r="G26" s="77">
        <v>233859</v>
      </c>
      <c r="H26" s="77">
        <v>233859</v>
      </c>
      <c r="I26" s="77">
        <f t="shared" si="5"/>
        <v>88772</v>
      </c>
    </row>
    <row r="27" spans="2:9" ht="15.75" x14ac:dyDescent="0.25">
      <c r="B27" s="92" t="s">
        <v>323</v>
      </c>
      <c r="C27" s="93"/>
      <c r="D27" s="91">
        <v>9890</v>
      </c>
      <c r="E27" s="77">
        <v>97951</v>
      </c>
      <c r="F27" s="91">
        <f t="shared" si="2"/>
        <v>107841</v>
      </c>
      <c r="G27" s="77">
        <v>40841</v>
      </c>
      <c r="H27" s="77">
        <v>40841</v>
      </c>
      <c r="I27" s="77">
        <f t="shared" si="5"/>
        <v>67000</v>
      </c>
    </row>
    <row r="28" spans="2:9" ht="15.75" x14ac:dyDescent="0.25">
      <c r="B28" s="92" t="s">
        <v>324</v>
      </c>
      <c r="C28" s="93"/>
      <c r="D28" s="91">
        <v>0</v>
      </c>
      <c r="E28" s="77">
        <v>0</v>
      </c>
      <c r="F28" s="91">
        <f t="shared" si="2"/>
        <v>0</v>
      </c>
      <c r="G28" s="77">
        <v>0</v>
      </c>
      <c r="H28" s="77">
        <v>0</v>
      </c>
      <c r="I28" s="77">
        <f t="shared" si="5"/>
        <v>0</v>
      </c>
    </row>
    <row r="29" spans="2:9" ht="15.75" x14ac:dyDescent="0.25">
      <c r="B29" s="92" t="s">
        <v>325</v>
      </c>
      <c r="C29" s="93"/>
      <c r="D29" s="91">
        <v>99320</v>
      </c>
      <c r="E29" s="77">
        <v>194754</v>
      </c>
      <c r="F29" s="91">
        <f t="shared" si="2"/>
        <v>294074</v>
      </c>
      <c r="G29" s="77">
        <v>228114</v>
      </c>
      <c r="H29" s="77">
        <v>228114</v>
      </c>
      <c r="I29" s="77">
        <f t="shared" si="5"/>
        <v>65960</v>
      </c>
    </row>
    <row r="30" spans="2:9" x14ac:dyDescent="0.25">
      <c r="B30" s="89" t="s">
        <v>326</v>
      </c>
      <c r="C30" s="90"/>
      <c r="D30" s="91">
        <f>SUM(D31:D39)</f>
        <v>9192018</v>
      </c>
      <c r="E30" s="91">
        <f t="shared" ref="E30:I30" si="6">SUM(E31:E39)</f>
        <v>2700865</v>
      </c>
      <c r="F30" s="91">
        <f t="shared" si="6"/>
        <v>11892883</v>
      </c>
      <c r="G30" s="91">
        <f>SUM(G31:G39)+2</f>
        <v>2947583</v>
      </c>
      <c r="H30" s="91">
        <f>SUM(H31:H39)+1</f>
        <v>2947582</v>
      </c>
      <c r="I30" s="91">
        <f t="shared" si="6"/>
        <v>8945302</v>
      </c>
    </row>
    <row r="31" spans="2:9" ht="15.75" x14ac:dyDescent="0.25">
      <c r="B31" s="92" t="s">
        <v>327</v>
      </c>
      <c r="C31" s="93"/>
      <c r="D31" s="91">
        <v>804750</v>
      </c>
      <c r="E31" s="77">
        <v>-2900</v>
      </c>
      <c r="F31" s="91">
        <f t="shared" si="2"/>
        <v>801850</v>
      </c>
      <c r="G31" s="77">
        <v>363246</v>
      </c>
      <c r="H31" s="77">
        <v>363246</v>
      </c>
      <c r="I31" s="77">
        <f t="shared" ref="I31:I44" si="7">+F31-G31</f>
        <v>438604</v>
      </c>
    </row>
    <row r="32" spans="2:9" ht="15.75" x14ac:dyDescent="0.25">
      <c r="B32" s="92" t="s">
        <v>328</v>
      </c>
      <c r="C32" s="93"/>
      <c r="D32" s="91">
        <v>71360</v>
      </c>
      <c r="E32" s="169">
        <v>-5659</v>
      </c>
      <c r="F32" s="91">
        <f t="shared" si="2"/>
        <v>65701</v>
      </c>
      <c r="G32" s="77">
        <v>26320</v>
      </c>
      <c r="H32" s="77">
        <v>26320</v>
      </c>
      <c r="I32" s="77">
        <f t="shared" si="7"/>
        <v>39381</v>
      </c>
    </row>
    <row r="33" spans="2:9" ht="15.75" x14ac:dyDescent="0.25">
      <c r="B33" s="92" t="s">
        <v>329</v>
      </c>
      <c r="C33" s="93"/>
      <c r="D33" s="91">
        <v>6525830</v>
      </c>
      <c r="E33" s="77">
        <v>1667991</v>
      </c>
      <c r="F33" s="91">
        <f t="shared" si="2"/>
        <v>8193821</v>
      </c>
      <c r="G33" s="77">
        <v>1444416</v>
      </c>
      <c r="H33" s="77">
        <v>1444416</v>
      </c>
      <c r="I33" s="77">
        <f t="shared" si="7"/>
        <v>6749405</v>
      </c>
    </row>
    <row r="34" spans="2:9" ht="15.75" x14ac:dyDescent="0.25">
      <c r="B34" s="92" t="s">
        <v>330</v>
      </c>
      <c r="C34" s="93"/>
      <c r="D34" s="91">
        <v>221708</v>
      </c>
      <c r="E34" s="77">
        <v>30000</v>
      </c>
      <c r="F34" s="91">
        <f t="shared" si="2"/>
        <v>251708</v>
      </c>
      <c r="G34" s="77">
        <v>43776</v>
      </c>
      <c r="H34" s="77">
        <v>43776</v>
      </c>
      <c r="I34" s="77">
        <f t="shared" si="7"/>
        <v>207932</v>
      </c>
    </row>
    <row r="35" spans="2:9" ht="15.75" x14ac:dyDescent="0.25">
      <c r="B35" s="92" t="s">
        <v>331</v>
      </c>
      <c r="C35" s="93"/>
      <c r="D35" s="91">
        <v>181072</v>
      </c>
      <c r="E35" s="77">
        <v>136599</v>
      </c>
      <c r="F35" s="91">
        <f t="shared" si="2"/>
        <v>317671</v>
      </c>
      <c r="G35" s="77">
        <v>239286</v>
      </c>
      <c r="H35" s="77">
        <v>239286</v>
      </c>
      <c r="I35" s="77">
        <f t="shared" si="7"/>
        <v>78385</v>
      </c>
    </row>
    <row r="36" spans="2:9" ht="15.75" x14ac:dyDescent="0.25">
      <c r="B36" s="92" t="s">
        <v>332</v>
      </c>
      <c r="C36" s="93"/>
      <c r="D36" s="91">
        <v>18800</v>
      </c>
      <c r="E36" s="77">
        <v>0</v>
      </c>
      <c r="F36" s="91">
        <f t="shared" si="2"/>
        <v>18800</v>
      </c>
      <c r="G36" s="77">
        <v>0</v>
      </c>
      <c r="H36" s="77">
        <v>0</v>
      </c>
      <c r="I36" s="77">
        <f t="shared" si="7"/>
        <v>18800</v>
      </c>
    </row>
    <row r="37" spans="2:9" ht="15.75" x14ac:dyDescent="0.25">
      <c r="B37" s="92" t="s">
        <v>333</v>
      </c>
      <c r="C37" s="93"/>
      <c r="D37" s="91">
        <v>204000</v>
      </c>
      <c r="E37" s="77">
        <v>0</v>
      </c>
      <c r="F37" s="91">
        <f t="shared" si="2"/>
        <v>204000</v>
      </c>
      <c r="G37" s="77">
        <v>65848</v>
      </c>
      <c r="H37" s="77">
        <v>65848</v>
      </c>
      <c r="I37" s="77">
        <f t="shared" si="7"/>
        <v>138152</v>
      </c>
    </row>
    <row r="38" spans="2:9" ht="15.75" x14ac:dyDescent="0.25">
      <c r="B38" s="92" t="s">
        <v>334</v>
      </c>
      <c r="C38" s="93"/>
      <c r="D38" s="91">
        <v>403000</v>
      </c>
      <c r="E38" s="169">
        <v>-100157</v>
      </c>
      <c r="F38" s="91">
        <f t="shared" si="2"/>
        <v>302843</v>
      </c>
      <c r="G38" s="77">
        <v>95798</v>
      </c>
      <c r="H38" s="77">
        <v>95798</v>
      </c>
      <c r="I38" s="77">
        <f t="shared" si="7"/>
        <v>207045</v>
      </c>
    </row>
    <row r="39" spans="2:9" ht="15.75" x14ac:dyDescent="0.25">
      <c r="B39" s="92" t="s">
        <v>335</v>
      </c>
      <c r="C39" s="93"/>
      <c r="D39" s="91">
        <v>761498</v>
      </c>
      <c r="E39" s="77">
        <v>974991</v>
      </c>
      <c r="F39" s="91">
        <f t="shared" si="2"/>
        <v>1736489</v>
      </c>
      <c r="G39" s="77">
        <v>668891</v>
      </c>
      <c r="H39" s="77">
        <v>668891</v>
      </c>
      <c r="I39" s="77">
        <f t="shared" si="7"/>
        <v>1067598</v>
      </c>
    </row>
    <row r="40" spans="2:9" ht="27.75" customHeight="1" x14ac:dyDescent="0.25">
      <c r="B40" s="237" t="s">
        <v>336</v>
      </c>
      <c r="C40" s="238"/>
      <c r="D40" s="91">
        <v>15000</v>
      </c>
      <c r="E40" s="91">
        <v>12400</v>
      </c>
      <c r="F40" s="91">
        <f>+D40+E40</f>
        <v>27400</v>
      </c>
      <c r="G40" s="91">
        <v>27400</v>
      </c>
      <c r="H40" s="91">
        <v>27400</v>
      </c>
      <c r="I40" s="77">
        <f t="shared" si="7"/>
        <v>0</v>
      </c>
    </row>
    <row r="41" spans="2:9" ht="15.75" x14ac:dyDescent="0.25">
      <c r="B41" s="92" t="s">
        <v>337</v>
      </c>
      <c r="C41" s="93"/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77">
        <f t="shared" si="7"/>
        <v>0</v>
      </c>
    </row>
    <row r="42" spans="2:9" ht="15.75" x14ac:dyDescent="0.25">
      <c r="B42" s="92" t="s">
        <v>338</v>
      </c>
      <c r="C42" s="93"/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77">
        <f t="shared" si="7"/>
        <v>0</v>
      </c>
    </row>
    <row r="43" spans="2:9" ht="15.75" x14ac:dyDescent="0.25">
      <c r="B43" s="92" t="s">
        <v>339</v>
      </c>
      <c r="C43" s="93"/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77">
        <f t="shared" si="7"/>
        <v>0</v>
      </c>
    </row>
    <row r="44" spans="2:9" ht="15.75" x14ac:dyDescent="0.25">
      <c r="B44" s="92" t="s">
        <v>340</v>
      </c>
      <c r="C44" s="93"/>
      <c r="D44" s="91">
        <v>15000</v>
      </c>
      <c r="E44" s="77">
        <v>12400</v>
      </c>
      <c r="F44" s="91">
        <f>+D44+E44</f>
        <v>27400</v>
      </c>
      <c r="G44" s="77">
        <v>27400</v>
      </c>
      <c r="H44" s="77">
        <v>27400</v>
      </c>
      <c r="I44" s="77">
        <f t="shared" si="7"/>
        <v>0</v>
      </c>
    </row>
    <row r="45" spans="2:9" ht="15.75" x14ac:dyDescent="0.25">
      <c r="B45" s="92" t="s">
        <v>341</v>
      </c>
      <c r="C45" s="93"/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77">
        <v>0</v>
      </c>
    </row>
    <row r="46" spans="2:9" ht="15.75" x14ac:dyDescent="0.25">
      <c r="B46" s="92" t="s">
        <v>342</v>
      </c>
      <c r="C46" s="93"/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77">
        <v>0</v>
      </c>
    </row>
    <row r="47" spans="2:9" ht="15.75" x14ac:dyDescent="0.25">
      <c r="B47" s="92" t="s">
        <v>343</v>
      </c>
      <c r="C47" s="93"/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77">
        <v>0</v>
      </c>
    </row>
    <row r="48" spans="2:9" ht="15.75" x14ac:dyDescent="0.25">
      <c r="B48" s="92" t="s">
        <v>344</v>
      </c>
      <c r="C48" s="93"/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77">
        <v>0</v>
      </c>
    </row>
    <row r="49" spans="2:9" ht="15.75" x14ac:dyDescent="0.25">
      <c r="B49" s="92" t="s">
        <v>345</v>
      </c>
      <c r="C49" s="93"/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77">
        <v>0</v>
      </c>
    </row>
    <row r="50" spans="2:9" x14ac:dyDescent="0.25">
      <c r="B50" s="237" t="s">
        <v>346</v>
      </c>
      <c r="C50" s="238"/>
      <c r="D50" s="91">
        <f>SUM(D51:D59)</f>
        <v>145050</v>
      </c>
      <c r="E50" s="91">
        <f t="shared" ref="E50:I50" si="8">SUM(E51:E59)</f>
        <v>472264</v>
      </c>
      <c r="F50" s="91">
        <f t="shared" si="8"/>
        <v>617314</v>
      </c>
      <c r="G50" s="91">
        <f t="shared" si="8"/>
        <v>467793</v>
      </c>
      <c r="H50" s="91">
        <f t="shared" si="8"/>
        <v>467793</v>
      </c>
      <c r="I50" s="91">
        <f t="shared" si="8"/>
        <v>149521</v>
      </c>
    </row>
    <row r="51" spans="2:9" ht="15.75" x14ac:dyDescent="0.25">
      <c r="B51" s="92" t="s">
        <v>347</v>
      </c>
      <c r="C51" s="93"/>
      <c r="D51" s="91">
        <v>110600</v>
      </c>
      <c r="E51" s="77">
        <v>472264</v>
      </c>
      <c r="F51" s="91">
        <f t="shared" ref="F51:F56" si="9">+D51+E51</f>
        <v>582864</v>
      </c>
      <c r="G51" s="77">
        <v>467793</v>
      </c>
      <c r="H51" s="77">
        <v>467793</v>
      </c>
      <c r="I51" s="77">
        <f t="shared" ref="I51:I56" si="10">+F51-G51</f>
        <v>115071</v>
      </c>
    </row>
    <row r="52" spans="2:9" ht="15.75" x14ac:dyDescent="0.25">
      <c r="B52" s="92" t="s">
        <v>348</v>
      </c>
      <c r="C52" s="93"/>
      <c r="D52" s="91">
        <v>0</v>
      </c>
      <c r="E52" s="91">
        <v>0</v>
      </c>
      <c r="F52" s="91">
        <f t="shared" si="9"/>
        <v>0</v>
      </c>
      <c r="G52" s="91">
        <v>0</v>
      </c>
      <c r="H52" s="91">
        <v>0</v>
      </c>
      <c r="I52" s="77">
        <f t="shared" si="10"/>
        <v>0</v>
      </c>
    </row>
    <row r="53" spans="2:9" ht="15.75" x14ac:dyDescent="0.25">
      <c r="B53" s="92" t="s">
        <v>349</v>
      </c>
      <c r="C53" s="93"/>
      <c r="D53" s="91">
        <v>0</v>
      </c>
      <c r="E53" s="91">
        <v>0</v>
      </c>
      <c r="F53" s="91">
        <f t="shared" si="9"/>
        <v>0</v>
      </c>
      <c r="G53" s="91">
        <v>0</v>
      </c>
      <c r="H53" s="91">
        <v>0</v>
      </c>
      <c r="I53" s="77">
        <f t="shared" si="10"/>
        <v>0</v>
      </c>
    </row>
    <row r="54" spans="2:9" ht="15.75" x14ac:dyDescent="0.25">
      <c r="B54" s="92" t="s">
        <v>350</v>
      </c>
      <c r="C54" s="93"/>
      <c r="D54" s="91">
        <v>0</v>
      </c>
      <c r="E54" s="91">
        <v>0</v>
      </c>
      <c r="F54" s="91">
        <f t="shared" si="9"/>
        <v>0</v>
      </c>
      <c r="G54" s="91">
        <v>0</v>
      </c>
      <c r="H54" s="91">
        <v>0</v>
      </c>
      <c r="I54" s="77">
        <f t="shared" si="10"/>
        <v>0</v>
      </c>
    </row>
    <row r="55" spans="2:9" ht="15.75" x14ac:dyDescent="0.25">
      <c r="B55" s="92" t="s">
        <v>351</v>
      </c>
      <c r="C55" s="93"/>
      <c r="D55" s="91">
        <v>0</v>
      </c>
      <c r="E55" s="91">
        <v>0</v>
      </c>
      <c r="F55" s="91">
        <f t="shared" si="9"/>
        <v>0</v>
      </c>
      <c r="G55" s="91">
        <v>0</v>
      </c>
      <c r="H55" s="91">
        <v>0</v>
      </c>
      <c r="I55" s="77">
        <f t="shared" si="10"/>
        <v>0</v>
      </c>
    </row>
    <row r="56" spans="2:9" ht="15.75" x14ac:dyDescent="0.25">
      <c r="B56" s="92" t="s">
        <v>352</v>
      </c>
      <c r="C56" s="93"/>
      <c r="D56" s="91">
        <v>34450</v>
      </c>
      <c r="E56" s="77">
        <v>0</v>
      </c>
      <c r="F56" s="91">
        <f t="shared" si="9"/>
        <v>34450</v>
      </c>
      <c r="G56" s="77">
        <v>0</v>
      </c>
      <c r="H56" s="77">
        <v>0</v>
      </c>
      <c r="I56" s="77">
        <f t="shared" si="10"/>
        <v>34450</v>
      </c>
    </row>
    <row r="57" spans="2:9" ht="15.75" x14ac:dyDescent="0.25">
      <c r="B57" s="92" t="s">
        <v>353</v>
      </c>
      <c r="C57" s="93"/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77">
        <v>0</v>
      </c>
    </row>
    <row r="58" spans="2:9" ht="15.75" x14ac:dyDescent="0.25">
      <c r="B58" s="92" t="s">
        <v>354</v>
      </c>
      <c r="C58" s="93"/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77">
        <v>0</v>
      </c>
    </row>
    <row r="59" spans="2:9" ht="15.75" x14ac:dyDescent="0.25">
      <c r="B59" s="92" t="s">
        <v>355</v>
      </c>
      <c r="C59" s="93"/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77">
        <v>0</v>
      </c>
    </row>
    <row r="60" spans="2:9" x14ac:dyDescent="0.25">
      <c r="B60" s="89" t="s">
        <v>356</v>
      </c>
      <c r="C60" s="90"/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77">
        <v>0</v>
      </c>
    </row>
    <row r="61" spans="2:9" ht="15.75" x14ac:dyDescent="0.25">
      <c r="B61" s="92" t="s">
        <v>357</v>
      </c>
      <c r="C61" s="93"/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77">
        <v>0</v>
      </c>
    </row>
    <row r="62" spans="2:9" ht="15.75" x14ac:dyDescent="0.25">
      <c r="B62" s="92" t="s">
        <v>358</v>
      </c>
      <c r="C62" s="93"/>
      <c r="D62" s="91">
        <v>0</v>
      </c>
      <c r="E62" s="91">
        <v>0</v>
      </c>
      <c r="F62" s="91">
        <v>0</v>
      </c>
      <c r="G62" s="91">
        <v>0</v>
      </c>
      <c r="H62" s="91">
        <v>0</v>
      </c>
      <c r="I62" s="77">
        <v>0</v>
      </c>
    </row>
    <row r="63" spans="2:9" ht="15.75" x14ac:dyDescent="0.25">
      <c r="B63" s="92" t="s">
        <v>359</v>
      </c>
      <c r="C63" s="93"/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77">
        <v>0</v>
      </c>
    </row>
    <row r="64" spans="2:9" x14ac:dyDescent="0.25">
      <c r="B64" s="237" t="s">
        <v>360</v>
      </c>
      <c r="C64" s="238"/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77">
        <v>0</v>
      </c>
    </row>
    <row r="65" spans="2:9" ht="15.75" x14ac:dyDescent="0.25">
      <c r="B65" s="92" t="s">
        <v>361</v>
      </c>
      <c r="C65" s="93"/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77">
        <v>0</v>
      </c>
    </row>
    <row r="66" spans="2:9" ht="15.75" x14ac:dyDescent="0.25">
      <c r="B66" s="92" t="s">
        <v>362</v>
      </c>
      <c r="C66" s="93"/>
      <c r="D66" s="91">
        <v>0</v>
      </c>
      <c r="E66" s="91">
        <v>0</v>
      </c>
      <c r="F66" s="91">
        <v>0</v>
      </c>
      <c r="G66" s="91">
        <v>0</v>
      </c>
      <c r="H66" s="91">
        <v>0</v>
      </c>
      <c r="I66" s="77">
        <v>0</v>
      </c>
    </row>
    <row r="67" spans="2:9" ht="15.75" x14ac:dyDescent="0.25">
      <c r="B67" s="92" t="s">
        <v>363</v>
      </c>
      <c r="C67" s="93"/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77">
        <v>0</v>
      </c>
    </row>
    <row r="68" spans="2:9" ht="15.75" x14ac:dyDescent="0.25">
      <c r="B68" s="92" t="s">
        <v>364</v>
      </c>
      <c r="C68" s="93"/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77">
        <v>0</v>
      </c>
    </row>
    <row r="69" spans="2:9" ht="15.75" x14ac:dyDescent="0.25">
      <c r="B69" s="92" t="s">
        <v>365</v>
      </c>
      <c r="C69" s="93"/>
      <c r="D69" s="91">
        <v>0</v>
      </c>
      <c r="E69" s="91">
        <v>0</v>
      </c>
      <c r="F69" s="91">
        <v>0</v>
      </c>
      <c r="G69" s="91">
        <v>0</v>
      </c>
      <c r="H69" s="91">
        <v>0</v>
      </c>
      <c r="I69" s="77">
        <v>0</v>
      </c>
    </row>
    <row r="70" spans="2:9" ht="15.75" x14ac:dyDescent="0.25">
      <c r="B70" s="92" t="s">
        <v>366</v>
      </c>
      <c r="C70" s="93"/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77">
        <v>0</v>
      </c>
    </row>
    <row r="71" spans="2:9" ht="15.75" x14ac:dyDescent="0.25">
      <c r="B71" s="92" t="s">
        <v>367</v>
      </c>
      <c r="C71" s="93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77">
        <v>0</v>
      </c>
    </row>
    <row r="72" spans="2:9" ht="15.75" x14ac:dyDescent="0.25">
      <c r="B72" s="92" t="s">
        <v>368</v>
      </c>
      <c r="C72" s="93"/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77">
        <v>0</v>
      </c>
    </row>
    <row r="73" spans="2:9" x14ac:dyDescent="0.25">
      <c r="B73" s="89" t="s">
        <v>369</v>
      </c>
      <c r="C73" s="90"/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77">
        <v>0</v>
      </c>
    </row>
    <row r="74" spans="2:9" ht="15.75" x14ac:dyDescent="0.25">
      <c r="B74" s="92" t="s">
        <v>370</v>
      </c>
      <c r="C74" s="93"/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77">
        <v>0</v>
      </c>
    </row>
    <row r="75" spans="2:9" ht="15.75" x14ac:dyDescent="0.25">
      <c r="B75" s="92" t="s">
        <v>371</v>
      </c>
      <c r="C75" s="93"/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77">
        <v>0</v>
      </c>
    </row>
    <row r="76" spans="2:9" ht="15.75" x14ac:dyDescent="0.25">
      <c r="B76" s="92" t="s">
        <v>372</v>
      </c>
      <c r="C76" s="93"/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77">
        <v>0</v>
      </c>
    </row>
    <row r="77" spans="2:9" x14ac:dyDescent="0.25">
      <c r="B77" s="89" t="s">
        <v>373</v>
      </c>
      <c r="C77" s="90"/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77">
        <v>0</v>
      </c>
    </row>
    <row r="78" spans="2:9" ht="15.75" x14ac:dyDescent="0.25">
      <c r="B78" s="92" t="s">
        <v>374</v>
      </c>
      <c r="C78" s="93"/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77">
        <v>0</v>
      </c>
    </row>
    <row r="79" spans="2:9" ht="15.75" x14ac:dyDescent="0.25">
      <c r="B79" s="92" t="s">
        <v>375</v>
      </c>
      <c r="C79" s="93"/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77">
        <v>0</v>
      </c>
    </row>
    <row r="80" spans="2:9" ht="15.75" x14ac:dyDescent="0.25">
      <c r="B80" s="92" t="s">
        <v>376</v>
      </c>
      <c r="C80" s="93"/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77">
        <v>0</v>
      </c>
    </row>
    <row r="81" spans="2:9" ht="15.75" x14ac:dyDescent="0.25">
      <c r="B81" s="92" t="s">
        <v>377</v>
      </c>
      <c r="C81" s="93"/>
      <c r="D81" s="91">
        <v>0</v>
      </c>
      <c r="E81" s="91">
        <v>0</v>
      </c>
      <c r="F81" s="91">
        <v>0</v>
      </c>
      <c r="G81" s="91">
        <v>0</v>
      </c>
      <c r="H81" s="91">
        <v>0</v>
      </c>
      <c r="I81" s="77">
        <v>0</v>
      </c>
    </row>
    <row r="82" spans="2:9" ht="15.75" x14ac:dyDescent="0.25">
      <c r="B82" s="92" t="s">
        <v>378</v>
      </c>
      <c r="C82" s="93"/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77">
        <v>0</v>
      </c>
    </row>
    <row r="83" spans="2:9" ht="15.75" x14ac:dyDescent="0.25">
      <c r="B83" s="92" t="s">
        <v>379</v>
      </c>
      <c r="C83" s="93"/>
      <c r="D83" s="91">
        <v>0</v>
      </c>
      <c r="E83" s="91">
        <v>0</v>
      </c>
      <c r="F83" s="91">
        <v>0</v>
      </c>
      <c r="G83" s="91">
        <v>0</v>
      </c>
      <c r="H83" s="91">
        <v>0</v>
      </c>
      <c r="I83" s="77">
        <v>0</v>
      </c>
    </row>
    <row r="84" spans="2:9" ht="15.75" x14ac:dyDescent="0.25">
      <c r="B84" s="92" t="s">
        <v>380</v>
      </c>
      <c r="C84" s="93"/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77">
        <v>0</v>
      </c>
    </row>
    <row r="85" spans="2:9" x14ac:dyDescent="0.25">
      <c r="B85" s="94"/>
      <c r="C85" s="95"/>
      <c r="D85" s="96"/>
      <c r="E85" s="97"/>
      <c r="F85" s="97"/>
      <c r="G85" s="97"/>
      <c r="H85" s="97"/>
      <c r="I85" s="97"/>
    </row>
    <row r="86" spans="2:9" ht="15.75" x14ac:dyDescent="0.25">
      <c r="B86" s="98" t="s">
        <v>381</v>
      </c>
      <c r="C86" s="99"/>
      <c r="D86" s="100">
        <f>+D87+D95+D105+D115+D125+D135+D139+D147+D152</f>
        <v>57064480</v>
      </c>
      <c r="E86" s="100">
        <f t="shared" ref="E86:I86" si="11">+E87+E95+E105+E115+E125+E135+E139+E147+E152</f>
        <v>0</v>
      </c>
      <c r="F86" s="100">
        <f t="shared" si="11"/>
        <v>57064480</v>
      </c>
      <c r="G86" s="100">
        <f>+G87+G95+G105+G115+G125+G135+G139+G147+G152-1</f>
        <v>35767649</v>
      </c>
      <c r="H86" s="100">
        <f>+H87+H95+H105+H115+H125+H135+H139+H147+H152</f>
        <v>35237497</v>
      </c>
      <c r="I86" s="100">
        <f t="shared" si="11"/>
        <v>21296831</v>
      </c>
    </row>
    <row r="87" spans="2:9" x14ac:dyDescent="0.25">
      <c r="B87" s="89" t="s">
        <v>308</v>
      </c>
      <c r="C87" s="90"/>
      <c r="D87" s="91">
        <f>SUM(D88:D94)</f>
        <v>39452005</v>
      </c>
      <c r="E87" s="91">
        <f t="shared" ref="E87:I87" si="12">SUM(E88:E94)</f>
        <v>0</v>
      </c>
      <c r="F87" s="91">
        <f t="shared" si="12"/>
        <v>39452005</v>
      </c>
      <c r="G87" s="91">
        <f t="shared" si="12"/>
        <v>25635624</v>
      </c>
      <c r="H87" s="91">
        <f t="shared" si="12"/>
        <v>25229667</v>
      </c>
      <c r="I87" s="91">
        <f t="shared" si="12"/>
        <v>13816381.000000002</v>
      </c>
    </row>
    <row r="88" spans="2:9" ht="15.75" x14ac:dyDescent="0.25">
      <c r="B88" s="92" t="s">
        <v>309</v>
      </c>
      <c r="C88" s="93"/>
      <c r="D88" s="91">
        <v>23916252.600000001</v>
      </c>
      <c r="E88" s="77">
        <v>0</v>
      </c>
      <c r="F88" s="91">
        <f>+D88+E88</f>
        <v>23916252.600000001</v>
      </c>
      <c r="G88" s="77">
        <v>16933398</v>
      </c>
      <c r="H88" s="77">
        <v>16925479</v>
      </c>
      <c r="I88" s="77">
        <f>+F88-G88</f>
        <v>6982854.6000000015</v>
      </c>
    </row>
    <row r="89" spans="2:9" ht="15.75" x14ac:dyDescent="0.25">
      <c r="B89" s="92" t="s">
        <v>310</v>
      </c>
      <c r="C89" s="93"/>
      <c r="D89" s="91">
        <v>0</v>
      </c>
      <c r="E89" s="77">
        <v>0</v>
      </c>
      <c r="F89" s="91">
        <f t="shared" ref="F89:F94" si="13">+D89+E89</f>
        <v>0</v>
      </c>
      <c r="G89" s="77">
        <v>0</v>
      </c>
      <c r="H89" s="77">
        <v>0</v>
      </c>
      <c r="I89" s="77">
        <f t="shared" ref="I89:I93" si="14">+F89-G89</f>
        <v>0</v>
      </c>
    </row>
    <row r="90" spans="2:9" ht="15.75" x14ac:dyDescent="0.25">
      <c r="B90" s="92" t="s">
        <v>311</v>
      </c>
      <c r="C90" s="93"/>
      <c r="D90" s="91">
        <v>8989051</v>
      </c>
      <c r="E90" s="77">
        <v>0</v>
      </c>
      <c r="F90" s="91">
        <f t="shared" si="13"/>
        <v>8989051</v>
      </c>
      <c r="G90" s="77">
        <v>3876714</v>
      </c>
      <c r="H90" s="77">
        <v>3874456</v>
      </c>
      <c r="I90" s="77">
        <f t="shared" si="14"/>
        <v>5112337</v>
      </c>
    </row>
    <row r="91" spans="2:9" ht="15.75" x14ac:dyDescent="0.25">
      <c r="B91" s="92" t="s">
        <v>312</v>
      </c>
      <c r="C91" s="93"/>
      <c r="D91" s="91">
        <v>6181128</v>
      </c>
      <c r="E91" s="77">
        <v>0</v>
      </c>
      <c r="F91" s="91">
        <f t="shared" si="13"/>
        <v>6181128</v>
      </c>
      <c r="G91" s="77">
        <v>4563122</v>
      </c>
      <c r="H91" s="77">
        <v>4167532</v>
      </c>
      <c r="I91" s="77">
        <f t="shared" si="14"/>
        <v>1618006</v>
      </c>
    </row>
    <row r="92" spans="2:9" ht="15.75" x14ac:dyDescent="0.25">
      <c r="B92" s="92" t="s">
        <v>313</v>
      </c>
      <c r="C92" s="93"/>
      <c r="D92" s="91">
        <v>365573.4</v>
      </c>
      <c r="E92" s="77">
        <v>0</v>
      </c>
      <c r="F92" s="91">
        <f t="shared" si="13"/>
        <v>365573.4</v>
      </c>
      <c r="G92" s="77">
        <v>262390</v>
      </c>
      <c r="H92" s="77">
        <v>262200</v>
      </c>
      <c r="I92" s="77">
        <f t="shared" si="14"/>
        <v>103183.40000000002</v>
      </c>
    </row>
    <row r="93" spans="2:9" ht="15.75" x14ac:dyDescent="0.25">
      <c r="B93" s="92" t="s">
        <v>314</v>
      </c>
      <c r="C93" s="93"/>
      <c r="D93" s="91">
        <v>0</v>
      </c>
      <c r="E93" s="91">
        <v>0</v>
      </c>
      <c r="F93" s="91">
        <f t="shared" si="13"/>
        <v>0</v>
      </c>
      <c r="G93" s="91">
        <v>0</v>
      </c>
      <c r="H93" s="91">
        <v>0</v>
      </c>
      <c r="I93" s="77">
        <f t="shared" si="14"/>
        <v>0</v>
      </c>
    </row>
    <row r="94" spans="2:9" ht="15.75" x14ac:dyDescent="0.25">
      <c r="B94" s="92" t="s">
        <v>315</v>
      </c>
      <c r="C94" s="93"/>
      <c r="D94" s="91">
        <v>0</v>
      </c>
      <c r="E94" s="91">
        <v>0</v>
      </c>
      <c r="F94" s="91">
        <f t="shared" si="13"/>
        <v>0</v>
      </c>
      <c r="G94" s="91">
        <v>0</v>
      </c>
      <c r="H94" s="91">
        <v>0</v>
      </c>
      <c r="I94" s="77">
        <v>0</v>
      </c>
    </row>
    <row r="95" spans="2:9" x14ac:dyDescent="0.25">
      <c r="B95" s="89" t="s">
        <v>316</v>
      </c>
      <c r="C95" s="90"/>
      <c r="D95" s="91">
        <f>SUM(D96:D104)</f>
        <v>1216000</v>
      </c>
      <c r="E95" s="91">
        <f t="shared" ref="E95:F95" si="15">SUM(E96:E104)</f>
        <v>0</v>
      </c>
      <c r="F95" s="91">
        <f t="shared" si="15"/>
        <v>1216000</v>
      </c>
      <c r="G95" s="91">
        <f>SUM(G96:G104)-1</f>
        <v>779440</v>
      </c>
      <c r="H95" s="91">
        <f>SUM(H96:H104)-1</f>
        <v>779440</v>
      </c>
      <c r="I95" s="91">
        <f>SUM(I96:I104)+1</f>
        <v>436560</v>
      </c>
    </row>
    <row r="96" spans="2:9" ht="15.75" x14ac:dyDescent="0.25">
      <c r="B96" s="92" t="s">
        <v>317</v>
      </c>
      <c r="C96" s="93"/>
      <c r="D96" s="91">
        <v>550000</v>
      </c>
      <c r="E96" s="77">
        <v>-1163</v>
      </c>
      <c r="F96" s="91">
        <f t="shared" ref="F96:F104" si="16">+D96+E96</f>
        <v>548837</v>
      </c>
      <c r="G96" s="77">
        <v>429884</v>
      </c>
      <c r="H96" s="77">
        <v>429884</v>
      </c>
      <c r="I96" s="77">
        <f t="shared" ref="I96:I104" si="17">+F96-G96</f>
        <v>118953</v>
      </c>
    </row>
    <row r="97" spans="2:9" ht="15.75" x14ac:dyDescent="0.25">
      <c r="B97" s="92" t="s">
        <v>318</v>
      </c>
      <c r="C97" s="93"/>
      <c r="D97" s="91">
        <v>80000</v>
      </c>
      <c r="E97" s="77">
        <v>426</v>
      </c>
      <c r="F97" s="91">
        <f t="shared" si="16"/>
        <v>80426</v>
      </c>
      <c r="G97" s="77">
        <v>77822</v>
      </c>
      <c r="H97" s="77">
        <v>77822</v>
      </c>
      <c r="I97" s="77">
        <f t="shared" si="17"/>
        <v>2604</v>
      </c>
    </row>
    <row r="98" spans="2:9" ht="15.75" x14ac:dyDescent="0.25">
      <c r="B98" s="92" t="s">
        <v>319</v>
      </c>
      <c r="C98" s="93"/>
      <c r="D98" s="91">
        <v>0</v>
      </c>
      <c r="E98" s="77">
        <v>0</v>
      </c>
      <c r="F98" s="91">
        <f t="shared" si="16"/>
        <v>0</v>
      </c>
      <c r="G98" s="77">
        <v>0</v>
      </c>
      <c r="H98" s="77">
        <v>0</v>
      </c>
      <c r="I98" s="77">
        <f t="shared" si="17"/>
        <v>0</v>
      </c>
    </row>
    <row r="99" spans="2:9" ht="15.75" x14ac:dyDescent="0.25">
      <c r="B99" s="92" t="s">
        <v>320</v>
      </c>
      <c r="C99" s="93"/>
      <c r="D99" s="91">
        <v>95000</v>
      </c>
      <c r="E99" s="77">
        <v>-16775</v>
      </c>
      <c r="F99" s="91">
        <f t="shared" si="16"/>
        <v>78225</v>
      </c>
      <c r="G99" s="77">
        <v>51489</v>
      </c>
      <c r="H99" s="77">
        <v>51489</v>
      </c>
      <c r="I99" s="77">
        <f t="shared" si="17"/>
        <v>26736</v>
      </c>
    </row>
    <row r="100" spans="2:9" ht="15.75" x14ac:dyDescent="0.25">
      <c r="B100" s="92" t="s">
        <v>321</v>
      </c>
      <c r="C100" s="93"/>
      <c r="D100" s="91">
        <v>0</v>
      </c>
      <c r="E100" s="77">
        <v>0</v>
      </c>
      <c r="F100" s="91">
        <f t="shared" si="16"/>
        <v>0</v>
      </c>
      <c r="G100" s="77">
        <v>0</v>
      </c>
      <c r="H100" s="77">
        <v>0</v>
      </c>
      <c r="I100" s="77">
        <f t="shared" si="17"/>
        <v>0</v>
      </c>
    </row>
    <row r="101" spans="2:9" ht="15.75" x14ac:dyDescent="0.25">
      <c r="B101" s="92" t="s">
        <v>322</v>
      </c>
      <c r="C101" s="93"/>
      <c r="D101" s="91">
        <v>336000</v>
      </c>
      <c r="E101" s="77">
        <v>0</v>
      </c>
      <c r="F101" s="91">
        <f t="shared" si="16"/>
        <v>336000</v>
      </c>
      <c r="G101" s="77">
        <v>167000</v>
      </c>
      <c r="H101" s="77">
        <v>167000</v>
      </c>
      <c r="I101" s="77">
        <f t="shared" si="17"/>
        <v>169000</v>
      </c>
    </row>
    <row r="102" spans="2:9" ht="15.75" x14ac:dyDescent="0.25">
      <c r="B102" s="92" t="s">
        <v>323</v>
      </c>
      <c r="C102" s="93"/>
      <c r="D102" s="91">
        <v>70000</v>
      </c>
      <c r="E102" s="77">
        <v>22457</v>
      </c>
      <c r="F102" s="91">
        <f t="shared" si="16"/>
        <v>92457</v>
      </c>
      <c r="G102" s="77">
        <v>24945</v>
      </c>
      <c r="H102" s="77">
        <v>24945</v>
      </c>
      <c r="I102" s="77">
        <f t="shared" si="17"/>
        <v>67512</v>
      </c>
    </row>
    <row r="103" spans="2:9" ht="15.75" x14ac:dyDescent="0.25">
      <c r="B103" s="92" t="s">
        <v>324</v>
      </c>
      <c r="C103" s="93"/>
      <c r="D103" s="91">
        <v>0</v>
      </c>
      <c r="E103" s="77">
        <v>0</v>
      </c>
      <c r="F103" s="91">
        <f t="shared" si="16"/>
        <v>0</v>
      </c>
      <c r="G103" s="77">
        <v>0</v>
      </c>
      <c r="H103" s="77">
        <v>0</v>
      </c>
      <c r="I103" s="77">
        <f t="shared" si="17"/>
        <v>0</v>
      </c>
    </row>
    <row r="104" spans="2:9" ht="15.75" x14ac:dyDescent="0.25">
      <c r="B104" s="92" t="s">
        <v>325</v>
      </c>
      <c r="C104" s="93"/>
      <c r="D104" s="91">
        <v>85000</v>
      </c>
      <c r="E104" s="77">
        <v>-4945</v>
      </c>
      <c r="F104" s="91">
        <f t="shared" si="16"/>
        <v>80055</v>
      </c>
      <c r="G104" s="77">
        <v>28301</v>
      </c>
      <c r="H104" s="77">
        <v>28301</v>
      </c>
      <c r="I104" s="77">
        <f t="shared" si="17"/>
        <v>51754</v>
      </c>
    </row>
    <row r="105" spans="2:9" x14ac:dyDescent="0.25">
      <c r="B105" s="89" t="s">
        <v>326</v>
      </c>
      <c r="C105" s="90"/>
      <c r="D105" s="91">
        <f>SUM(D106:D114)</f>
        <v>16396475</v>
      </c>
      <c r="E105" s="91">
        <f t="shared" ref="E105:I105" si="18">SUM(E106:E114)</f>
        <v>0</v>
      </c>
      <c r="F105" s="91">
        <f t="shared" si="18"/>
        <v>16396475</v>
      </c>
      <c r="G105" s="91">
        <f>SUM(G106:G114)+1</f>
        <v>9352586</v>
      </c>
      <c r="H105" s="91">
        <f>SUM(H106:H114)</f>
        <v>9228390</v>
      </c>
      <c r="I105" s="91">
        <f t="shared" si="18"/>
        <v>7043890</v>
      </c>
    </row>
    <row r="106" spans="2:9" ht="15.75" x14ac:dyDescent="0.25">
      <c r="B106" s="92" t="s">
        <v>327</v>
      </c>
      <c r="C106" s="93"/>
      <c r="D106" s="91">
        <v>847467</v>
      </c>
      <c r="E106" s="77">
        <v>-235760</v>
      </c>
      <c r="F106" s="91">
        <f t="shared" ref="F106:F114" si="19">+D106+E106</f>
        <v>611707</v>
      </c>
      <c r="G106" s="77">
        <v>507848</v>
      </c>
      <c r="H106" s="77">
        <v>507848</v>
      </c>
      <c r="I106" s="77">
        <f t="shared" ref="I106:I114" si="20">+F106-G106</f>
        <v>103859</v>
      </c>
    </row>
    <row r="107" spans="2:9" ht="15.75" x14ac:dyDescent="0.25">
      <c r="B107" s="92" t="s">
        <v>328</v>
      </c>
      <c r="C107" s="93"/>
      <c r="D107" s="91">
        <v>70120</v>
      </c>
      <c r="E107" s="77">
        <v>-70120</v>
      </c>
      <c r="F107" s="91">
        <f t="shared" si="19"/>
        <v>0</v>
      </c>
      <c r="G107" s="77">
        <v>0</v>
      </c>
      <c r="H107" s="77">
        <v>0</v>
      </c>
      <c r="I107" s="77">
        <f t="shared" si="20"/>
        <v>0</v>
      </c>
    </row>
    <row r="108" spans="2:9" ht="15.75" x14ac:dyDescent="0.25">
      <c r="B108" s="92" t="s">
        <v>329</v>
      </c>
      <c r="C108" s="93"/>
      <c r="D108" s="91">
        <v>15007718</v>
      </c>
      <c r="E108" s="77">
        <v>0</v>
      </c>
      <c r="F108" s="91">
        <f t="shared" si="19"/>
        <v>15007718</v>
      </c>
      <c r="G108" s="77">
        <v>8315351</v>
      </c>
      <c r="H108" s="77">
        <v>8312650</v>
      </c>
      <c r="I108" s="77">
        <f t="shared" si="20"/>
        <v>6692367</v>
      </c>
    </row>
    <row r="109" spans="2:9" ht="15.75" x14ac:dyDescent="0.25">
      <c r="B109" s="92" t="s">
        <v>330</v>
      </c>
      <c r="C109" s="93"/>
      <c r="D109" s="91">
        <v>128812</v>
      </c>
      <c r="E109" s="77">
        <v>89218</v>
      </c>
      <c r="F109" s="91">
        <f t="shared" si="19"/>
        <v>218030</v>
      </c>
      <c r="G109" s="77">
        <v>1555</v>
      </c>
      <c r="H109" s="77">
        <v>1555</v>
      </c>
      <c r="I109" s="77">
        <f t="shared" si="20"/>
        <v>216475</v>
      </c>
    </row>
    <row r="110" spans="2:9" ht="15.75" x14ac:dyDescent="0.25">
      <c r="B110" s="92" t="s">
        <v>331</v>
      </c>
      <c r="C110" s="93"/>
      <c r="D110" s="91">
        <v>57006</v>
      </c>
      <c r="E110" s="77">
        <v>-12100</v>
      </c>
      <c r="F110" s="91">
        <f t="shared" si="19"/>
        <v>44906</v>
      </c>
      <c r="G110" s="77">
        <v>25829</v>
      </c>
      <c r="H110" s="77">
        <v>25829</v>
      </c>
      <c r="I110" s="77">
        <f t="shared" si="20"/>
        <v>19077</v>
      </c>
    </row>
    <row r="111" spans="2:9" ht="15.75" x14ac:dyDescent="0.25">
      <c r="B111" s="92" t="s">
        <v>332</v>
      </c>
      <c r="C111" s="93"/>
      <c r="D111" s="91">
        <v>0</v>
      </c>
      <c r="E111" s="77">
        <v>0</v>
      </c>
      <c r="F111" s="91">
        <f t="shared" si="19"/>
        <v>0</v>
      </c>
      <c r="G111" s="77">
        <v>0</v>
      </c>
      <c r="H111" s="77">
        <v>0</v>
      </c>
      <c r="I111" s="77">
        <f t="shared" si="20"/>
        <v>0</v>
      </c>
    </row>
    <row r="112" spans="2:9" ht="15.75" x14ac:dyDescent="0.25">
      <c r="B112" s="92" t="s">
        <v>333</v>
      </c>
      <c r="C112" s="93"/>
      <c r="D112" s="91">
        <v>26766</v>
      </c>
      <c r="E112" s="77">
        <v>-13510</v>
      </c>
      <c r="F112" s="91">
        <f t="shared" si="19"/>
        <v>13256</v>
      </c>
      <c r="G112" s="77">
        <v>13256</v>
      </c>
      <c r="H112" s="77">
        <v>13256</v>
      </c>
      <c r="I112" s="77">
        <f t="shared" si="20"/>
        <v>0</v>
      </c>
    </row>
    <row r="113" spans="2:9" ht="15.75" x14ac:dyDescent="0.25">
      <c r="B113" s="92" t="s">
        <v>334</v>
      </c>
      <c r="C113" s="93"/>
      <c r="D113" s="91">
        <v>10562</v>
      </c>
      <c r="E113" s="77">
        <v>-7082</v>
      </c>
      <c r="F113" s="91">
        <f t="shared" si="19"/>
        <v>3480</v>
      </c>
      <c r="G113" s="77">
        <v>3480</v>
      </c>
      <c r="H113" s="77">
        <v>3480</v>
      </c>
      <c r="I113" s="77">
        <f t="shared" si="20"/>
        <v>0</v>
      </c>
    </row>
    <row r="114" spans="2:9" ht="15.75" x14ac:dyDescent="0.25">
      <c r="B114" s="92" t="s">
        <v>335</v>
      </c>
      <c r="C114" s="93"/>
      <c r="D114" s="91">
        <v>248024</v>
      </c>
      <c r="E114" s="77">
        <v>249354</v>
      </c>
      <c r="F114" s="91">
        <f t="shared" si="19"/>
        <v>497378</v>
      </c>
      <c r="G114" s="77">
        <v>485266</v>
      </c>
      <c r="H114" s="77">
        <v>363772</v>
      </c>
      <c r="I114" s="77">
        <f t="shared" si="20"/>
        <v>12112</v>
      </c>
    </row>
    <row r="115" spans="2:9" x14ac:dyDescent="0.25">
      <c r="B115" s="237" t="s">
        <v>336</v>
      </c>
      <c r="C115" s="238"/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77">
        <v>0</v>
      </c>
    </row>
    <row r="116" spans="2:9" ht="15.75" x14ac:dyDescent="0.25">
      <c r="B116" s="92" t="s">
        <v>337</v>
      </c>
      <c r="C116" s="93"/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77">
        <v>0</v>
      </c>
    </row>
    <row r="117" spans="2:9" ht="15.75" x14ac:dyDescent="0.25">
      <c r="B117" s="92" t="s">
        <v>338</v>
      </c>
      <c r="C117" s="93"/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77">
        <v>0</v>
      </c>
    </row>
    <row r="118" spans="2:9" ht="15.75" x14ac:dyDescent="0.25">
      <c r="B118" s="92" t="s">
        <v>339</v>
      </c>
      <c r="C118" s="93"/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77">
        <v>0</v>
      </c>
    </row>
    <row r="119" spans="2:9" ht="15.75" x14ac:dyDescent="0.25">
      <c r="B119" s="92" t="s">
        <v>340</v>
      </c>
      <c r="C119" s="93"/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77">
        <v>0</v>
      </c>
    </row>
    <row r="120" spans="2:9" ht="15.75" x14ac:dyDescent="0.25">
      <c r="B120" s="92" t="s">
        <v>341</v>
      </c>
      <c r="C120" s="93"/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77">
        <v>0</v>
      </c>
    </row>
    <row r="121" spans="2:9" ht="15.75" x14ac:dyDescent="0.25">
      <c r="B121" s="92" t="s">
        <v>342</v>
      </c>
      <c r="C121" s="93"/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77">
        <v>0</v>
      </c>
    </row>
    <row r="122" spans="2:9" ht="15.75" x14ac:dyDescent="0.25">
      <c r="B122" s="92" t="s">
        <v>343</v>
      </c>
      <c r="C122" s="93"/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77">
        <v>0</v>
      </c>
    </row>
    <row r="123" spans="2:9" ht="15.75" x14ac:dyDescent="0.25">
      <c r="B123" s="92" t="s">
        <v>344</v>
      </c>
      <c r="C123" s="93"/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77">
        <v>0</v>
      </c>
    </row>
    <row r="124" spans="2:9" ht="15.75" x14ac:dyDescent="0.25">
      <c r="B124" s="92" t="s">
        <v>345</v>
      </c>
      <c r="C124" s="93"/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77">
        <v>0</v>
      </c>
    </row>
    <row r="125" spans="2:9" x14ac:dyDescent="0.25">
      <c r="B125" s="89" t="s">
        <v>346</v>
      </c>
      <c r="C125" s="90"/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77">
        <v>0</v>
      </c>
    </row>
    <row r="126" spans="2:9" ht="15.75" x14ac:dyDescent="0.25">
      <c r="B126" s="92" t="s">
        <v>347</v>
      </c>
      <c r="C126" s="93"/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77">
        <v>0</v>
      </c>
    </row>
    <row r="127" spans="2:9" ht="15.75" x14ac:dyDescent="0.25">
      <c r="B127" s="92" t="s">
        <v>348</v>
      </c>
      <c r="C127" s="93"/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77">
        <v>0</v>
      </c>
    </row>
    <row r="128" spans="2:9" ht="15.75" x14ac:dyDescent="0.25">
      <c r="B128" s="92" t="s">
        <v>349</v>
      </c>
      <c r="C128" s="93"/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77">
        <v>0</v>
      </c>
    </row>
    <row r="129" spans="2:9" ht="15.75" x14ac:dyDescent="0.25">
      <c r="B129" s="92" t="s">
        <v>350</v>
      </c>
      <c r="C129" s="93"/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77">
        <v>0</v>
      </c>
    </row>
    <row r="130" spans="2:9" ht="15.75" x14ac:dyDescent="0.25">
      <c r="B130" s="92" t="s">
        <v>351</v>
      </c>
      <c r="C130" s="93"/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77">
        <v>0</v>
      </c>
    </row>
    <row r="131" spans="2:9" ht="15.75" x14ac:dyDescent="0.25">
      <c r="B131" s="92" t="s">
        <v>352</v>
      </c>
      <c r="C131" s="93"/>
      <c r="D131" s="91">
        <v>0</v>
      </c>
      <c r="E131" s="91">
        <v>0</v>
      </c>
      <c r="F131" s="91">
        <v>0</v>
      </c>
      <c r="G131" s="91">
        <v>0</v>
      </c>
      <c r="H131" s="91">
        <v>0</v>
      </c>
      <c r="I131" s="77">
        <v>0</v>
      </c>
    </row>
    <row r="132" spans="2:9" ht="15.75" x14ac:dyDescent="0.25">
      <c r="B132" s="92" t="s">
        <v>353</v>
      </c>
      <c r="C132" s="93"/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77">
        <v>0</v>
      </c>
    </row>
    <row r="133" spans="2:9" ht="15.75" x14ac:dyDescent="0.25">
      <c r="B133" s="92" t="s">
        <v>354</v>
      </c>
      <c r="C133" s="93"/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77">
        <v>0</v>
      </c>
    </row>
    <row r="134" spans="2:9" ht="15.75" x14ac:dyDescent="0.25">
      <c r="B134" s="92" t="s">
        <v>355</v>
      </c>
      <c r="C134" s="93"/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77">
        <v>0</v>
      </c>
    </row>
    <row r="135" spans="2:9" x14ac:dyDescent="0.25">
      <c r="B135" s="89" t="s">
        <v>356</v>
      </c>
      <c r="C135" s="90"/>
      <c r="D135" s="91">
        <v>0</v>
      </c>
      <c r="E135" s="91">
        <v>0</v>
      </c>
      <c r="F135" s="91">
        <v>0</v>
      </c>
      <c r="G135" s="91">
        <v>0</v>
      </c>
      <c r="H135" s="91">
        <v>0</v>
      </c>
      <c r="I135" s="77">
        <v>0</v>
      </c>
    </row>
    <row r="136" spans="2:9" ht="15.75" x14ac:dyDescent="0.25">
      <c r="B136" s="92" t="s">
        <v>357</v>
      </c>
      <c r="C136" s="93"/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77">
        <v>0</v>
      </c>
    </row>
    <row r="137" spans="2:9" ht="15.75" x14ac:dyDescent="0.25">
      <c r="B137" s="92" t="s">
        <v>358</v>
      </c>
      <c r="C137" s="93"/>
      <c r="D137" s="91">
        <v>0</v>
      </c>
      <c r="E137" s="91">
        <v>0</v>
      </c>
      <c r="F137" s="91">
        <v>0</v>
      </c>
      <c r="G137" s="91">
        <v>0</v>
      </c>
      <c r="H137" s="91">
        <v>0</v>
      </c>
      <c r="I137" s="77">
        <v>0</v>
      </c>
    </row>
    <row r="138" spans="2:9" ht="15.75" x14ac:dyDescent="0.25">
      <c r="B138" s="92" t="s">
        <v>359</v>
      </c>
      <c r="C138" s="93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77">
        <v>0</v>
      </c>
    </row>
    <row r="139" spans="2:9" x14ac:dyDescent="0.25">
      <c r="B139" s="89" t="s">
        <v>360</v>
      </c>
      <c r="C139" s="90"/>
      <c r="D139" s="91">
        <v>0</v>
      </c>
      <c r="E139" s="91">
        <v>0</v>
      </c>
      <c r="F139" s="91">
        <v>0</v>
      </c>
      <c r="G139" s="91">
        <v>0</v>
      </c>
      <c r="H139" s="91">
        <v>0</v>
      </c>
      <c r="I139" s="77">
        <v>0</v>
      </c>
    </row>
    <row r="140" spans="2:9" ht="15.75" x14ac:dyDescent="0.25">
      <c r="B140" s="92" t="s">
        <v>361</v>
      </c>
      <c r="C140" s="93"/>
      <c r="D140" s="91">
        <v>0</v>
      </c>
      <c r="E140" s="91">
        <v>0</v>
      </c>
      <c r="F140" s="91">
        <v>0</v>
      </c>
      <c r="G140" s="91">
        <v>0</v>
      </c>
      <c r="H140" s="91">
        <v>0</v>
      </c>
      <c r="I140" s="77">
        <v>0</v>
      </c>
    </row>
    <row r="141" spans="2:9" ht="15.75" x14ac:dyDescent="0.25">
      <c r="B141" s="92" t="s">
        <v>362</v>
      </c>
      <c r="C141" s="93"/>
      <c r="D141" s="91">
        <v>0</v>
      </c>
      <c r="E141" s="91">
        <v>0</v>
      </c>
      <c r="F141" s="91">
        <v>0</v>
      </c>
      <c r="G141" s="91">
        <v>0</v>
      </c>
      <c r="H141" s="91">
        <v>0</v>
      </c>
      <c r="I141" s="77">
        <v>0</v>
      </c>
    </row>
    <row r="142" spans="2:9" ht="15.75" x14ac:dyDescent="0.25">
      <c r="B142" s="92" t="s">
        <v>363</v>
      </c>
      <c r="C142" s="93"/>
      <c r="D142" s="91">
        <v>0</v>
      </c>
      <c r="E142" s="91">
        <v>0</v>
      </c>
      <c r="F142" s="91">
        <v>0</v>
      </c>
      <c r="G142" s="91">
        <v>0</v>
      </c>
      <c r="H142" s="91">
        <v>0</v>
      </c>
      <c r="I142" s="77">
        <v>0</v>
      </c>
    </row>
    <row r="143" spans="2:9" ht="15.75" x14ac:dyDescent="0.25">
      <c r="B143" s="92" t="s">
        <v>364</v>
      </c>
      <c r="C143" s="93"/>
      <c r="D143" s="91">
        <v>0</v>
      </c>
      <c r="E143" s="91">
        <v>0</v>
      </c>
      <c r="F143" s="91">
        <v>0</v>
      </c>
      <c r="G143" s="91">
        <v>0</v>
      </c>
      <c r="H143" s="91">
        <v>0</v>
      </c>
      <c r="I143" s="77">
        <v>0</v>
      </c>
    </row>
    <row r="144" spans="2:9" ht="15.75" x14ac:dyDescent="0.25">
      <c r="B144" s="92" t="s">
        <v>365</v>
      </c>
      <c r="C144" s="93"/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77">
        <v>0</v>
      </c>
    </row>
    <row r="145" spans="2:9" ht="15.75" x14ac:dyDescent="0.25">
      <c r="B145" s="92" t="s">
        <v>366</v>
      </c>
      <c r="C145" s="93"/>
      <c r="D145" s="91">
        <v>0</v>
      </c>
      <c r="E145" s="91">
        <v>0</v>
      </c>
      <c r="F145" s="91">
        <v>0</v>
      </c>
      <c r="G145" s="91">
        <v>0</v>
      </c>
      <c r="H145" s="91">
        <v>0</v>
      </c>
      <c r="I145" s="77">
        <v>0</v>
      </c>
    </row>
    <row r="146" spans="2:9" ht="15.75" x14ac:dyDescent="0.25">
      <c r="B146" s="92" t="s">
        <v>367</v>
      </c>
      <c r="C146" s="93"/>
      <c r="D146" s="91">
        <v>0</v>
      </c>
      <c r="E146" s="91">
        <v>0</v>
      </c>
      <c r="F146" s="91">
        <v>0</v>
      </c>
      <c r="G146" s="91">
        <v>0</v>
      </c>
      <c r="H146" s="91">
        <v>0</v>
      </c>
      <c r="I146" s="77">
        <v>0</v>
      </c>
    </row>
    <row r="147" spans="2:9" ht="15.75" x14ac:dyDescent="0.25">
      <c r="B147" s="92" t="s">
        <v>368</v>
      </c>
      <c r="C147" s="93"/>
      <c r="D147" s="91">
        <v>0</v>
      </c>
      <c r="E147" s="91">
        <v>0</v>
      </c>
      <c r="F147" s="91">
        <v>0</v>
      </c>
      <c r="G147" s="91">
        <v>0</v>
      </c>
      <c r="H147" s="91">
        <v>0</v>
      </c>
      <c r="I147" s="77">
        <v>0</v>
      </c>
    </row>
    <row r="148" spans="2:9" x14ac:dyDescent="0.25">
      <c r="B148" s="89" t="s">
        <v>369</v>
      </c>
      <c r="C148" s="90"/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77">
        <v>0</v>
      </c>
    </row>
    <row r="149" spans="2:9" ht="15.75" x14ac:dyDescent="0.25">
      <c r="B149" s="92" t="s">
        <v>370</v>
      </c>
      <c r="C149" s="93"/>
      <c r="D149" s="91">
        <v>0</v>
      </c>
      <c r="E149" s="91">
        <v>0</v>
      </c>
      <c r="F149" s="91">
        <v>0</v>
      </c>
      <c r="G149" s="91">
        <v>0</v>
      </c>
      <c r="H149" s="91">
        <v>0</v>
      </c>
      <c r="I149" s="77">
        <v>0</v>
      </c>
    </row>
    <row r="150" spans="2:9" ht="15.75" x14ac:dyDescent="0.25">
      <c r="B150" s="92" t="s">
        <v>371</v>
      </c>
      <c r="C150" s="93"/>
      <c r="D150" s="91">
        <v>0</v>
      </c>
      <c r="E150" s="91">
        <v>0</v>
      </c>
      <c r="F150" s="91">
        <v>0</v>
      </c>
      <c r="G150" s="91">
        <v>0</v>
      </c>
      <c r="H150" s="91">
        <v>0</v>
      </c>
      <c r="I150" s="77">
        <v>0</v>
      </c>
    </row>
    <row r="151" spans="2:9" ht="15.75" x14ac:dyDescent="0.25">
      <c r="B151" s="92" t="s">
        <v>372</v>
      </c>
      <c r="C151" s="93"/>
      <c r="D151" s="91">
        <v>0</v>
      </c>
      <c r="E151" s="91">
        <v>0</v>
      </c>
      <c r="F151" s="91">
        <v>0</v>
      </c>
      <c r="G151" s="91">
        <v>0</v>
      </c>
      <c r="H151" s="91">
        <v>0</v>
      </c>
      <c r="I151" s="77">
        <v>0</v>
      </c>
    </row>
    <row r="152" spans="2:9" x14ac:dyDescent="0.25">
      <c r="B152" s="89" t="s">
        <v>373</v>
      </c>
      <c r="C152" s="90"/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77">
        <v>0</v>
      </c>
    </row>
    <row r="153" spans="2:9" ht="15.75" x14ac:dyDescent="0.25">
      <c r="B153" s="92" t="s">
        <v>374</v>
      </c>
      <c r="C153" s="93"/>
      <c r="D153" s="91">
        <v>0</v>
      </c>
      <c r="E153" s="91">
        <v>0</v>
      </c>
      <c r="F153" s="91">
        <v>0</v>
      </c>
      <c r="G153" s="91">
        <v>0</v>
      </c>
      <c r="H153" s="91">
        <v>0</v>
      </c>
      <c r="I153" s="77">
        <v>0</v>
      </c>
    </row>
    <row r="154" spans="2:9" ht="15.75" x14ac:dyDescent="0.25">
      <c r="B154" s="92" t="s">
        <v>375</v>
      </c>
      <c r="C154" s="93"/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77">
        <v>0</v>
      </c>
    </row>
    <row r="155" spans="2:9" ht="15.75" x14ac:dyDescent="0.25">
      <c r="B155" s="92" t="s">
        <v>376</v>
      </c>
      <c r="C155" s="93"/>
      <c r="D155" s="91">
        <v>0</v>
      </c>
      <c r="E155" s="91">
        <v>0</v>
      </c>
      <c r="F155" s="91">
        <v>0</v>
      </c>
      <c r="G155" s="91">
        <v>0</v>
      </c>
      <c r="H155" s="91">
        <v>0</v>
      </c>
      <c r="I155" s="77">
        <v>0</v>
      </c>
    </row>
    <row r="156" spans="2:9" ht="15.75" x14ac:dyDescent="0.25">
      <c r="B156" s="92" t="s">
        <v>377</v>
      </c>
      <c r="C156" s="93"/>
      <c r="D156" s="91">
        <v>0</v>
      </c>
      <c r="E156" s="91">
        <v>0</v>
      </c>
      <c r="F156" s="91">
        <v>0</v>
      </c>
      <c r="G156" s="91">
        <v>0</v>
      </c>
      <c r="H156" s="91">
        <v>0</v>
      </c>
      <c r="I156" s="77">
        <v>0</v>
      </c>
    </row>
    <row r="157" spans="2:9" ht="15.75" x14ac:dyDescent="0.25">
      <c r="B157" s="92" t="s">
        <v>378</v>
      </c>
      <c r="C157" s="93"/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77">
        <v>0</v>
      </c>
    </row>
    <row r="158" spans="2:9" ht="15.75" x14ac:dyDescent="0.25">
      <c r="B158" s="92" t="s">
        <v>379</v>
      </c>
      <c r="C158" s="93"/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77">
        <v>0</v>
      </c>
    </row>
    <row r="159" spans="2:9" ht="15.75" x14ac:dyDescent="0.25">
      <c r="B159" s="92" t="s">
        <v>380</v>
      </c>
      <c r="C159" s="93"/>
      <c r="D159" s="91">
        <v>0</v>
      </c>
      <c r="E159" s="91">
        <v>0</v>
      </c>
      <c r="F159" s="91">
        <v>0</v>
      </c>
      <c r="G159" s="91">
        <v>0</v>
      </c>
      <c r="H159" s="91">
        <v>0</v>
      </c>
      <c r="I159" s="77">
        <v>0</v>
      </c>
    </row>
    <row r="160" spans="2:9" x14ac:dyDescent="0.25">
      <c r="B160" s="89"/>
      <c r="C160" s="90"/>
      <c r="D160" s="91"/>
      <c r="E160" s="77"/>
      <c r="F160" s="77"/>
      <c r="G160" s="77"/>
      <c r="H160" s="77"/>
      <c r="I160" s="77"/>
    </row>
    <row r="161" spans="2:9" ht="15.75" x14ac:dyDescent="0.25">
      <c r="B161" s="101" t="s">
        <v>382</v>
      </c>
      <c r="C161" s="102"/>
      <c r="D161" s="88">
        <f>+D11+D86</f>
        <v>92381708</v>
      </c>
      <c r="E161" s="88">
        <f t="shared" ref="E161:H161" si="21">+E11+E86</f>
        <v>6057204</v>
      </c>
      <c r="F161" s="88">
        <f t="shared" si="21"/>
        <v>98438912</v>
      </c>
      <c r="G161" s="88">
        <f t="shared" si="21"/>
        <v>54567996</v>
      </c>
      <c r="H161" s="88">
        <f t="shared" si="21"/>
        <v>54037735</v>
      </c>
      <c r="I161" s="88">
        <f>+F161-G161</f>
        <v>43870916</v>
      </c>
    </row>
    <row r="162" spans="2:9" ht="15.75" thickBot="1" x14ac:dyDescent="0.3">
      <c r="B162" s="103"/>
      <c r="C162" s="104"/>
      <c r="D162" s="105"/>
      <c r="E162" s="106"/>
      <c r="F162" s="106"/>
      <c r="G162" s="106"/>
      <c r="H162" s="106"/>
      <c r="I162" s="106"/>
    </row>
    <row r="163" spans="2:9" x14ac:dyDescent="0.25">
      <c r="B163" s="84"/>
      <c r="C163" s="84"/>
      <c r="D163" s="84"/>
      <c r="E163" s="84"/>
      <c r="F163" s="84"/>
      <c r="G163" s="84"/>
      <c r="H163" s="84"/>
      <c r="I163" s="84"/>
    </row>
    <row r="164" spans="2:9" x14ac:dyDescent="0.25">
      <c r="B164" s="84"/>
      <c r="C164" s="84"/>
      <c r="D164" s="84"/>
      <c r="E164" s="84"/>
      <c r="F164" s="84"/>
      <c r="G164" s="84"/>
      <c r="H164" s="84"/>
      <c r="I164" s="84"/>
    </row>
    <row r="165" spans="2:9" x14ac:dyDescent="0.25">
      <c r="B165" s="84"/>
      <c r="C165" s="84"/>
      <c r="D165" s="84"/>
      <c r="E165" s="84"/>
      <c r="F165" s="84"/>
      <c r="G165" s="84"/>
      <c r="H165" s="84"/>
      <c r="I165" s="84"/>
    </row>
    <row r="166" spans="2:9" x14ac:dyDescent="0.25">
      <c r="B166" s="84"/>
      <c r="C166" s="84"/>
      <c r="D166" s="84"/>
      <c r="E166" s="84"/>
      <c r="F166" s="84"/>
      <c r="G166" s="84"/>
      <c r="H166" s="84"/>
      <c r="I166" s="84"/>
    </row>
    <row r="167" spans="2:9" x14ac:dyDescent="0.25">
      <c r="B167" s="84"/>
      <c r="C167" s="84"/>
      <c r="D167" s="84"/>
      <c r="E167" s="84"/>
      <c r="F167" s="84"/>
      <c r="G167" s="84"/>
      <c r="H167" s="84"/>
      <c r="I167" s="84"/>
    </row>
    <row r="168" spans="2:9" x14ac:dyDescent="0.25">
      <c r="B168" s="84"/>
      <c r="C168" s="84"/>
      <c r="D168" s="84"/>
      <c r="E168" s="84"/>
      <c r="F168" s="84"/>
      <c r="G168" s="84"/>
      <c r="H168" s="84"/>
      <c r="I168" s="84"/>
    </row>
    <row r="169" spans="2:9" x14ac:dyDescent="0.25">
      <c r="B169" s="84"/>
      <c r="C169" s="84"/>
      <c r="D169" s="84"/>
      <c r="E169" s="84"/>
      <c r="F169" s="84"/>
      <c r="G169" s="84"/>
      <c r="H169" s="84"/>
      <c r="I169" s="84"/>
    </row>
    <row r="170" spans="2:9" x14ac:dyDescent="0.25">
      <c r="B170" s="84"/>
      <c r="C170" s="84"/>
      <c r="D170" s="84"/>
      <c r="E170" s="84"/>
      <c r="F170" s="84"/>
      <c r="G170" s="84"/>
      <c r="H170" s="84"/>
      <c r="I170" s="84"/>
    </row>
    <row r="171" spans="2:9" x14ac:dyDescent="0.25">
      <c r="B171" s="84"/>
      <c r="C171" s="84"/>
      <c r="D171" s="84"/>
      <c r="E171" s="84"/>
      <c r="F171" s="84"/>
      <c r="G171" s="84"/>
      <c r="H171" s="84"/>
      <c r="I171" s="84"/>
    </row>
  </sheetData>
  <mergeCells count="12">
    <mergeCell ref="B40:C40"/>
    <mergeCell ref="B50:C50"/>
    <mergeCell ref="B64:C64"/>
    <mergeCell ref="B115:C115"/>
    <mergeCell ref="B8:C10"/>
    <mergeCell ref="I8:I10"/>
    <mergeCell ref="B3:I3"/>
    <mergeCell ref="B4:I4"/>
    <mergeCell ref="B5:I5"/>
    <mergeCell ref="B6:I6"/>
    <mergeCell ref="B7:I7"/>
    <mergeCell ref="D8:H9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workbookViewId="0">
      <selection activeCell="H37" sqref="H37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>
      <c r="B2" s="32"/>
      <c r="C2" s="32"/>
      <c r="D2" s="32"/>
      <c r="E2" s="32"/>
      <c r="F2" s="32"/>
      <c r="G2" s="32"/>
      <c r="H2" s="32"/>
    </row>
    <row r="3" spans="2:8" ht="15.75" x14ac:dyDescent="0.25">
      <c r="B3" s="242" t="s">
        <v>81</v>
      </c>
      <c r="C3" s="243"/>
      <c r="D3" s="243"/>
      <c r="E3" s="243"/>
      <c r="F3" s="243"/>
      <c r="G3" s="243"/>
      <c r="H3" s="244"/>
    </row>
    <row r="4" spans="2:8" ht="15.75" x14ac:dyDescent="0.25">
      <c r="B4" s="245" t="s">
        <v>301</v>
      </c>
      <c r="C4" s="246"/>
      <c r="D4" s="246"/>
      <c r="E4" s="246"/>
      <c r="F4" s="246"/>
      <c r="G4" s="246"/>
      <c r="H4" s="247"/>
    </row>
    <row r="5" spans="2:8" ht="15.75" x14ac:dyDescent="0.25">
      <c r="B5" s="245" t="s">
        <v>383</v>
      </c>
      <c r="C5" s="246"/>
      <c r="D5" s="246"/>
      <c r="E5" s="246"/>
      <c r="F5" s="246"/>
      <c r="G5" s="246"/>
      <c r="H5" s="247"/>
    </row>
    <row r="6" spans="2:8" ht="15.75" x14ac:dyDescent="0.25">
      <c r="B6" s="245" t="s">
        <v>444</v>
      </c>
      <c r="C6" s="246"/>
      <c r="D6" s="246"/>
      <c r="E6" s="246"/>
      <c r="F6" s="246"/>
      <c r="G6" s="246"/>
      <c r="H6" s="247"/>
    </row>
    <row r="7" spans="2:8" ht="16.5" thickBot="1" x14ac:dyDescent="0.3">
      <c r="B7" s="248" t="s">
        <v>1</v>
      </c>
      <c r="C7" s="249"/>
      <c r="D7" s="249"/>
      <c r="E7" s="249"/>
      <c r="F7" s="249"/>
      <c r="G7" s="249"/>
      <c r="H7" s="250"/>
    </row>
    <row r="8" spans="2:8" ht="16.5" thickBot="1" x14ac:dyDescent="0.3">
      <c r="B8" s="212" t="s">
        <v>82</v>
      </c>
      <c r="C8" s="239" t="s">
        <v>303</v>
      </c>
      <c r="D8" s="240"/>
      <c r="E8" s="240"/>
      <c r="F8" s="240"/>
      <c r="G8" s="241"/>
      <c r="H8" s="212" t="s">
        <v>304</v>
      </c>
    </row>
    <row r="9" spans="2:8" ht="63.75" thickBot="1" x14ac:dyDescent="0.3">
      <c r="B9" s="213"/>
      <c r="C9" s="62" t="s">
        <v>197</v>
      </c>
      <c r="D9" s="62" t="s">
        <v>237</v>
      </c>
      <c r="E9" s="62" t="s">
        <v>238</v>
      </c>
      <c r="F9" s="62" t="s">
        <v>195</v>
      </c>
      <c r="G9" s="62" t="s">
        <v>212</v>
      </c>
      <c r="H9" s="213"/>
    </row>
    <row r="10" spans="2:8" ht="15.75" x14ac:dyDescent="0.25">
      <c r="B10" s="73" t="s">
        <v>384</v>
      </c>
      <c r="C10" s="74">
        <f>SUM(C12:C13)</f>
        <v>35317228</v>
      </c>
      <c r="D10" s="74">
        <f t="shared" ref="D10:G10" si="0">SUM(D12:D13)</f>
        <v>6057204</v>
      </c>
      <c r="E10" s="74">
        <f t="shared" si="0"/>
        <v>41374432</v>
      </c>
      <c r="F10" s="74">
        <f>SUM(F12:F13)</f>
        <v>18800347</v>
      </c>
      <c r="G10" s="74">
        <f t="shared" si="0"/>
        <v>18800238</v>
      </c>
      <c r="H10" s="74">
        <f>SUM(H12:H13)</f>
        <v>22574085</v>
      </c>
    </row>
    <row r="11" spans="2:8" ht="30" x14ac:dyDescent="0.25">
      <c r="B11" s="75" t="s">
        <v>440</v>
      </c>
      <c r="C11" s="76"/>
      <c r="D11" s="76"/>
      <c r="E11" s="76"/>
      <c r="F11" s="76"/>
      <c r="G11" s="76"/>
      <c r="H11" s="77"/>
    </row>
    <row r="12" spans="2:8" ht="19.5" customHeight="1" x14ac:dyDescent="0.25">
      <c r="B12" s="75" t="s">
        <v>385</v>
      </c>
      <c r="C12" s="76">
        <v>29714406</v>
      </c>
      <c r="D12" s="76">
        <v>3458973</v>
      </c>
      <c r="E12" s="76">
        <f>+C12+D12</f>
        <v>33173379</v>
      </c>
      <c r="F12" s="76">
        <v>14352773</v>
      </c>
      <c r="G12" s="76">
        <v>14352664</v>
      </c>
      <c r="H12" s="77">
        <f>+E12-F12</f>
        <v>18820606</v>
      </c>
    </row>
    <row r="13" spans="2:8" ht="18" customHeight="1" x14ac:dyDescent="0.25">
      <c r="B13" s="75" t="s">
        <v>386</v>
      </c>
      <c r="C13" s="78">
        <v>5602822</v>
      </c>
      <c r="D13" s="78">
        <v>2598231</v>
      </c>
      <c r="E13" s="76">
        <f>+C13+D13</f>
        <v>8201053</v>
      </c>
      <c r="F13" s="78">
        <v>4447574</v>
      </c>
      <c r="G13" s="78">
        <v>4447574</v>
      </c>
      <c r="H13" s="77">
        <f>+E13-F13</f>
        <v>3753479</v>
      </c>
    </row>
    <row r="14" spans="2:8" x14ac:dyDescent="0.25">
      <c r="B14" s="75"/>
      <c r="C14" s="78"/>
      <c r="D14" s="78"/>
      <c r="E14" s="78"/>
      <c r="F14" s="78"/>
      <c r="G14" s="78"/>
      <c r="H14" s="77"/>
    </row>
    <row r="15" spans="2:8" s="34" customFormat="1" x14ac:dyDescent="0.25">
      <c r="B15" s="75"/>
      <c r="C15" s="78"/>
      <c r="D15" s="78"/>
      <c r="E15" s="78"/>
      <c r="F15" s="78"/>
      <c r="G15" s="78"/>
      <c r="H15" s="77"/>
    </row>
    <row r="16" spans="2:8" s="34" customFormat="1" x14ac:dyDescent="0.25">
      <c r="B16" s="75"/>
      <c r="C16" s="78"/>
      <c r="D16" s="78"/>
      <c r="E16" s="78"/>
      <c r="F16" s="78"/>
      <c r="G16" s="78"/>
      <c r="H16" s="77"/>
    </row>
    <row r="17" spans="2:8" s="34" customFormat="1" x14ac:dyDescent="0.25">
      <c r="B17" s="75"/>
      <c r="C17" s="78"/>
      <c r="D17" s="78"/>
      <c r="E17" s="78"/>
      <c r="F17" s="78"/>
      <c r="G17" s="78"/>
      <c r="H17" s="77"/>
    </row>
    <row r="18" spans="2:8" x14ac:dyDescent="0.25">
      <c r="B18" s="75"/>
      <c r="C18" s="78"/>
      <c r="D18" s="78"/>
      <c r="E18" s="78"/>
      <c r="F18" s="78"/>
      <c r="G18" s="78"/>
      <c r="H18" s="77"/>
    </row>
    <row r="19" spans="2:8" x14ac:dyDescent="0.25">
      <c r="B19" s="75"/>
      <c r="C19" s="78"/>
      <c r="D19" s="78"/>
      <c r="E19" s="78"/>
      <c r="F19" s="78"/>
      <c r="G19" s="78"/>
      <c r="H19" s="77"/>
    </row>
    <row r="20" spans="2:8" x14ac:dyDescent="0.25">
      <c r="B20" s="75"/>
      <c r="C20" s="78"/>
      <c r="D20" s="78"/>
      <c r="E20" s="78"/>
      <c r="F20" s="78"/>
      <c r="G20" s="78"/>
      <c r="H20" s="77"/>
    </row>
    <row r="21" spans="2:8" x14ac:dyDescent="0.25">
      <c r="B21" s="75"/>
      <c r="C21" s="78"/>
      <c r="D21" s="78"/>
      <c r="E21" s="78"/>
      <c r="F21" s="78"/>
      <c r="G21" s="78"/>
      <c r="H21" s="77"/>
    </row>
    <row r="22" spans="2:8" ht="15.75" thickBot="1" x14ac:dyDescent="0.3">
      <c r="B22" s="79"/>
      <c r="C22" s="78"/>
      <c r="D22" s="78"/>
      <c r="E22" s="78"/>
      <c r="F22" s="78"/>
      <c r="G22" s="78"/>
      <c r="H22" s="78"/>
    </row>
    <row r="23" spans="2:8" ht="15.75" x14ac:dyDescent="0.25">
      <c r="B23" s="80" t="s">
        <v>387</v>
      </c>
      <c r="C23" s="74">
        <f>SUM(C25:C26)</f>
        <v>57064480</v>
      </c>
      <c r="D23" s="74">
        <f t="shared" ref="D23:H23" si="1">SUM(D25:D26)</f>
        <v>0</v>
      </c>
      <c r="E23" s="74">
        <f t="shared" si="1"/>
        <v>57064480</v>
      </c>
      <c r="F23" s="74">
        <f>SUM(F25:F26)+1</f>
        <v>35767649</v>
      </c>
      <c r="G23" s="74">
        <f t="shared" si="1"/>
        <v>35237497</v>
      </c>
      <c r="H23" s="74">
        <f t="shared" si="1"/>
        <v>21296832</v>
      </c>
    </row>
    <row r="24" spans="2:8" ht="30" x14ac:dyDescent="0.25">
      <c r="B24" s="75" t="s">
        <v>440</v>
      </c>
      <c r="C24" s="76"/>
      <c r="D24" s="76"/>
      <c r="E24" s="76"/>
      <c r="F24" s="76"/>
      <c r="G24" s="76"/>
      <c r="H24" s="77"/>
    </row>
    <row r="25" spans="2:8" ht="19.5" customHeight="1" x14ac:dyDescent="0.25">
      <c r="B25" s="75" t="s">
        <v>385</v>
      </c>
      <c r="C25" s="76">
        <v>54695635</v>
      </c>
      <c r="D25" s="76">
        <v>249354</v>
      </c>
      <c r="E25" s="76">
        <f>+C25+D25</f>
        <v>54944989</v>
      </c>
      <c r="F25" s="76">
        <v>34436240</v>
      </c>
      <c r="G25" s="76">
        <v>33906089</v>
      </c>
      <c r="H25" s="77">
        <f>+E25-F25</f>
        <v>20508749</v>
      </c>
    </row>
    <row r="26" spans="2:8" ht="19.5" customHeight="1" x14ac:dyDescent="0.25">
      <c r="B26" s="75" t="s">
        <v>386</v>
      </c>
      <c r="C26" s="76">
        <v>2368845</v>
      </c>
      <c r="D26" s="76">
        <v>-249354</v>
      </c>
      <c r="E26" s="76">
        <f>+C26+D26</f>
        <v>2119491</v>
      </c>
      <c r="F26" s="76">
        <v>1331408</v>
      </c>
      <c r="G26" s="76">
        <v>1331408</v>
      </c>
      <c r="H26" s="77">
        <f>+E26-F26</f>
        <v>788083</v>
      </c>
    </row>
    <row r="27" spans="2:8" x14ac:dyDescent="0.25">
      <c r="B27" s="75"/>
      <c r="C27" s="76"/>
      <c r="D27" s="76"/>
      <c r="E27" s="76"/>
      <c r="F27" s="76"/>
      <c r="G27" s="76"/>
      <c r="H27" s="77"/>
    </row>
    <row r="28" spans="2:8" s="34" customFormat="1" x14ac:dyDescent="0.25">
      <c r="B28" s="75"/>
      <c r="C28" s="78"/>
      <c r="D28" s="78"/>
      <c r="E28" s="78"/>
      <c r="F28" s="78"/>
      <c r="G28" s="78"/>
      <c r="H28" s="77"/>
    </row>
    <row r="29" spans="2:8" s="34" customFormat="1" x14ac:dyDescent="0.25">
      <c r="B29" s="75"/>
      <c r="C29" s="78"/>
      <c r="D29" s="78"/>
      <c r="E29" s="78"/>
      <c r="F29" s="78"/>
      <c r="G29" s="78"/>
      <c r="H29" s="77"/>
    </row>
    <row r="30" spans="2:8" s="34" customFormat="1" x14ac:dyDescent="0.25">
      <c r="B30" s="75"/>
      <c r="C30" s="78"/>
      <c r="D30" s="78"/>
      <c r="E30" s="78"/>
      <c r="F30" s="78"/>
      <c r="G30" s="78"/>
      <c r="H30" s="77"/>
    </row>
    <row r="31" spans="2:8" x14ac:dyDescent="0.25">
      <c r="B31" s="75"/>
      <c r="C31" s="78"/>
      <c r="D31" s="78"/>
      <c r="E31" s="78"/>
      <c r="F31" s="78"/>
      <c r="G31" s="78"/>
      <c r="H31" s="77"/>
    </row>
    <row r="32" spans="2:8" x14ac:dyDescent="0.25">
      <c r="B32" s="75"/>
      <c r="C32" s="78"/>
      <c r="D32" s="78"/>
      <c r="E32" s="78"/>
      <c r="F32" s="78"/>
      <c r="G32" s="78"/>
      <c r="H32" s="77"/>
    </row>
    <row r="33" spans="2:8" x14ac:dyDescent="0.25">
      <c r="B33" s="75"/>
      <c r="C33" s="78"/>
      <c r="D33" s="78"/>
      <c r="E33" s="78"/>
      <c r="F33" s="78"/>
      <c r="G33" s="78"/>
      <c r="H33" s="77"/>
    </row>
    <row r="34" spans="2:8" x14ac:dyDescent="0.25">
      <c r="B34" s="75"/>
      <c r="C34" s="78"/>
      <c r="D34" s="78"/>
      <c r="E34" s="78"/>
      <c r="F34" s="78"/>
      <c r="G34" s="78"/>
      <c r="H34" s="77"/>
    </row>
    <row r="35" spans="2:8" x14ac:dyDescent="0.25">
      <c r="B35" s="79"/>
      <c r="C35" s="78"/>
      <c r="D35" s="78"/>
      <c r="E35" s="78"/>
      <c r="F35" s="78"/>
      <c r="G35" s="78"/>
      <c r="H35" s="77"/>
    </row>
    <row r="36" spans="2:8" ht="15.75" x14ac:dyDescent="0.25">
      <c r="B36" s="73" t="s">
        <v>382</v>
      </c>
      <c r="C36" s="81">
        <f>+C10+C23</f>
        <v>92381708</v>
      </c>
      <c r="D36" s="81">
        <f t="shared" ref="D36:G36" si="2">+D10+D23</f>
        <v>6057204</v>
      </c>
      <c r="E36" s="81">
        <f t="shared" si="2"/>
        <v>98438912</v>
      </c>
      <c r="F36" s="81">
        <f t="shared" si="2"/>
        <v>54567996</v>
      </c>
      <c r="G36" s="81">
        <f t="shared" si="2"/>
        <v>54037735</v>
      </c>
      <c r="H36" s="81">
        <f>+E36-F36</f>
        <v>43870916</v>
      </c>
    </row>
    <row r="37" spans="2:8" ht="15.75" thickBot="1" x14ac:dyDescent="0.3">
      <c r="B37" s="82"/>
      <c r="C37" s="83"/>
      <c r="D37" s="83"/>
      <c r="E37" s="83"/>
      <c r="F37" s="83"/>
      <c r="G37" s="83"/>
      <c r="H37" s="83"/>
    </row>
    <row r="38" spans="2:8" x14ac:dyDescent="0.25">
      <c r="B38" s="84"/>
      <c r="C38" s="84"/>
      <c r="D38" s="84"/>
      <c r="E38" s="84"/>
      <c r="F38" s="84"/>
      <c r="G38" s="84"/>
      <c r="H38" s="84"/>
    </row>
    <row r="39" spans="2:8" x14ac:dyDescent="0.25">
      <c r="B39" s="84"/>
      <c r="C39" s="84"/>
      <c r="D39" s="84"/>
      <c r="E39" s="84"/>
      <c r="F39" s="84"/>
      <c r="G39" s="84"/>
      <c r="H39" s="84"/>
    </row>
    <row r="40" spans="2:8" x14ac:dyDescent="0.25">
      <c r="B40" s="84"/>
      <c r="C40" s="84"/>
      <c r="D40" s="84"/>
      <c r="E40" s="84"/>
      <c r="F40" s="84"/>
      <c r="G40" s="84"/>
      <c r="H40" s="84"/>
    </row>
    <row r="41" spans="2:8" x14ac:dyDescent="0.25">
      <c r="B41" s="84"/>
      <c r="C41" s="84"/>
      <c r="D41" s="84"/>
      <c r="E41" s="84"/>
      <c r="F41" s="84"/>
      <c r="G41" s="84"/>
      <c r="H41" s="84"/>
    </row>
    <row r="42" spans="2:8" x14ac:dyDescent="0.25">
      <c r="B42" s="84"/>
      <c r="C42" s="84"/>
      <c r="D42" s="84"/>
      <c r="E42" s="84"/>
      <c r="F42" s="84"/>
      <c r="G42" s="84"/>
      <c r="H42" s="84"/>
    </row>
    <row r="43" spans="2:8" x14ac:dyDescent="0.25">
      <c r="B43" s="84"/>
      <c r="C43" s="84"/>
      <c r="D43" s="84"/>
      <c r="E43" s="84"/>
      <c r="F43" s="84"/>
      <c r="G43" s="84"/>
      <c r="H43" s="84"/>
    </row>
    <row r="44" spans="2:8" x14ac:dyDescent="0.25">
      <c r="B44" s="84"/>
      <c r="C44" s="84"/>
      <c r="D44" s="84"/>
      <c r="E44" s="84"/>
      <c r="F44" s="84"/>
      <c r="G44" s="84"/>
      <c r="H44" s="84"/>
    </row>
    <row r="45" spans="2:8" x14ac:dyDescent="0.25">
      <c r="B45" s="84"/>
      <c r="C45" s="84"/>
      <c r="D45" s="84"/>
      <c r="E45" s="84"/>
      <c r="F45" s="84"/>
      <c r="G45" s="84"/>
      <c r="H45" s="84"/>
    </row>
    <row r="46" spans="2:8" x14ac:dyDescent="0.25">
      <c r="B46" s="84"/>
      <c r="C46" s="84"/>
      <c r="D46" s="84"/>
      <c r="E46" s="84"/>
      <c r="F46" s="84"/>
      <c r="G46" s="84"/>
      <c r="H46" s="84"/>
    </row>
    <row r="47" spans="2:8" x14ac:dyDescent="0.25">
      <c r="B47" s="84"/>
      <c r="C47" s="84"/>
      <c r="D47" s="84"/>
      <c r="E47" s="84"/>
      <c r="F47" s="84"/>
      <c r="G47" s="84"/>
      <c r="H47" s="84"/>
    </row>
    <row r="48" spans="2:8" x14ac:dyDescent="0.25">
      <c r="B48" s="84"/>
      <c r="C48" s="84"/>
      <c r="D48" s="84"/>
      <c r="E48" s="84"/>
      <c r="F48" s="84"/>
      <c r="G48" s="84"/>
      <c r="H48" s="84"/>
    </row>
    <row r="49" spans="2:8" x14ac:dyDescent="0.25">
      <c r="B49" s="84"/>
      <c r="C49" s="84"/>
      <c r="D49" s="84"/>
      <c r="E49" s="84"/>
      <c r="F49" s="84"/>
      <c r="G49" s="84"/>
      <c r="H49" s="84"/>
    </row>
    <row r="50" spans="2:8" x14ac:dyDescent="0.25">
      <c r="B50" s="84"/>
      <c r="C50" s="84"/>
      <c r="D50" s="84"/>
      <c r="E50" s="84"/>
      <c r="F50" s="84"/>
      <c r="G50" s="84"/>
      <c r="H50" s="84"/>
    </row>
    <row r="51" spans="2:8" x14ac:dyDescent="0.25">
      <c r="B51" s="84"/>
      <c r="C51" s="84"/>
      <c r="D51" s="84"/>
      <c r="E51" s="84"/>
      <c r="F51" s="84"/>
      <c r="G51" s="84"/>
      <c r="H51" s="84"/>
    </row>
    <row r="52" spans="2:8" x14ac:dyDescent="0.25">
      <c r="B52" s="84"/>
      <c r="C52" s="84"/>
      <c r="D52" s="84"/>
      <c r="E52" s="84"/>
      <c r="F52" s="84"/>
      <c r="G52" s="84"/>
      <c r="H52" s="84"/>
    </row>
    <row r="53" spans="2:8" x14ac:dyDescent="0.25">
      <c r="B53" s="84"/>
      <c r="C53" s="84"/>
      <c r="D53" s="84"/>
      <c r="E53" s="84"/>
      <c r="F53" s="84"/>
      <c r="G53" s="84"/>
      <c r="H53" s="84"/>
    </row>
    <row r="54" spans="2:8" x14ac:dyDescent="0.25">
      <c r="B54" s="84"/>
      <c r="C54" s="84"/>
      <c r="D54" s="84"/>
      <c r="E54" s="84"/>
      <c r="F54" s="84"/>
      <c r="G54" s="84"/>
      <c r="H54" s="84"/>
    </row>
    <row r="55" spans="2:8" x14ac:dyDescent="0.25">
      <c r="B55" s="84"/>
      <c r="C55" s="84"/>
      <c r="D55" s="84"/>
      <c r="E55" s="84"/>
      <c r="F55" s="84"/>
      <c r="G55" s="84"/>
      <c r="H55" s="84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workbookViewId="0">
      <selection activeCell="G85" sqref="G85"/>
    </sheetView>
  </sheetViews>
  <sheetFormatPr baseColWidth="10" defaultRowHeight="15" x14ac:dyDescent="0.25"/>
  <cols>
    <col min="1" max="1" width="104.7109375" customWidth="1"/>
    <col min="2" max="2" width="14.140625" customWidth="1"/>
    <col min="3" max="3" width="14.42578125" customWidth="1"/>
    <col min="4" max="4" width="13.85546875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>
      <c r="A1" s="33"/>
      <c r="B1" s="33"/>
      <c r="C1" s="33"/>
      <c r="D1" s="33"/>
      <c r="E1" s="33"/>
      <c r="F1" s="33"/>
      <c r="G1" s="33"/>
    </row>
    <row r="2" spans="1:7" ht="15.75" x14ac:dyDescent="0.25">
      <c r="A2" s="201" t="s">
        <v>81</v>
      </c>
      <c r="B2" s="202"/>
      <c r="C2" s="202"/>
      <c r="D2" s="202"/>
      <c r="E2" s="202"/>
      <c r="F2" s="202"/>
      <c r="G2" s="234"/>
    </row>
    <row r="3" spans="1:7" ht="15.75" x14ac:dyDescent="0.25">
      <c r="A3" s="204" t="s">
        <v>301</v>
      </c>
      <c r="B3" s="205"/>
      <c r="C3" s="205"/>
      <c r="D3" s="205"/>
      <c r="E3" s="205"/>
      <c r="F3" s="205"/>
      <c r="G3" s="235"/>
    </row>
    <row r="4" spans="1:7" ht="15.75" x14ac:dyDescent="0.25">
      <c r="A4" s="204" t="s">
        <v>388</v>
      </c>
      <c r="B4" s="205"/>
      <c r="C4" s="205"/>
      <c r="D4" s="205"/>
      <c r="E4" s="205"/>
      <c r="F4" s="205"/>
      <c r="G4" s="235"/>
    </row>
    <row r="5" spans="1:7" ht="15.75" x14ac:dyDescent="0.25">
      <c r="A5" s="204" t="s">
        <v>444</v>
      </c>
      <c r="B5" s="205"/>
      <c r="C5" s="205"/>
      <c r="D5" s="205"/>
      <c r="E5" s="205"/>
      <c r="F5" s="205"/>
      <c r="G5" s="235"/>
    </row>
    <row r="6" spans="1:7" ht="16.5" thickBot="1" x14ac:dyDescent="0.3">
      <c r="A6" s="207" t="s">
        <v>1</v>
      </c>
      <c r="B6" s="208"/>
      <c r="C6" s="208"/>
      <c r="D6" s="208"/>
      <c r="E6" s="208"/>
      <c r="F6" s="208"/>
      <c r="G6" s="236"/>
    </row>
    <row r="7" spans="1:7" x14ac:dyDescent="0.25">
      <c r="A7" s="201" t="s">
        <v>82</v>
      </c>
      <c r="B7" s="242" t="s">
        <v>303</v>
      </c>
      <c r="C7" s="243"/>
      <c r="D7" s="243"/>
      <c r="E7" s="243"/>
      <c r="F7" s="244"/>
      <c r="G7" s="212" t="s">
        <v>304</v>
      </c>
    </row>
    <row r="8" spans="1:7" ht="15.75" thickBot="1" x14ac:dyDescent="0.3">
      <c r="A8" s="204"/>
      <c r="B8" s="248"/>
      <c r="C8" s="249"/>
      <c r="D8" s="249"/>
      <c r="E8" s="249"/>
      <c r="F8" s="250"/>
      <c r="G8" s="251"/>
    </row>
    <row r="9" spans="1:7" ht="63.75" thickBot="1" x14ac:dyDescent="0.3">
      <c r="A9" s="207"/>
      <c r="B9" s="61" t="s">
        <v>197</v>
      </c>
      <c r="C9" s="62" t="s">
        <v>305</v>
      </c>
      <c r="D9" s="62" t="s">
        <v>306</v>
      </c>
      <c r="E9" s="62" t="s">
        <v>195</v>
      </c>
      <c r="F9" s="62" t="s">
        <v>212</v>
      </c>
      <c r="G9" s="213"/>
    </row>
    <row r="10" spans="1:7" ht="15.75" x14ac:dyDescent="0.25">
      <c r="A10" s="63"/>
      <c r="B10" s="64"/>
      <c r="C10" s="64"/>
      <c r="D10" s="64"/>
      <c r="E10" s="64"/>
      <c r="F10" s="64"/>
      <c r="G10" s="64"/>
    </row>
    <row r="11" spans="1:7" ht="15.75" x14ac:dyDescent="0.25">
      <c r="A11" s="65" t="s">
        <v>389</v>
      </c>
      <c r="B11" s="66">
        <f>+B22</f>
        <v>35317228</v>
      </c>
      <c r="C11" s="66">
        <f t="shared" ref="C11:G11" si="0">+C22</f>
        <v>6057204</v>
      </c>
      <c r="D11" s="66">
        <f t="shared" si="0"/>
        <v>41374432</v>
      </c>
      <c r="E11" s="66">
        <f t="shared" si="0"/>
        <v>18800347</v>
      </c>
      <c r="F11" s="66">
        <f t="shared" si="0"/>
        <v>18800238</v>
      </c>
      <c r="G11" s="66">
        <f t="shared" si="0"/>
        <v>22574085</v>
      </c>
    </row>
    <row r="12" spans="1:7" ht="15.75" x14ac:dyDescent="0.25">
      <c r="A12" s="65" t="s">
        <v>390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</row>
    <row r="13" spans="1:7" x14ac:dyDescent="0.25">
      <c r="A13" s="67" t="s">
        <v>391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67" t="s">
        <v>392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67" t="s">
        <v>393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7" t="s">
        <v>394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67" t="s">
        <v>395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67" t="s">
        <v>396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67" t="s">
        <v>397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67" t="s">
        <v>398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69"/>
      <c r="B21" s="68"/>
      <c r="C21" s="68"/>
      <c r="D21" s="68"/>
      <c r="E21" s="68"/>
      <c r="F21" s="68"/>
      <c r="G21" s="68"/>
    </row>
    <row r="22" spans="1:7" ht="15.75" x14ac:dyDescent="0.25">
      <c r="A22" s="65" t="s">
        <v>399</v>
      </c>
      <c r="B22" s="66">
        <f>+B27</f>
        <v>35317228</v>
      </c>
      <c r="C22" s="66">
        <f t="shared" ref="C22:G22" si="1">+C27</f>
        <v>6057204</v>
      </c>
      <c r="D22" s="66">
        <f t="shared" si="1"/>
        <v>41374432</v>
      </c>
      <c r="E22" s="66">
        <f t="shared" si="1"/>
        <v>18800347</v>
      </c>
      <c r="F22" s="66">
        <f t="shared" si="1"/>
        <v>18800238</v>
      </c>
      <c r="G22" s="66">
        <f t="shared" si="1"/>
        <v>22574085</v>
      </c>
    </row>
    <row r="23" spans="1:7" x14ac:dyDescent="0.25">
      <c r="A23" s="67" t="s">
        <v>400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67" t="s">
        <v>401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402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67" t="s">
        <v>403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67" t="s">
        <v>404</v>
      </c>
      <c r="B27" s="68">
        <v>35317228</v>
      </c>
      <c r="C27" s="68">
        <v>6057204</v>
      </c>
      <c r="D27" s="68">
        <f>+B27+C27</f>
        <v>41374432</v>
      </c>
      <c r="E27" s="68">
        <v>18800347</v>
      </c>
      <c r="F27" s="68">
        <v>18800238</v>
      </c>
      <c r="G27" s="68">
        <f>+D27-E27</f>
        <v>22574085</v>
      </c>
    </row>
    <row r="28" spans="1:7" x14ac:dyDescent="0.25">
      <c r="A28" s="67" t="s">
        <v>405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5">
      <c r="A29" s="67" t="s">
        <v>406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5">
      <c r="A30" s="69"/>
      <c r="B30" s="68"/>
      <c r="C30" s="68"/>
      <c r="D30" s="68"/>
      <c r="E30" s="68"/>
      <c r="F30" s="68"/>
      <c r="G30" s="68"/>
    </row>
    <row r="31" spans="1:7" ht="15.75" x14ac:dyDescent="0.25">
      <c r="A31" s="65" t="s">
        <v>407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67" t="s">
        <v>408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</row>
    <row r="33" spans="1:7" x14ac:dyDescent="0.25">
      <c r="A33" s="67" t="s">
        <v>409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</row>
    <row r="34" spans="1:7" x14ac:dyDescent="0.25">
      <c r="A34" s="67" t="s">
        <v>410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</row>
    <row r="35" spans="1:7" x14ac:dyDescent="0.25">
      <c r="A35" s="67" t="s">
        <v>411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</row>
    <row r="36" spans="1:7" x14ac:dyDescent="0.25">
      <c r="A36" s="67" t="s">
        <v>412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</row>
    <row r="37" spans="1:7" x14ac:dyDescent="0.25">
      <c r="A37" s="67" t="s">
        <v>413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</row>
    <row r="38" spans="1:7" x14ac:dyDescent="0.25">
      <c r="A38" s="67" t="s">
        <v>414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</row>
    <row r="39" spans="1:7" x14ac:dyDescent="0.25">
      <c r="A39" s="67" t="s">
        <v>415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67" t="s">
        <v>416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</row>
    <row r="41" spans="1:7" x14ac:dyDescent="0.25">
      <c r="A41" s="69"/>
      <c r="B41" s="68"/>
      <c r="C41" s="68"/>
      <c r="D41" s="68"/>
      <c r="E41" s="68"/>
      <c r="F41" s="68"/>
      <c r="G41" s="68"/>
    </row>
    <row r="42" spans="1:7" ht="15.75" x14ac:dyDescent="0.25">
      <c r="A42" s="65" t="s">
        <v>417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67" t="s">
        <v>418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</row>
    <row r="44" spans="1:7" ht="30" x14ac:dyDescent="0.25">
      <c r="A44" s="70" t="s">
        <v>419</v>
      </c>
      <c r="B44" s="68">
        <v>0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</row>
    <row r="45" spans="1:7" x14ac:dyDescent="0.25">
      <c r="A45" s="67" t="s">
        <v>420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</row>
    <row r="46" spans="1:7" x14ac:dyDescent="0.25">
      <c r="A46" s="67" t="s">
        <v>421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</row>
    <row r="47" spans="1:7" x14ac:dyDescent="0.25">
      <c r="A47" s="69"/>
      <c r="B47" s="68"/>
      <c r="C47" s="68"/>
      <c r="D47" s="68"/>
      <c r="E47" s="68"/>
      <c r="F47" s="68"/>
      <c r="G47" s="68"/>
    </row>
    <row r="48" spans="1:7" ht="15.75" x14ac:dyDescent="0.25">
      <c r="A48" s="65" t="s">
        <v>422</v>
      </c>
      <c r="B48" s="66">
        <f>+B59</f>
        <v>57064480</v>
      </c>
      <c r="C48" s="66">
        <f t="shared" ref="C48:G48" si="2">+C59</f>
        <v>0</v>
      </c>
      <c r="D48" s="66">
        <f t="shared" si="2"/>
        <v>57064480</v>
      </c>
      <c r="E48" s="66">
        <f t="shared" si="2"/>
        <v>35767649</v>
      </c>
      <c r="F48" s="66">
        <f t="shared" si="2"/>
        <v>35237497</v>
      </c>
      <c r="G48" s="66">
        <f t="shared" si="2"/>
        <v>21296831</v>
      </c>
    </row>
    <row r="49" spans="1:7" ht="15.75" x14ac:dyDescent="0.25">
      <c r="A49" s="65" t="s">
        <v>390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</row>
    <row r="50" spans="1:7" x14ac:dyDescent="0.25">
      <c r="A50" s="67" t="s">
        <v>391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67" t="s">
        <v>392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</row>
    <row r="52" spans="1:7" x14ac:dyDescent="0.25">
      <c r="A52" s="67" t="s">
        <v>393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</row>
    <row r="53" spans="1:7" x14ac:dyDescent="0.25">
      <c r="A53" s="67" t="s">
        <v>394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</row>
    <row r="54" spans="1:7" x14ac:dyDescent="0.25">
      <c r="A54" s="67" t="s">
        <v>395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</row>
    <row r="55" spans="1:7" x14ac:dyDescent="0.25">
      <c r="A55" s="67" t="s">
        <v>396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</row>
    <row r="56" spans="1:7" x14ac:dyDescent="0.25">
      <c r="A56" s="67" t="s">
        <v>397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</row>
    <row r="57" spans="1:7" x14ac:dyDescent="0.25">
      <c r="A57" s="67" t="s">
        <v>398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</row>
    <row r="58" spans="1:7" x14ac:dyDescent="0.25">
      <c r="A58" s="69"/>
      <c r="B58" s="68"/>
      <c r="C58" s="68"/>
      <c r="D58" s="68"/>
      <c r="E58" s="68"/>
      <c r="F58" s="68"/>
      <c r="G58" s="68"/>
    </row>
    <row r="59" spans="1:7" ht="15.75" x14ac:dyDescent="0.25">
      <c r="A59" s="65" t="s">
        <v>399</v>
      </c>
      <c r="B59" s="66">
        <f>+B64</f>
        <v>57064480</v>
      </c>
      <c r="C59" s="66">
        <f t="shared" ref="C59:G59" si="3">+C64</f>
        <v>0</v>
      </c>
      <c r="D59" s="66">
        <f t="shared" si="3"/>
        <v>57064480</v>
      </c>
      <c r="E59" s="66">
        <f t="shared" si="3"/>
        <v>35767649</v>
      </c>
      <c r="F59" s="66">
        <f t="shared" si="3"/>
        <v>35237497</v>
      </c>
      <c r="G59" s="66">
        <f t="shared" si="3"/>
        <v>21296831</v>
      </c>
    </row>
    <row r="60" spans="1:7" x14ac:dyDescent="0.25">
      <c r="A60" s="67" t="s">
        <v>400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</row>
    <row r="61" spans="1:7" x14ac:dyDescent="0.25">
      <c r="A61" s="67" t="s">
        <v>401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7" t="s">
        <v>402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7" t="s">
        <v>403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</row>
    <row r="64" spans="1:7" x14ac:dyDescent="0.25">
      <c r="A64" s="67" t="s">
        <v>404</v>
      </c>
      <c r="B64" s="68">
        <v>57064480</v>
      </c>
      <c r="C64" s="68">
        <v>0</v>
      </c>
      <c r="D64" s="68">
        <v>57064480</v>
      </c>
      <c r="E64" s="68">
        <v>35767649</v>
      </c>
      <c r="F64" s="68">
        <v>35237497</v>
      </c>
      <c r="G64" s="68">
        <f>+D64-E64</f>
        <v>21296831</v>
      </c>
    </row>
    <row r="65" spans="1:7" x14ac:dyDescent="0.25">
      <c r="A65" s="67" t="s">
        <v>405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</row>
    <row r="66" spans="1:7" x14ac:dyDescent="0.25">
      <c r="A66" s="67" t="s">
        <v>406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69"/>
      <c r="B67" s="68"/>
      <c r="C67" s="68"/>
      <c r="D67" s="68"/>
      <c r="E67" s="68"/>
      <c r="F67" s="68"/>
      <c r="G67" s="68"/>
    </row>
    <row r="68" spans="1:7" ht="15.75" x14ac:dyDescent="0.25">
      <c r="A68" s="65" t="s">
        <v>407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</row>
    <row r="69" spans="1:7" x14ac:dyDescent="0.25">
      <c r="A69" s="67" t="s">
        <v>408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</row>
    <row r="70" spans="1:7" x14ac:dyDescent="0.25">
      <c r="A70" s="67" t="s">
        <v>409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410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67" t="s">
        <v>411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</row>
    <row r="73" spans="1:7" x14ac:dyDescent="0.25">
      <c r="A73" s="67" t="s">
        <v>412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413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67" t="s">
        <v>414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x14ac:dyDescent="0.25">
      <c r="A76" s="67" t="s">
        <v>415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67" t="s">
        <v>416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</row>
    <row r="78" spans="1:7" x14ac:dyDescent="0.25">
      <c r="A78" s="69"/>
      <c r="B78" s="68"/>
      <c r="C78" s="68"/>
      <c r="D78" s="68"/>
      <c r="E78" s="68"/>
      <c r="F78" s="68"/>
      <c r="G78" s="68"/>
    </row>
    <row r="79" spans="1:7" ht="15.75" x14ac:dyDescent="0.25">
      <c r="A79" s="65" t="s">
        <v>417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</row>
    <row r="80" spans="1:7" x14ac:dyDescent="0.25">
      <c r="A80" s="67" t="s">
        <v>418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</row>
    <row r="81" spans="1:7" ht="30" x14ac:dyDescent="0.25">
      <c r="A81" s="70" t="s">
        <v>419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</row>
    <row r="82" spans="1:7" x14ac:dyDescent="0.25">
      <c r="A82" s="67" t="s">
        <v>420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  <c r="G82" s="68">
        <v>0</v>
      </c>
    </row>
    <row r="83" spans="1:7" x14ac:dyDescent="0.25">
      <c r="A83" s="67" t="s">
        <v>421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</row>
    <row r="84" spans="1:7" x14ac:dyDescent="0.25">
      <c r="A84" s="69"/>
      <c r="B84" s="68"/>
      <c r="C84" s="68"/>
      <c r="D84" s="68"/>
      <c r="E84" s="68"/>
      <c r="F84" s="68"/>
      <c r="G84" s="68"/>
    </row>
    <row r="85" spans="1:7" ht="15.75" x14ac:dyDescent="0.25">
      <c r="A85" s="65" t="s">
        <v>382</v>
      </c>
      <c r="B85" s="66">
        <f>+B11+B48</f>
        <v>92381708</v>
      </c>
      <c r="C85" s="66">
        <f t="shared" ref="C85:G85" si="4">+C11+C48</f>
        <v>6057204</v>
      </c>
      <c r="D85" s="66">
        <f t="shared" si="4"/>
        <v>98438912</v>
      </c>
      <c r="E85" s="66">
        <f t="shared" si="4"/>
        <v>54567996</v>
      </c>
      <c r="F85" s="66">
        <f t="shared" si="4"/>
        <v>54037735</v>
      </c>
      <c r="G85" s="66">
        <f t="shared" si="4"/>
        <v>43870916</v>
      </c>
    </row>
    <row r="86" spans="1:7" ht="15.75" thickBot="1" x14ac:dyDescent="0.3">
      <c r="A86" s="71"/>
      <c r="B86" s="72"/>
      <c r="C86" s="72"/>
      <c r="D86" s="72"/>
      <c r="E86" s="72"/>
      <c r="F86" s="72"/>
      <c r="G86" s="7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tabSelected="1" workbookViewId="0">
      <selection activeCell="A26" sqref="A26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5.2851562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201" t="s">
        <v>81</v>
      </c>
      <c r="B2" s="202"/>
      <c r="C2" s="202"/>
      <c r="D2" s="202"/>
      <c r="E2" s="202"/>
      <c r="F2" s="202"/>
      <c r="G2" s="234"/>
    </row>
    <row r="3" spans="1:7" x14ac:dyDescent="0.25">
      <c r="A3" s="259" t="s">
        <v>301</v>
      </c>
      <c r="B3" s="260"/>
      <c r="C3" s="260"/>
      <c r="D3" s="260"/>
      <c r="E3" s="260"/>
      <c r="F3" s="260"/>
      <c r="G3" s="261"/>
    </row>
    <row r="4" spans="1:7" x14ac:dyDescent="0.25">
      <c r="A4" s="259" t="s">
        <v>423</v>
      </c>
      <c r="B4" s="260"/>
      <c r="C4" s="260"/>
      <c r="D4" s="260"/>
      <c r="E4" s="260"/>
      <c r="F4" s="260"/>
      <c r="G4" s="261"/>
    </row>
    <row r="5" spans="1:7" x14ac:dyDescent="0.25">
      <c r="A5" s="259" t="s">
        <v>449</v>
      </c>
      <c r="B5" s="260"/>
      <c r="C5" s="260"/>
      <c r="D5" s="260"/>
      <c r="E5" s="260"/>
      <c r="F5" s="260"/>
      <c r="G5" s="261"/>
    </row>
    <row r="6" spans="1:7" ht="15.75" thickBot="1" x14ac:dyDescent="0.3">
      <c r="A6" s="262" t="s">
        <v>1</v>
      </c>
      <c r="B6" s="263"/>
      <c r="C6" s="263"/>
      <c r="D6" s="263"/>
      <c r="E6" s="263"/>
      <c r="F6" s="263"/>
      <c r="G6" s="264"/>
    </row>
    <row r="7" spans="1:7" ht="15.75" thickBot="1" x14ac:dyDescent="0.3">
      <c r="A7" s="252" t="s">
        <v>2</v>
      </c>
      <c r="B7" s="254" t="s">
        <v>303</v>
      </c>
      <c r="C7" s="255"/>
      <c r="D7" s="255"/>
      <c r="E7" s="255"/>
      <c r="F7" s="256"/>
      <c r="G7" s="257" t="s">
        <v>424</v>
      </c>
    </row>
    <row r="8" spans="1:7" ht="45.75" thickBot="1" x14ac:dyDescent="0.3">
      <c r="A8" s="253"/>
      <c r="B8" s="53" t="s">
        <v>211</v>
      </c>
      <c r="C8" s="53" t="s">
        <v>305</v>
      </c>
      <c r="D8" s="53" t="s">
        <v>306</v>
      </c>
      <c r="E8" s="53" t="s">
        <v>425</v>
      </c>
      <c r="F8" s="53" t="s">
        <v>212</v>
      </c>
      <c r="G8" s="258"/>
    </row>
    <row r="9" spans="1:7" x14ac:dyDescent="0.25">
      <c r="A9" s="54" t="s">
        <v>426</v>
      </c>
      <c r="B9" s="55">
        <f>SUM(B10:B19)</f>
        <v>23993811</v>
      </c>
      <c r="C9" s="55">
        <f t="shared" ref="C9:G9" si="0">SUM(C10:C19)</f>
        <v>2553525</v>
      </c>
      <c r="D9" s="55">
        <f t="shared" si="0"/>
        <v>26547336</v>
      </c>
      <c r="E9" s="55">
        <f t="shared" si="0"/>
        <v>13771879</v>
      </c>
      <c r="F9" s="55">
        <f t="shared" si="0"/>
        <v>13771771</v>
      </c>
      <c r="G9" s="55">
        <f t="shared" si="0"/>
        <v>12775457</v>
      </c>
    </row>
    <row r="10" spans="1:7" x14ac:dyDescent="0.25">
      <c r="A10" s="56" t="s">
        <v>427</v>
      </c>
      <c r="B10" s="55">
        <f>23993811-B19</f>
        <v>23947025</v>
      </c>
      <c r="C10" s="55">
        <v>2553525</v>
      </c>
      <c r="D10" s="55">
        <f>+B10+C10</f>
        <v>26500550</v>
      </c>
      <c r="E10" s="55">
        <f>13771879-E19</f>
        <v>13771879</v>
      </c>
      <c r="F10" s="55">
        <v>13771771</v>
      </c>
      <c r="G10" s="55">
        <f>+D10-E10</f>
        <v>12728671</v>
      </c>
    </row>
    <row r="11" spans="1:7" x14ac:dyDescent="0.25">
      <c r="A11" s="56" t="s">
        <v>428</v>
      </c>
      <c r="B11" s="55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429</v>
      </c>
      <c r="B12" s="58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6" t="s">
        <v>430</v>
      </c>
      <c r="B13" s="58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6" t="s">
        <v>431</v>
      </c>
      <c r="B14" s="58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6" t="s">
        <v>432</v>
      </c>
      <c r="B15" s="58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ht="28.5" x14ac:dyDescent="0.25">
      <c r="A16" s="56" t="s">
        <v>433</v>
      </c>
      <c r="B16" s="58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0" t="s">
        <v>434</v>
      </c>
      <c r="B17" s="58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0" t="s">
        <v>435</v>
      </c>
      <c r="B18" s="58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56" t="s">
        <v>436</v>
      </c>
      <c r="B19" s="55">
        <v>46786</v>
      </c>
      <c r="C19" s="57">
        <v>0</v>
      </c>
      <c r="D19" s="57">
        <v>46786</v>
      </c>
      <c r="E19" s="57">
        <v>0</v>
      </c>
      <c r="F19" s="57">
        <v>0</v>
      </c>
      <c r="G19" s="57">
        <v>46786</v>
      </c>
    </row>
    <row r="20" spans="1:7" x14ac:dyDescent="0.25">
      <c r="A20" s="56"/>
      <c r="B20" s="58"/>
      <c r="C20" s="59"/>
      <c r="D20" s="59"/>
      <c r="E20" s="59"/>
      <c r="F20" s="59"/>
      <c r="G20" s="59"/>
    </row>
    <row r="21" spans="1:7" x14ac:dyDescent="0.25">
      <c r="A21" s="54" t="s">
        <v>437</v>
      </c>
      <c r="B21" s="55">
        <f>+B22</f>
        <v>39452005</v>
      </c>
      <c r="C21" s="55">
        <f>+C22</f>
        <v>0</v>
      </c>
      <c r="D21" s="55">
        <f>+B21+C21</f>
        <v>39452005</v>
      </c>
      <c r="E21" s="55">
        <f t="shared" ref="E21:F21" si="1">+E22</f>
        <v>25635624</v>
      </c>
      <c r="F21" s="55">
        <f t="shared" si="1"/>
        <v>25229667</v>
      </c>
      <c r="G21" s="55">
        <f>+G22</f>
        <v>13816381</v>
      </c>
    </row>
    <row r="22" spans="1:7" x14ac:dyDescent="0.25">
      <c r="A22" s="56" t="s">
        <v>427</v>
      </c>
      <c r="B22" s="55">
        <v>39452005</v>
      </c>
      <c r="C22" s="57">
        <v>0</v>
      </c>
      <c r="D22" s="55">
        <f>+B22+C22</f>
        <v>39452005</v>
      </c>
      <c r="E22" s="57">
        <v>25635624</v>
      </c>
      <c r="F22" s="57">
        <v>25229667</v>
      </c>
      <c r="G22" s="55">
        <f>+D22-E22</f>
        <v>13816381</v>
      </c>
    </row>
    <row r="23" spans="1:7" x14ac:dyDescent="0.25">
      <c r="A23" s="56" t="s">
        <v>428</v>
      </c>
      <c r="B23" s="55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429</v>
      </c>
      <c r="B24" s="58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6" t="s">
        <v>430</v>
      </c>
      <c r="B25" s="58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6" t="s">
        <v>431</v>
      </c>
      <c r="B26" s="58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6" t="s">
        <v>432</v>
      </c>
      <c r="B27" s="58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ht="28.5" x14ac:dyDescent="0.25">
      <c r="A28" s="56" t="s">
        <v>433</v>
      </c>
      <c r="B28" s="58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60" t="s">
        <v>434</v>
      </c>
      <c r="B29" s="58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60" t="s">
        <v>435</v>
      </c>
      <c r="B30" s="58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6" t="s">
        <v>436</v>
      </c>
      <c r="B31" s="55">
        <v>0</v>
      </c>
      <c r="C31" s="59">
        <v>0</v>
      </c>
      <c r="D31" s="57">
        <v>0</v>
      </c>
      <c r="E31" s="57">
        <v>0</v>
      </c>
      <c r="F31" s="57">
        <v>0</v>
      </c>
      <c r="G31" s="57">
        <v>0</v>
      </c>
    </row>
    <row r="32" spans="1:7" x14ac:dyDescent="0.25">
      <c r="A32" s="54" t="s">
        <v>438</v>
      </c>
      <c r="B32" s="55">
        <f>+B9+B21</f>
        <v>63445816</v>
      </c>
      <c r="C32" s="55">
        <f>+C9+C21</f>
        <v>2553525</v>
      </c>
      <c r="D32" s="55">
        <f t="shared" ref="D32:G32" si="2">+D9+D21</f>
        <v>65999341</v>
      </c>
      <c r="E32" s="55">
        <f t="shared" si="2"/>
        <v>39407503</v>
      </c>
      <c r="F32" s="55">
        <f t="shared" si="2"/>
        <v>39001438</v>
      </c>
      <c r="G32" s="55">
        <f t="shared" si="2"/>
        <v>26591838</v>
      </c>
    </row>
    <row r="33" spans="1:7" ht="15.75" thickBot="1" x14ac:dyDescent="0.3">
      <c r="A33" s="37"/>
      <c r="B33" s="38"/>
      <c r="C33" s="39"/>
      <c r="D33" s="39"/>
      <c r="E33" s="39"/>
      <c r="F33" s="39"/>
      <c r="G33" s="39"/>
    </row>
    <row r="34" spans="1:7" x14ac:dyDescent="0.25">
      <c r="A34" s="40"/>
      <c r="B34" s="40"/>
      <c r="C34" s="40"/>
      <c r="D34" s="40"/>
      <c r="E34" s="40"/>
      <c r="F34" s="40"/>
      <c r="G34" s="40"/>
    </row>
    <row r="35" spans="1:7" x14ac:dyDescent="0.25">
      <c r="A35" s="40"/>
      <c r="B35" s="40"/>
      <c r="C35" s="40"/>
      <c r="D35" s="40"/>
      <c r="E35" s="40"/>
      <c r="F35" s="40"/>
      <c r="G35" s="40"/>
    </row>
    <row r="36" spans="1:7" x14ac:dyDescent="0.25">
      <c r="A36" s="40"/>
      <c r="B36" s="40"/>
      <c r="C36" s="40"/>
      <c r="D36" s="40"/>
      <c r="E36" s="40"/>
      <c r="F36" s="40"/>
      <c r="G36" s="40"/>
    </row>
    <row r="37" spans="1:7" x14ac:dyDescent="0.25">
      <c r="A37" s="40"/>
      <c r="B37" s="40"/>
      <c r="C37" s="40"/>
      <c r="D37" s="40"/>
      <c r="E37" s="40"/>
      <c r="F37" s="40"/>
      <c r="G37" s="40"/>
    </row>
    <row r="38" spans="1:7" s="34" customFormat="1" x14ac:dyDescent="0.25">
      <c r="A38" s="40"/>
      <c r="B38" s="40"/>
      <c r="C38" s="40"/>
      <c r="D38" s="40"/>
      <c r="E38" s="40"/>
      <c r="F38" s="40"/>
      <c r="G38" s="40"/>
    </row>
    <row r="39" spans="1:7" s="34" customFormat="1" x14ac:dyDescent="0.25">
      <c r="A39" s="40"/>
      <c r="B39" s="40"/>
      <c r="C39" s="40"/>
      <c r="D39" s="40"/>
      <c r="E39" s="40"/>
      <c r="F39" s="40"/>
      <c r="G39" s="40"/>
    </row>
    <row r="40" spans="1:7" s="34" customFormat="1" x14ac:dyDescent="0.25">
      <c r="A40" s="40"/>
      <c r="B40" s="40"/>
      <c r="C40" s="40"/>
      <c r="D40" s="40"/>
      <c r="E40" s="40"/>
      <c r="F40" s="40"/>
      <c r="G40" s="40"/>
    </row>
    <row r="41" spans="1:7" x14ac:dyDescent="0.25">
      <c r="A41" s="40"/>
      <c r="B41" s="40"/>
      <c r="C41" s="40"/>
      <c r="D41" s="40"/>
      <c r="E41" s="40"/>
      <c r="F41" s="40"/>
      <c r="G41" s="40"/>
    </row>
    <row r="42" spans="1:7" x14ac:dyDescent="0.25">
      <c r="A42" s="40"/>
      <c r="B42" s="40"/>
      <c r="C42" s="40"/>
      <c r="D42" s="40"/>
      <c r="E42" s="40"/>
      <c r="F42" s="40"/>
      <c r="G42" s="40"/>
    </row>
    <row r="43" spans="1:7" x14ac:dyDescent="0.25">
      <c r="A43" s="40"/>
      <c r="B43" s="40"/>
      <c r="C43" s="40"/>
      <c r="D43" s="40"/>
      <c r="E43" s="40"/>
      <c r="F43" s="40"/>
      <c r="G43" s="40"/>
    </row>
    <row r="44" spans="1:7" x14ac:dyDescent="0.25">
      <c r="A44" s="40"/>
      <c r="B44" s="40"/>
      <c r="C44" s="40"/>
      <c r="D44" s="40"/>
      <c r="E44" s="40"/>
      <c r="F44" s="40"/>
      <c r="G44" s="40"/>
    </row>
    <row r="45" spans="1:7" x14ac:dyDescent="0.25">
      <c r="A45" s="40"/>
      <c r="B45" s="40"/>
      <c r="C45" s="40"/>
      <c r="D45" s="40"/>
      <c r="E45" s="40"/>
      <c r="F45" s="40"/>
      <c r="G45" s="40"/>
    </row>
    <row r="46" spans="1:7" x14ac:dyDescent="0.25">
      <c r="A46" s="40"/>
      <c r="B46" s="40"/>
      <c r="C46" s="40"/>
      <c r="D46" s="40"/>
      <c r="E46" s="40"/>
      <c r="F46" s="40"/>
      <c r="G46" s="40"/>
    </row>
    <row r="47" spans="1:7" x14ac:dyDescent="0.25">
      <c r="A47" s="40"/>
      <c r="B47" s="40"/>
      <c r="C47" s="40"/>
      <c r="D47" s="40"/>
      <c r="E47" s="40"/>
      <c r="F47" s="40"/>
      <c r="G47" s="40"/>
    </row>
    <row r="48" spans="1:7" x14ac:dyDescent="0.25">
      <c r="A48" s="40"/>
      <c r="B48" s="40"/>
      <c r="C48" s="40"/>
      <c r="D48" s="40"/>
      <c r="E48" s="40"/>
      <c r="F48" s="40"/>
      <c r="G48" s="40"/>
    </row>
    <row r="49" spans="1:7" x14ac:dyDescent="0.25">
      <c r="A49" s="40"/>
      <c r="B49" s="40"/>
      <c r="C49" s="40"/>
      <c r="D49" s="40"/>
      <c r="E49" s="40"/>
      <c r="F49" s="40"/>
      <c r="G49" s="40"/>
    </row>
    <row r="50" spans="1:7" x14ac:dyDescent="0.25">
      <c r="A50" s="40"/>
      <c r="B50" s="40"/>
      <c r="C50" s="40"/>
      <c r="D50" s="40"/>
      <c r="E50" s="40"/>
      <c r="F50" s="40"/>
      <c r="G50" s="40"/>
    </row>
    <row r="51" spans="1:7" x14ac:dyDescent="0.25">
      <c r="A51" s="40"/>
      <c r="B51" s="40"/>
      <c r="C51" s="40"/>
      <c r="D51" s="40"/>
      <c r="E51" s="40"/>
      <c r="F51" s="40"/>
      <c r="G51" s="40"/>
    </row>
    <row r="52" spans="1:7" x14ac:dyDescent="0.25">
      <c r="A52" s="40"/>
      <c r="B52" s="40"/>
      <c r="C52" s="40"/>
      <c r="D52" s="40"/>
      <c r="E52" s="40"/>
      <c r="F52" s="40"/>
      <c r="G52" s="40"/>
    </row>
    <row r="53" spans="1:7" x14ac:dyDescent="0.25">
      <c r="A53" s="40"/>
      <c r="B53" s="40"/>
      <c r="C53" s="40"/>
      <c r="D53" s="40"/>
      <c r="E53" s="40"/>
      <c r="F53" s="40"/>
      <c r="G53" s="40"/>
    </row>
    <row r="54" spans="1:7" x14ac:dyDescent="0.25">
      <c r="A54" s="40"/>
      <c r="B54" s="40"/>
      <c r="C54" s="40"/>
      <c r="D54" s="40"/>
      <c r="E54" s="40"/>
      <c r="F54" s="40"/>
      <c r="G54" s="40"/>
    </row>
    <row r="55" spans="1:7" x14ac:dyDescent="0.25">
      <c r="A55" s="40"/>
      <c r="B55" s="40"/>
      <c r="C55" s="40"/>
      <c r="D55" s="40"/>
      <c r="E55" s="40"/>
      <c r="F55" s="40"/>
      <c r="G55" s="40"/>
    </row>
    <row r="56" spans="1:7" x14ac:dyDescent="0.25">
      <c r="A56" s="40"/>
      <c r="B56" s="40"/>
      <c r="C56" s="40"/>
      <c r="D56" s="40"/>
      <c r="E56" s="40"/>
      <c r="F56" s="40"/>
      <c r="G56" s="40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Marlen O</cp:lastModifiedBy>
  <cp:lastPrinted>2024-10-08T18:33:22Z</cp:lastPrinted>
  <dcterms:created xsi:type="dcterms:W3CDTF">2024-04-05T18:47:51Z</dcterms:created>
  <dcterms:modified xsi:type="dcterms:W3CDTF">2024-10-23T23:09:17Z</dcterms:modified>
</cp:coreProperties>
</file>