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ITE\"/>
    </mc:Choice>
  </mc:AlternateContent>
  <xr:revisionPtr revIDLastSave="0" documentId="13_ncr:1_{B9D6556D-B21F-4F1A-96D2-EBC2F0019907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1'!$A$1:$G$89</definedName>
    <definedName name="_xlnm.Print_Area" localSheetId="1">'FORMATO 2'!$A$1:$I$45</definedName>
    <definedName name="_xlnm.Print_Area" localSheetId="3">'FORMATO 4'!$A$1:$F$88</definedName>
    <definedName name="_xlnm.Print_Area" localSheetId="4">'FORMATO 5'!$A$1:$I$91</definedName>
    <definedName name="_xlnm.Print_Area" localSheetId="5">'FORMATO 6A'!$A$1:$I$166</definedName>
    <definedName name="_xlnm.Print_Area" localSheetId="6">'FORMATO 6B'!$A$1:$G$36</definedName>
    <definedName name="_xlnm.Print_Area" localSheetId="8">'FORMATO 6D'!$A$1:$G$43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6">'FORMATO 6B'!$1:$7</definedName>
    <definedName name="_xlnm.Print_Titles" localSheetId="7">'FORMATO 6C'!$1:$7</definedName>
    <definedName name="_xlnm.Print_Titles" localSheetId="8">'FORMATO 6D'!$1:$7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I16" i="5"/>
  <c r="F18" i="1"/>
  <c r="D26" i="7"/>
  <c r="B8" i="7"/>
  <c r="B26" i="7"/>
  <c r="C8" i="7"/>
  <c r="D8" i="7"/>
  <c r="E8" i="7"/>
  <c r="F8" i="7"/>
  <c r="G8" i="7"/>
  <c r="G43" i="5"/>
  <c r="I15" i="5"/>
  <c r="G61" i="4"/>
  <c r="F41" i="1"/>
  <c r="F8" i="4"/>
  <c r="D47" i="6"/>
  <c r="E47" i="6"/>
  <c r="F47" i="6"/>
  <c r="G47" i="6"/>
  <c r="H47" i="6"/>
  <c r="C47" i="6"/>
  <c r="D37" i="6"/>
  <c r="E37" i="6"/>
  <c r="F37" i="6"/>
  <c r="G37" i="6"/>
  <c r="H37" i="6"/>
  <c r="C37" i="6"/>
  <c r="D17" i="6"/>
  <c r="E17" i="6"/>
  <c r="F17" i="6"/>
  <c r="G17" i="6"/>
  <c r="H17" i="6"/>
  <c r="C17" i="6"/>
  <c r="D27" i="6"/>
  <c r="E27" i="6"/>
  <c r="F27" i="6"/>
  <c r="G27" i="6"/>
  <c r="H27" i="6"/>
  <c r="C27" i="6"/>
  <c r="D9" i="6"/>
  <c r="E9" i="6"/>
  <c r="F9" i="6"/>
  <c r="C9" i="6"/>
  <c r="G9" i="6"/>
  <c r="H9" i="6"/>
  <c r="I70" i="5"/>
  <c r="E70" i="5"/>
  <c r="D43" i="5"/>
  <c r="E43" i="5"/>
  <c r="G67" i="1"/>
  <c r="G62" i="1"/>
  <c r="G56" i="1"/>
  <c r="G41" i="1"/>
  <c r="G37" i="1"/>
  <c r="G30" i="1"/>
  <c r="G25" i="1"/>
  <c r="G22" i="1"/>
  <c r="G8" i="1"/>
  <c r="G46" i="1" s="1"/>
  <c r="C59" i="1"/>
  <c r="C30" i="1"/>
  <c r="C24" i="1"/>
  <c r="C16" i="1"/>
  <c r="C8" i="1"/>
  <c r="H81" i="6" l="1"/>
  <c r="H158" i="6" s="1"/>
  <c r="H8" i="6" s="1"/>
  <c r="F81" i="6"/>
  <c r="F158" i="6" s="1"/>
  <c r="F8" i="6" s="1"/>
  <c r="E81" i="6"/>
  <c r="E158" i="6" s="1"/>
  <c r="E8" i="6" s="1"/>
  <c r="D81" i="6"/>
  <c r="D158" i="6" s="1"/>
  <c r="D8" i="6" s="1"/>
  <c r="G81" i="6"/>
  <c r="G158" i="6" s="1"/>
  <c r="G8" i="6" s="1"/>
  <c r="C81" i="6"/>
  <c r="C158" i="6" s="1"/>
  <c r="C8" i="6" s="1"/>
  <c r="C46" i="1"/>
  <c r="C61" i="1" s="1"/>
  <c r="G78" i="1"/>
  <c r="G58" i="1"/>
  <c r="D17" i="4"/>
  <c r="D23" i="4" s="1"/>
  <c r="G80" i="1" l="1"/>
  <c r="E78" i="5"/>
  <c r="F78" i="5"/>
  <c r="G78" i="5"/>
  <c r="H78" i="5"/>
  <c r="I78" i="5"/>
  <c r="D78" i="5"/>
  <c r="F70" i="5"/>
  <c r="D70" i="5"/>
  <c r="I36" i="5" l="1"/>
  <c r="F13" i="4" l="1"/>
  <c r="C10" i="8" l="1"/>
  <c r="D10" i="8"/>
  <c r="G10" i="8"/>
  <c r="F10" i="8"/>
  <c r="F30" i="1"/>
  <c r="H9" i="8" l="1"/>
  <c r="E10" i="8" l="1"/>
  <c r="H10" i="8"/>
  <c r="F17" i="5" l="1"/>
  <c r="F8" i="1" l="1"/>
  <c r="D9" i="8" l="1"/>
  <c r="F9" i="8"/>
  <c r="G9" i="8"/>
  <c r="C26" i="7" l="1"/>
  <c r="C8" i="9" l="1"/>
  <c r="C31" i="9" s="1"/>
  <c r="D8" i="9"/>
  <c r="D31" i="9" s="1"/>
  <c r="E8" i="9"/>
  <c r="E31" i="9" s="1"/>
  <c r="F8" i="9"/>
  <c r="F31" i="9" s="1"/>
  <c r="B8" i="9"/>
  <c r="B31" i="9" s="1"/>
  <c r="G8" i="9"/>
  <c r="G31" i="9" s="1"/>
  <c r="D82" i="8"/>
  <c r="F82" i="8"/>
  <c r="G82" i="8"/>
  <c r="E73" i="5"/>
  <c r="F43" i="5"/>
  <c r="F73" i="5" s="1"/>
  <c r="G73" i="5"/>
  <c r="H43" i="5"/>
  <c r="H73" i="5" s="1"/>
  <c r="D73" i="5"/>
  <c r="I19" i="5"/>
  <c r="I43" i="5" l="1"/>
  <c r="I73" i="5" s="1"/>
  <c r="I14" i="5"/>
  <c r="I13" i="5"/>
  <c r="F26" i="7" l="1"/>
  <c r="E26" i="7"/>
  <c r="E74" i="4"/>
  <c r="F74" i="4"/>
  <c r="D74" i="4"/>
  <c r="F72" i="4"/>
  <c r="E72" i="4"/>
  <c r="D72" i="4"/>
  <c r="E70" i="4"/>
  <c r="F70" i="4"/>
  <c r="D70" i="4"/>
  <c r="E69" i="4"/>
  <c r="F69" i="4"/>
  <c r="D69" i="4"/>
  <c r="E67" i="4"/>
  <c r="F67" i="4"/>
  <c r="D67" i="4"/>
  <c r="E54" i="4"/>
  <c r="F54" i="4"/>
  <c r="D54" i="4"/>
  <c r="E53" i="4"/>
  <c r="F53" i="4"/>
  <c r="D53" i="4"/>
  <c r="E52" i="4"/>
  <c r="F52" i="4"/>
  <c r="D52" i="4"/>
  <c r="E51" i="4"/>
  <c r="F51" i="4"/>
  <c r="D51" i="4"/>
  <c r="D60" i="4" s="1"/>
  <c r="D61" i="4" s="1"/>
  <c r="E38" i="4"/>
  <c r="F38" i="4"/>
  <c r="D38" i="4"/>
  <c r="E41" i="4"/>
  <c r="F41" i="4"/>
  <c r="D41" i="4"/>
  <c r="E17" i="4"/>
  <c r="F17" i="4"/>
  <c r="E13" i="4"/>
  <c r="D13" i="4"/>
  <c r="E8" i="4"/>
  <c r="D8" i="4"/>
  <c r="D21" i="4" s="1"/>
  <c r="D19" i="2"/>
  <c r="E19" i="2"/>
  <c r="F19" i="2"/>
  <c r="H19" i="2"/>
  <c r="I19" i="2"/>
  <c r="C19" i="2"/>
  <c r="D45" i="4" l="1"/>
  <c r="D32" i="4"/>
  <c r="E45" i="4"/>
  <c r="F45" i="4"/>
  <c r="F23" i="4"/>
  <c r="F32" i="4" s="1"/>
  <c r="G26" i="7"/>
  <c r="F67" i="1"/>
  <c r="F62" i="1"/>
  <c r="F56" i="1"/>
  <c r="F37" i="1"/>
  <c r="F46" i="1" s="1"/>
  <c r="F25" i="1"/>
  <c r="F22" i="1"/>
  <c r="B59" i="1"/>
  <c r="B30" i="1"/>
  <c r="B24" i="1"/>
  <c r="B16" i="1"/>
  <c r="B8" i="1"/>
  <c r="E22" i="4" l="1"/>
  <c r="E23" i="4" s="1"/>
  <c r="E32" i="4" s="1"/>
  <c r="F78" i="1"/>
  <c r="B46" i="1"/>
  <c r="B61" i="1" s="1"/>
  <c r="F58" i="1"/>
  <c r="G19" i="2" s="1"/>
  <c r="C82" i="8"/>
  <c r="C9" i="8"/>
  <c r="E82" i="8" l="1"/>
  <c r="E9" i="8"/>
  <c r="F80" i="1"/>
  <c r="H82" i="8"/>
</calcChain>
</file>

<file path=xl/sharedStrings.xml><?xml version="1.0" encoding="utf-8"?>
<sst xmlns="http://schemas.openxmlformats.org/spreadsheetml/2006/main" count="699" uniqueCount="550">
  <si>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</si>
  <si>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</si>
  <si>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</si>
  <si>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</si>
  <si>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</si>
  <si>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</si>
  <si>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</si>
  <si>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</si>
  <si>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</si>
  <si>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</si>
  <si>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</si>
  <si>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</si>
  <si>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</si>
  <si>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</si>
  <si>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</si>
  <si>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</si>
  <si>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</si>
  <si>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</si>
  <si>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</si>
  <si>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</si>
  <si>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</si>
  <si>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</si>
  <si>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</si>
  <si>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</si>
  <si>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</si>
  <si>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</si>
  <si>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</si>
  <si>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</si>
  <si>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</si>
  <si>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</si>
  <si>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</si>
  <si>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</si>
  <si>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</si>
  <si>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</si>
  <si>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</si>
  <si>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</si>
  <si>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</si>
  <si>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</si>
  <si>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</si>
  <si>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</si>
  <si>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</si>
  <si>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</si>
  <si>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</si>
  <si>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</si>
  <si>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</si>
  <si>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</si>
  <si>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</si>
  <si>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</si>
  <si>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</si>
  <si>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</si>
  <si>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</si>
  <si>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</si>
  <si>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</si>
  <si>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</si>
  <si>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</si>
  <si>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</si>
  <si>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</si>
  <si>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</si>
  <si>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</si>
  <si>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</si>
  <si>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</si>
  <si>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</si>
  <si>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</si>
  <si>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</si>
  <si>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</si>
  <si>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</si>
  <si>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</si>
  <si>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</si>
  <si>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</si>
  <si>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</si>
  <si>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</si>
  <si>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</si>
  <si>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</si>
  <si>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</si>
  <si>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</si>
  <si>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</si>
  <si>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</si>
  <si>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</si>
  <si>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</si>
  <si>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</si>
  <si>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</si>
  <si>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</si>
  <si>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</si>
  <si>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</si>
  <si>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</si>
  <si>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</si>
  <si>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</si>
  <si>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</si>
  <si>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</si>
  <si>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</si>
  <si>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</si>
  <si>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</si>
  <si>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</si>
  <si>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</si>
  <si>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</si>
  <si>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</si>
  <si>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</si>
  <si>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</si>
  <si>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</si>
  <si>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</si>
  <si>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</si>
  <si>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</si>
  <si>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</si>
  <si>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</si>
  <si>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</si>
  <si>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</si>
  <si>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</si>
  <si>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</si>
  <si>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</si>
  <si>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</si>
  <si>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</si>
  <si>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</si>
  <si>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</si>
  <si>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</si>
  <si>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</si>
  <si>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</si>
  <si>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</si>
  <si>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</si>
  <si>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</si>
  <si>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</si>
  <si>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TLAXCALTECA DE ELECCIONES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</si>
  <si>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</si>
  <si>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</si>
  <si>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</si>
  <si>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</si>
  <si>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</si>
  <si>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</si>
  <si>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</si>
  <si>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</si>
  <si>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</si>
  <si>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</si>
  <si>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</si>
  <si>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</si>
  <si>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</si>
  <si>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</si>
  <si>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</si>
  <si>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</si>
  <si>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</si>
  <si>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</si>
  <si>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</si>
  <si>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</si>
  <si>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</si>
  <si>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</si>
  <si>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</si>
  <si>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</si>
  <si>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</si>
  <si>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</si>
  <si>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</si>
  <si>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</si>
  <si>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</si>
  <si>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</si>
  <si>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</si>
  <si>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</si>
  <si>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</si>
  <si>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</si>
  <si>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</si>
  <si>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</si>
  <si>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</si>
  <si>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</si>
  <si>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</si>
  <si>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</si>
  <si>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</si>
  <si>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</si>
  <si>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</si>
  <si>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</si>
  <si>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</si>
  <si>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</si>
  <si>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</si>
  <si>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</si>
  <si>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</si>
  <si>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</si>
  <si>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</si>
  <si>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</si>
  <si>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</si>
  <si>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</si>
  <si>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</si>
  <si>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</si>
  <si>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</si>
  <si>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</si>
  <si>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</si>
  <si>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</si>
  <si>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</si>
  <si>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</si>
  <si>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</si>
  <si>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</si>
  <si>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</si>
  <si>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</si>
  <si>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</si>
  <si>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</si>
  <si>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</si>
  <si>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</si>
  <si>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</si>
  <si>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</si>
  <si>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</si>
  <si>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</si>
  <si>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</si>
  <si>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</si>
  <si>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</si>
  <si>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</si>
  <si>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</si>
  <si>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</si>
  <si>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</si>
  <si>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</si>
  <si>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</si>
  <si>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</si>
  <si>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</si>
  <si>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</si>
  <si>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</si>
  <si>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</si>
  <si>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</si>
  <si>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</si>
  <si>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</si>
  <si>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</si>
  <si>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</si>
  <si>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</si>
  <si>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</si>
  <si>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</si>
  <si>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</si>
  <si>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</si>
  <si>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</si>
  <si>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</si>
  <si>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</si>
  <si>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</si>
  <si>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</si>
  <si>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</si>
  <si>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</si>
  <si>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</si>
  <si>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</si>
  <si>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</si>
  <si>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</si>
  <si>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</si>
  <si>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</si>
  <si>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</si>
  <si>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</si>
  <si>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</si>
  <si>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</si>
  <si>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</si>
  <si>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</si>
  <si>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</si>
  <si>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</si>
  <si>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</si>
  <si>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</si>
  <si>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</si>
  <si>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</si>
  <si>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</si>
  <si>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</si>
  <si>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</si>
  <si>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</si>
  <si>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</si>
  <si>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</si>
  <si>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</si>
  <si>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</si>
  <si>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</si>
  <si>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</si>
  <si>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</si>
  <si>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</si>
  <si>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</si>
  <si>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</si>
  <si>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</si>
  <si>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</si>
  <si>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</si>
  <si>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</si>
  <si>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</si>
  <si>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</si>
  <si>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</si>
  <si>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</si>
  <si>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</si>
  <si>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</si>
  <si>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</si>
  <si>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</si>
  <si>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</si>
  <si>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</si>
  <si>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</si>
  <si>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</si>
  <si>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</si>
  <si>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</si>
  <si>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</si>
  <si>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</si>
  <si>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</si>
  <si>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</si>
  <si>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</si>
  <si>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</si>
  <si>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</si>
  <si>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</si>
  <si>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</si>
  <si>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</si>
  <si>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</si>
  <si>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</si>
  <si>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</si>
  <si>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</si>
  <si>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</si>
  <si>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</si>
  <si>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</si>
  <si>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</si>
  <si>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</si>
  <si>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</si>
  <si>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</si>
  <si>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</si>
  <si>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</si>
  <si>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</si>
  <si>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</si>
  <si>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</si>
  <si>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</si>
  <si>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</si>
  <si>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</si>
  <si>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</si>
  <si>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</si>
  <si>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</si>
  <si>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</si>
  <si>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</si>
  <si>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</si>
  <si>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</si>
  <si>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</si>
  <si>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</si>
  <si>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</si>
  <si>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</si>
  <si>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</si>
  <si>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</si>
  <si>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</si>
  <si>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</si>
  <si>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</si>
  <si>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</si>
  <si>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</si>
  <si>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</si>
  <si>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</si>
  <si>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</si>
  <si>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</si>
  <si>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</si>
  <si>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</si>
  <si>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</si>
  <si>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</si>
  <si>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</si>
  <si>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</si>
  <si>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</si>
  <si>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</si>
  <si>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</si>
  <si>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</si>
  <si>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</si>
  <si>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</si>
  <si>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</si>
  <si>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</si>
  <si>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</si>
  <si>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</si>
  <si>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</si>
  <si>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</si>
  <si>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</si>
  <si>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</si>
  <si>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</si>
  <si>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</si>
  <si>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</si>
  <si>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</si>
  <si>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</si>
  <si>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</si>
  <si>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</si>
  <si>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</si>
  <si>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</si>
  <si>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</si>
  <si>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</si>
  <si>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</si>
  <si>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</si>
  <si>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</si>
  <si>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</si>
  <si>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</si>
  <si>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</si>
  <si>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</si>
  <si>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</si>
  <si>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</si>
  <si>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</si>
  <si>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</si>
  <si>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</si>
  <si>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</si>
  <si>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</si>
  <si>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</si>
  <si>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</si>
  <si>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</si>
  <si>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</si>
  <si>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</si>
  <si>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I. Gasto No Etiquetado</t>
  </si>
  <si>
    <t>(I=A+B+C+D+E+F+G+H)</t>
  </si>
  <si>
    <t>II. Gasto Etiquetado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</si>
  <si>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</si>
  <si>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</si>
  <si>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</si>
  <si>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</si>
  <si>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</si>
  <si>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</si>
  <si>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</si>
  <si>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</si>
  <si>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</si>
  <si>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</si>
  <si>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</si>
  <si>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</si>
  <si>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</si>
  <si>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</si>
  <si>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</si>
  <si>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</si>
  <si>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</si>
  <si>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</si>
  <si>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</si>
  <si>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</si>
  <si>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</si>
  <si>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</si>
  <si>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</si>
  <si>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</si>
  <si>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</si>
  <si>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</si>
  <si>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</si>
  <si>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</si>
  <si>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</si>
  <si>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</si>
  <si>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</si>
  <si>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</si>
  <si>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</si>
  <si>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</si>
  <si>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</si>
  <si>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</si>
  <si>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</si>
  <si>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</si>
  <si>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</si>
  <si>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</si>
  <si>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</si>
  <si>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</si>
  <si>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</si>
  <si>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</si>
  <si>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</si>
  <si>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</si>
  <si>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</si>
  <si>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</si>
  <si>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Servicios Personales</t>
  </si>
  <si>
    <t xml:space="preserve">Concepto </t>
  </si>
  <si>
    <t>Bajo protesta de decir verdad declaramos que los Estados Financieros y sus Notas son razonablemente correctos y responsabilidad del emisor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</si>
  <si>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</si>
  <si>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</si>
  <si>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</si>
  <si>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</si>
  <si>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</si>
  <si>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</si>
  <si>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</si>
  <si>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</si>
  <si>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</si>
  <si>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</si>
  <si>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</si>
  <si>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</si>
  <si>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</si>
  <si>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</si>
  <si>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</si>
  <si>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</si>
  <si>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</si>
  <si>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</si>
  <si>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</si>
  <si>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</si>
  <si>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</si>
  <si>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</si>
  <si>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</si>
  <si>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</si>
  <si>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</si>
  <si>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</si>
  <si>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</si>
  <si>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</si>
  <si>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</si>
  <si>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</si>
  <si>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</si>
  <si>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</si>
  <si>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</si>
  <si>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</si>
  <si>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</si>
  <si>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</si>
  <si>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</si>
  <si>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</si>
  <si>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</si>
  <si>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</si>
  <si>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</si>
  <si>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</si>
  <si>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</si>
  <si>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</si>
  <si>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</si>
  <si>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</si>
  <si>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</si>
  <si>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</si>
  <si>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</si>
  <si>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</si>
  <si>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</si>
  <si>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</si>
  <si>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</si>
  <si>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</si>
  <si>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</si>
  <si>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</si>
  <si>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</si>
  <si>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</si>
  <si>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</si>
  <si>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</si>
  <si>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</si>
  <si>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</si>
  <si>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</si>
  <si>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</si>
  <si>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</si>
  <si>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</si>
  <si>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</si>
  <si>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</si>
  <si>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</si>
  <si>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</si>
  <si>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</si>
  <si>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Organización electoral</t>
  </si>
  <si>
    <t>Prerrogativas, administración y fiscalización</t>
  </si>
  <si>
    <t>Asuntos juridicos</t>
  </si>
  <si>
    <t>Informatica</t>
  </si>
  <si>
    <t>Transparencia</t>
  </si>
  <si>
    <t>Secretaria General</t>
  </si>
  <si>
    <t>Contraloria general</t>
  </si>
  <si>
    <t>Comunicación social</t>
  </si>
  <si>
    <t>Consejeros electorales</t>
  </si>
  <si>
    <t>Presidencia</t>
  </si>
  <si>
    <t>Auxiliares de consejeros</t>
  </si>
  <si>
    <t>Contencioso electoral</t>
  </si>
  <si>
    <t>Directora  Administrativa</t>
  </si>
  <si>
    <t>4. Deuda Contingente 1 (informativo)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</si>
  <si>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</si>
  <si>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          Directora  Administrativa</t>
  </si>
  <si>
    <t>Fecha del contrato</t>
  </si>
  <si>
    <t>Clasificación por Objeto del Gasto (Capítulo y Concepto)</t>
  </si>
  <si>
    <t>Clasificación Administrativa</t>
  </si>
  <si>
    <t>Clasificación Funcional (Finalidad y Función)</t>
  </si>
  <si>
    <t>Clasificación de Servicios Personales por Categoría</t>
  </si>
  <si>
    <t>Productos químicos, farmacéuticos y de laboratorio</t>
  </si>
  <si>
    <t>Ampliaciones/ 
(Reducciones)</t>
  </si>
  <si>
    <t>Lic. Emmanuel Ávila González</t>
  </si>
  <si>
    <t>Consejero Presidente</t>
  </si>
  <si>
    <t xml:space="preserve">Consejero Presidente </t>
  </si>
  <si>
    <t xml:space="preserve">Lic. Emmanuel Ávila González </t>
  </si>
  <si>
    <t>Consulta ciudada</t>
  </si>
  <si>
    <t xml:space="preserve">Lic. Emmauel Ávila González </t>
  </si>
  <si>
    <t xml:space="preserve">Lic. Emmanuel Ávila Gonzalez </t>
  </si>
  <si>
    <t>Servicio profesional</t>
  </si>
  <si>
    <t>+</t>
  </si>
  <si>
    <t>C.P.  Maria Paula Escobar Aguirre</t>
  </si>
  <si>
    <t>C.P. Maria Paula Escobar Aguirre</t>
  </si>
  <si>
    <t xml:space="preserve">C.P. Maria Paula Escobar Aguirre </t>
  </si>
  <si>
    <t xml:space="preserve">C.P. Maria Paula Escibar Aguirre 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</si>
  <si>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</si>
  <si>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</si>
  <si>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</si>
  <si>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al 31 de diciembre de 2024 y al 31 de marzo 2025</t>
  </si>
  <si>
    <t>al 31 de diciembre de 2024 y al 31 de marzo de 2025</t>
  </si>
  <si>
    <t>al 31 de diciembre de 2024</t>
  </si>
  <si>
    <t>del 1 de enero al 31 de marzo de 2025</t>
  </si>
  <si>
    <t>del 1 de enero al 31 de marzo  de  2025</t>
  </si>
  <si>
    <t>del 1 de enero al 31 de marzo  de 2025</t>
  </si>
  <si>
    <t>del 1 de enero al 31 de marzo 2025</t>
  </si>
  <si>
    <t xml:space="preserve">             Lic. Emmanuel Ávila González </t>
  </si>
  <si>
    <t xml:space="preserve">                      Consejero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</si>
</sst>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3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1" applyFont="1" applyFill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164" fontId="3" fillId="0" borderId="0" xfId="1" applyFont="1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vertical="top"/>
    </xf>
    <xf numFmtId="0" fontId="3" fillId="4" borderId="0" xfId="0" applyFont="1" applyFill="1"/>
    <xf numFmtId="164" fontId="3" fillId="4" borderId="0" xfId="1" applyFont="1" applyFill="1" applyBorder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top"/>
    </xf>
    <xf numFmtId="0" fontId="4" fillId="4" borderId="0" xfId="0" applyFont="1" applyFill="1" applyAlignment="1">
      <alignment vertical="top"/>
    </xf>
    <xf numFmtId="0" fontId="3" fillId="4" borderId="0" xfId="0" applyFont="1" applyFill="1" applyAlignment="1">
      <alignment horizontal="right"/>
    </xf>
    <xf numFmtId="164" fontId="3" fillId="4" borderId="0" xfId="1" applyFont="1" applyFill="1" applyBorder="1" applyAlignment="1">
      <alignment vertical="top"/>
    </xf>
    <xf numFmtId="0" fontId="3" fillId="4" borderId="0" xfId="0" applyFont="1" applyFill="1" applyAlignment="1" applyProtection="1">
      <alignment vertical="top" wrapText="1"/>
      <protection locked="0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3" fontId="2" fillId="0" borderId="8" xfId="0" applyNumberFormat="1" applyFont="1" applyBorder="1" applyAlignment="1">
      <alignment horizontal="right" vertical="center" wrapText="1"/>
    </xf>
    <xf numFmtId="0" fontId="3" fillId="4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9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6" xfId="0" applyFont="1" applyBorder="1"/>
    <xf numFmtId="0" fontId="9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3" fillId="0" borderId="0" xfId="1" applyFont="1" applyFill="1" applyBorder="1" applyAlignment="1">
      <alignment vertical="top"/>
    </xf>
    <xf numFmtId="0" fontId="7" fillId="0" borderId="7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5" fillId="0" borderId="7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 vertical="top"/>
      <protection locked="0"/>
    </xf>
    <xf numFmtId="0" fontId="5" fillId="2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4" borderId="0" xfId="0" applyFont="1" applyFill="1" applyAlignment="1">
      <alignment vertical="top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0" borderId="6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3" fontId="2" fillId="4" borderId="5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11" fillId="4" borderId="0" xfId="0" applyFont="1" applyFill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0" fillId="0" borderId="7" xfId="0" applyBorder="1"/>
    <xf numFmtId="0" fontId="2" fillId="0" borderId="2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3" fontId="5" fillId="4" borderId="30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/>
    <xf numFmtId="4" fontId="9" fillId="0" borderId="6" xfId="0" applyNumberFormat="1" applyFont="1" applyBorder="1" applyAlignment="1">
      <alignment vertical="center"/>
    </xf>
    <xf numFmtId="0" fontId="9" fillId="0" borderId="5" xfId="0" applyFont="1" applyBorder="1"/>
    <xf numFmtId="3" fontId="2" fillId="0" borderId="9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vertical="center"/>
    </xf>
    <xf numFmtId="3" fontId="5" fillId="4" borderId="5" xfId="0" applyNumberFormat="1" applyFont="1" applyFill="1" applyBorder="1" applyAlignment="1">
      <alignment horizontal="right" vertical="center" wrapText="1"/>
    </xf>
    <xf numFmtId="0" fontId="0" fillId="0" borderId="19" xfId="0" applyBorder="1"/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0" xfId="0" applyFont="1" applyFill="1" applyAlignment="1">
      <alignment horizontal="left" vertical="top"/>
    </xf>
    <xf numFmtId="0" fontId="3" fillId="4" borderId="19" xfId="0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top" wrapTex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5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8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32523"/>
      <color rgb="FF8A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828675</xdr:colOff>
      <xdr:row>86</xdr:row>
      <xdr:rowOff>161925</xdr:rowOff>
    </xdr:from>
    <xdr:to>
      <xdr:col>4</xdr:col>
      <xdr:colOff>3000375</xdr:colOff>
      <xdr:row>86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467600" y="188595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42</xdr:row>
      <xdr:rowOff>161925</xdr:rowOff>
    </xdr:from>
    <xdr:to>
      <xdr:col>6</xdr:col>
      <xdr:colOff>3000375</xdr:colOff>
      <xdr:row>42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7905750" y="19383375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43</xdr:row>
      <xdr:rowOff>0</xdr:rowOff>
    </xdr:from>
    <xdr:to>
      <xdr:col>4</xdr:col>
      <xdr:colOff>35719</xdr:colOff>
      <xdr:row>43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635919" y="10298906"/>
          <a:ext cx="202525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320187</xdr:colOff>
      <xdr:row>42</xdr:row>
      <xdr:rowOff>189492</xdr:rowOff>
    </xdr:from>
    <xdr:to>
      <xdr:col>7</xdr:col>
      <xdr:colOff>428533</xdr:colOff>
      <xdr:row>42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914168" y="10483819"/>
          <a:ext cx="202067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828675</xdr:colOff>
      <xdr:row>26</xdr:row>
      <xdr:rowOff>161925</xdr:rowOff>
    </xdr:from>
    <xdr:to>
      <xdr:col>6</xdr:col>
      <xdr:colOff>3000375</xdr:colOff>
      <xdr:row>26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496050" y="10448925"/>
          <a:ext cx="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813352</xdr:colOff>
      <xdr:row>27</xdr:row>
      <xdr:rowOff>0</xdr:rowOff>
    </xdr:from>
    <xdr:to>
      <xdr:col>4</xdr:col>
      <xdr:colOff>10871</xdr:colOff>
      <xdr:row>27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72309" y="7570304"/>
          <a:ext cx="17816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460991</xdr:colOff>
      <xdr:row>26</xdr:row>
      <xdr:rowOff>189492</xdr:rowOff>
    </xdr:from>
    <xdr:to>
      <xdr:col>7</xdr:col>
      <xdr:colOff>569337</xdr:colOff>
      <xdr:row>26</xdr:row>
      <xdr:rowOff>189492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5066121" y="7569296"/>
          <a:ext cx="17814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813352</xdr:colOff>
      <xdr:row>85</xdr:row>
      <xdr:rowOff>0</xdr:rowOff>
    </xdr:from>
    <xdr:to>
      <xdr:col>3</xdr:col>
      <xdr:colOff>10871</xdr:colOff>
      <xdr:row>85</xdr:row>
      <xdr:rowOff>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2070652" y="7572375"/>
          <a:ext cx="178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392118</xdr:colOff>
      <xdr:row>84</xdr:row>
      <xdr:rowOff>189492</xdr:rowOff>
    </xdr:from>
    <xdr:to>
      <xdr:col>5</xdr:col>
      <xdr:colOff>481414</xdr:colOff>
      <xdr:row>84</xdr:row>
      <xdr:rowOff>189492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941887" y="19935550"/>
          <a:ext cx="16499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769327</xdr:colOff>
      <xdr:row>85</xdr:row>
      <xdr:rowOff>189492</xdr:rowOff>
    </xdr:from>
    <xdr:to>
      <xdr:col>7</xdr:col>
      <xdr:colOff>246953</xdr:colOff>
      <xdr:row>86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5136173" y="17971934"/>
          <a:ext cx="1983434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1023698</xdr:colOff>
      <xdr:row>86</xdr:row>
      <xdr:rowOff>5586</xdr:rowOff>
    </xdr:from>
    <xdr:to>
      <xdr:col>2</xdr:col>
      <xdr:colOff>2945422</xdr:colOff>
      <xdr:row>86</xdr:row>
      <xdr:rowOff>7327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1507275" y="17978528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769327</xdr:colOff>
      <xdr:row>162</xdr:row>
      <xdr:rowOff>189492</xdr:rowOff>
    </xdr:from>
    <xdr:to>
      <xdr:col>6</xdr:col>
      <xdr:colOff>246953</xdr:colOff>
      <xdr:row>163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141302" y="183060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163</xdr:row>
      <xdr:rowOff>5586</xdr:rowOff>
    </xdr:from>
    <xdr:to>
      <xdr:col>1</xdr:col>
      <xdr:colOff>3483792</xdr:colOff>
      <xdr:row>163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2017611" y="31901912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816952</xdr:colOff>
      <xdr:row>33</xdr:row>
      <xdr:rowOff>189492</xdr:rowOff>
    </xdr:from>
    <xdr:to>
      <xdr:col>6</xdr:col>
      <xdr:colOff>294578</xdr:colOff>
      <xdr:row>34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064977" y="202491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1562068</xdr:colOff>
      <xdr:row>34</xdr:row>
      <xdr:rowOff>5586</xdr:rowOff>
    </xdr:from>
    <xdr:to>
      <xdr:col>1</xdr:col>
      <xdr:colOff>3483792</xdr:colOff>
      <xdr:row>34</xdr:row>
      <xdr:rowOff>7327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19268" y="31914336"/>
          <a:ext cx="1921724" cy="17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559777</xdr:colOff>
      <xdr:row>95</xdr:row>
      <xdr:rowOff>37092</xdr:rowOff>
    </xdr:from>
    <xdr:to>
      <xdr:col>9</xdr:col>
      <xdr:colOff>37403</xdr:colOff>
      <xdr:row>95</xdr:row>
      <xdr:rowOff>38100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 flipV="1">
          <a:off x="6322402" y="31907742"/>
          <a:ext cx="1992226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35902</xdr:colOff>
      <xdr:row>33</xdr:row>
      <xdr:rowOff>189492</xdr:rowOff>
    </xdr:from>
    <xdr:to>
      <xdr:col>3</xdr:col>
      <xdr:colOff>151703</xdr:colOff>
      <xdr:row>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1407502" y="7352292"/>
          <a:ext cx="1639801" cy="10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89</xdr:row>
      <xdr:rowOff>189493</xdr:rowOff>
    </xdr:from>
    <xdr:to>
      <xdr:col>6</xdr:col>
      <xdr:colOff>294578</xdr:colOff>
      <xdr:row>90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5625703" y="18382243"/>
          <a:ext cx="2157906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1223551</xdr:colOff>
      <xdr:row>89</xdr:row>
      <xdr:rowOff>189371</xdr:rowOff>
    </xdr:from>
    <xdr:to>
      <xdr:col>1</xdr:col>
      <xdr:colOff>3386590</xdr:colOff>
      <xdr:row>90</xdr:row>
      <xdr:rowOff>5831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512585" y="18365699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654844</xdr:colOff>
      <xdr:row>39</xdr:row>
      <xdr:rowOff>189493</xdr:rowOff>
    </xdr:from>
    <xdr:to>
      <xdr:col>6</xdr:col>
      <xdr:colOff>294578</xdr:colOff>
      <xdr:row>40</xdr:row>
      <xdr:rowOff>5953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5626894" y="18363193"/>
          <a:ext cx="2154334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1223551</xdr:colOff>
      <xdr:row>39</xdr:row>
      <xdr:rowOff>189371</xdr:rowOff>
    </xdr:from>
    <xdr:to>
      <xdr:col>0</xdr:col>
      <xdr:colOff>3386590</xdr:colOff>
      <xdr:row>40</xdr:row>
      <xdr:rowOff>5831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509301" y="18363071"/>
          <a:ext cx="2163039" cy="6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zoomScaleNormal="100" workbookViewId="0">
      <selection activeCell="A96" sqref="A96"/>
    </sheetView>
  </sheetViews>
  <sheetFormatPr baseColWidth="10" defaultRowHeight="15" x14ac:dyDescent="0.25"/>
  <cols>
    <col min="1" max="1" width="54.140625" bestFit="1" customWidth="1"/>
    <col min="2" max="2" width="13" customWidth="1"/>
    <col min="3" max="3" width="14.7109375" customWidth="1"/>
    <col min="5" max="5" width="54.140625" customWidth="1"/>
    <col min="7" max="7" width="21.85546875" customWidth="1"/>
  </cols>
  <sheetData>
    <row r="1" spans="1:9" ht="15.75" customHeight="1" x14ac:dyDescent="0.25">
      <c r="A1" s="206" t="s">
        <v>120</v>
      </c>
      <c r="B1" s="207"/>
      <c r="C1" s="207"/>
      <c r="D1" s="207"/>
      <c r="E1" s="207"/>
      <c r="F1" s="207"/>
      <c r="G1" s="208"/>
      <c r="H1" s="29"/>
      <c r="I1" s="29"/>
    </row>
    <row r="2" spans="1:9" x14ac:dyDescent="0.25">
      <c r="A2" s="209" t="s">
        <v>0</v>
      </c>
      <c r="B2" s="210"/>
      <c r="C2" s="210"/>
      <c r="D2" s="210"/>
      <c r="E2" s="210"/>
      <c r="F2" s="210"/>
      <c r="G2" s="211"/>
      <c r="H2" s="29"/>
      <c r="I2" s="29"/>
    </row>
    <row r="3" spans="1:9" x14ac:dyDescent="0.25">
      <c r="A3" s="209" t="s">
        <v>541</v>
      </c>
      <c r="B3" s="210"/>
      <c r="C3" s="210"/>
      <c r="D3" s="210"/>
      <c r="E3" s="210"/>
      <c r="F3" s="210"/>
      <c r="G3" s="211"/>
      <c r="H3" s="29"/>
      <c r="I3" s="29"/>
    </row>
    <row r="4" spans="1:9" ht="15.75" thickBot="1" x14ac:dyDescent="0.3">
      <c r="A4" s="212" t="s">
        <v>1</v>
      </c>
      <c r="B4" s="213"/>
      <c r="C4" s="213"/>
      <c r="D4" s="213"/>
      <c r="E4" s="213"/>
      <c r="F4" s="213"/>
      <c r="G4" s="214"/>
      <c r="H4" s="29"/>
      <c r="I4" s="29"/>
    </row>
    <row r="5" spans="1:9" ht="15.75" thickBot="1" x14ac:dyDescent="0.3">
      <c r="A5" s="142" t="s">
        <v>429</v>
      </c>
      <c r="B5" s="141">
        <v>2025</v>
      </c>
      <c r="C5" s="141">
        <v>2024</v>
      </c>
      <c r="D5" s="223" t="s">
        <v>429</v>
      </c>
      <c r="E5" s="224"/>
      <c r="F5" s="141">
        <v>2025</v>
      </c>
      <c r="G5" s="141">
        <v>2024</v>
      </c>
      <c r="H5" s="29"/>
      <c r="I5" s="29"/>
    </row>
    <row r="6" spans="1:9" x14ac:dyDescent="0.25">
      <c r="A6" s="31" t="s">
        <v>3</v>
      </c>
      <c r="B6" s="32"/>
      <c r="C6" s="32"/>
      <c r="D6" s="219" t="s">
        <v>4</v>
      </c>
      <c r="E6" s="220"/>
      <c r="F6" s="32"/>
      <c r="G6" s="32"/>
      <c r="H6" s="29"/>
      <c r="I6" s="29"/>
    </row>
    <row r="7" spans="1:9" x14ac:dyDescent="0.25">
      <c r="A7" s="31" t="s">
        <v>5</v>
      </c>
      <c r="B7" s="18"/>
      <c r="C7" s="18"/>
      <c r="D7" s="215" t="s">
        <v>6</v>
      </c>
      <c r="E7" s="216"/>
      <c r="F7" s="18"/>
      <c r="G7" s="18"/>
      <c r="H7" s="29"/>
      <c r="I7" s="29"/>
    </row>
    <row r="8" spans="1:9" ht="15.75" customHeight="1" x14ac:dyDescent="0.25">
      <c r="A8" s="33" t="s">
        <v>7</v>
      </c>
      <c r="B8" s="32">
        <f>SUM(B9:B15)</f>
        <v>57278448.620000005</v>
      </c>
      <c r="C8" s="32">
        <f>SUM(C9:C15)</f>
        <v>35494975</v>
      </c>
      <c r="D8" s="217" t="s">
        <v>8</v>
      </c>
      <c r="E8" s="218"/>
      <c r="F8" s="32">
        <f>SUM(F9:F17)</f>
        <v>909164.39</v>
      </c>
      <c r="G8" s="32">
        <f>SUM(G9:G17)</f>
        <v>2978385.3899999997</v>
      </c>
      <c r="H8" s="29"/>
      <c r="I8" s="29"/>
    </row>
    <row r="9" spans="1:9" ht="15" customHeight="1" x14ac:dyDescent="0.25">
      <c r="A9" s="33" t="s">
        <v>9</v>
      </c>
      <c r="B9" s="18">
        <v>6491</v>
      </c>
      <c r="C9" s="18">
        <v>6491</v>
      </c>
      <c r="D9" s="217" t="s">
        <v>10</v>
      </c>
      <c r="E9" s="218"/>
      <c r="F9" s="18">
        <v>183446</v>
      </c>
      <c r="G9" s="18">
        <v>183446</v>
      </c>
      <c r="H9" s="29"/>
      <c r="I9" s="29"/>
    </row>
    <row r="10" spans="1:9" ht="15" customHeight="1" x14ac:dyDescent="0.25">
      <c r="A10" s="33" t="s">
        <v>11</v>
      </c>
      <c r="B10" s="18">
        <v>57225819</v>
      </c>
      <c r="C10" s="18">
        <v>35442345</v>
      </c>
      <c r="D10" s="217" t="s">
        <v>12</v>
      </c>
      <c r="E10" s="218"/>
      <c r="F10" s="18">
        <v>276560</v>
      </c>
      <c r="G10" s="18">
        <v>915488</v>
      </c>
      <c r="H10" s="29"/>
      <c r="I10" s="29"/>
    </row>
    <row r="11" spans="1:9" ht="15" customHeight="1" x14ac:dyDescent="0.25">
      <c r="A11" s="33" t="s">
        <v>13</v>
      </c>
      <c r="B11" s="18">
        <v>0</v>
      </c>
      <c r="C11" s="18">
        <v>0</v>
      </c>
      <c r="D11" s="217" t="s">
        <v>14</v>
      </c>
      <c r="E11" s="218"/>
      <c r="F11" s="18">
        <v>0</v>
      </c>
      <c r="G11" s="18">
        <v>0</v>
      </c>
      <c r="H11" s="29"/>
      <c r="I11" s="29"/>
    </row>
    <row r="12" spans="1:9" ht="15" customHeight="1" x14ac:dyDescent="0.25">
      <c r="A12" s="33" t="s">
        <v>15</v>
      </c>
      <c r="B12" s="18">
        <v>7683.6</v>
      </c>
      <c r="C12" s="18">
        <v>7684</v>
      </c>
      <c r="D12" s="217" t="s">
        <v>16</v>
      </c>
      <c r="E12" s="218"/>
      <c r="F12" s="18">
        <v>0</v>
      </c>
      <c r="G12" s="18">
        <v>0</v>
      </c>
      <c r="H12" s="29"/>
      <c r="I12" s="29"/>
    </row>
    <row r="13" spans="1:9" ht="15" customHeight="1" x14ac:dyDescent="0.25">
      <c r="A13" s="33" t="s">
        <v>17</v>
      </c>
      <c r="B13" s="18">
        <v>0</v>
      </c>
      <c r="C13" s="18">
        <v>0</v>
      </c>
      <c r="D13" s="217" t="s">
        <v>18</v>
      </c>
      <c r="E13" s="218"/>
      <c r="F13" s="18">
        <v>5197.3900000000003</v>
      </c>
      <c r="G13" s="18">
        <v>5197.3900000000003</v>
      </c>
      <c r="H13" s="29"/>
      <c r="I13" s="29"/>
    </row>
    <row r="14" spans="1:9" ht="20.25" customHeight="1" x14ac:dyDescent="0.25">
      <c r="A14" s="33" t="s">
        <v>19</v>
      </c>
      <c r="B14" s="18">
        <v>38455.019999999997</v>
      </c>
      <c r="C14" s="18">
        <v>38455</v>
      </c>
      <c r="D14" s="217" t="s">
        <v>20</v>
      </c>
      <c r="E14" s="218"/>
      <c r="F14" s="18">
        <v>0</v>
      </c>
      <c r="G14" s="18">
        <v>0</v>
      </c>
      <c r="H14" s="29"/>
      <c r="I14" s="29"/>
    </row>
    <row r="15" spans="1:9" ht="15" customHeight="1" x14ac:dyDescent="0.25">
      <c r="A15" s="33" t="s">
        <v>21</v>
      </c>
      <c r="B15" s="18">
        <v>0</v>
      </c>
      <c r="C15" s="18">
        <v>0</v>
      </c>
      <c r="D15" s="217" t="s">
        <v>22</v>
      </c>
      <c r="E15" s="218"/>
      <c r="F15" s="18">
        <v>443959</v>
      </c>
      <c r="G15" s="18">
        <v>1874254</v>
      </c>
      <c r="H15" s="29"/>
      <c r="I15" s="29"/>
    </row>
    <row r="16" spans="1:9" ht="24" x14ac:dyDescent="0.25">
      <c r="A16" s="17" t="s">
        <v>23</v>
      </c>
      <c r="B16" s="32">
        <f>SUM(B17:B23)</f>
        <v>16234.99</v>
      </c>
      <c r="C16" s="32">
        <f>SUM(C17:C23)</f>
        <v>1234</v>
      </c>
      <c r="D16" s="217" t="s">
        <v>24</v>
      </c>
      <c r="E16" s="218"/>
      <c r="F16" s="18">
        <v>0</v>
      </c>
      <c r="G16" s="18">
        <v>0</v>
      </c>
      <c r="H16" s="29"/>
      <c r="I16" s="29"/>
    </row>
    <row r="17" spans="1:9" x14ac:dyDescent="0.25">
      <c r="A17" s="33" t="s">
        <v>25</v>
      </c>
      <c r="B17" s="18">
        <v>0</v>
      </c>
      <c r="C17" s="18">
        <v>0</v>
      </c>
      <c r="D17" s="217" t="s">
        <v>26</v>
      </c>
      <c r="E17" s="218"/>
      <c r="F17" s="18">
        <v>2</v>
      </c>
      <c r="G17" s="18">
        <v>0</v>
      </c>
      <c r="H17" s="29"/>
      <c r="I17" s="29"/>
    </row>
    <row r="18" spans="1:9" x14ac:dyDescent="0.25">
      <c r="A18" s="33" t="s">
        <v>27</v>
      </c>
      <c r="B18" s="18">
        <v>-928.01</v>
      </c>
      <c r="C18" s="18">
        <v>-928</v>
      </c>
      <c r="D18" s="217" t="s">
        <v>28</v>
      </c>
      <c r="E18" s="218"/>
      <c r="F18" s="32">
        <f>F21</f>
        <v>5853</v>
      </c>
      <c r="G18" s="32">
        <f>G21</f>
        <v>809715</v>
      </c>
      <c r="H18" s="29"/>
      <c r="I18" s="29"/>
    </row>
    <row r="19" spans="1:9" x14ac:dyDescent="0.25">
      <c r="A19" s="33" t="s">
        <v>29</v>
      </c>
      <c r="B19" s="18">
        <v>17163</v>
      </c>
      <c r="C19" s="18">
        <v>2162</v>
      </c>
      <c r="D19" s="217" t="s">
        <v>30</v>
      </c>
      <c r="E19" s="218"/>
      <c r="F19" s="18">
        <v>0</v>
      </c>
      <c r="G19" s="18">
        <v>0</v>
      </c>
      <c r="H19" s="29"/>
      <c r="I19" s="29"/>
    </row>
    <row r="20" spans="1:9" ht="15.75" customHeight="1" x14ac:dyDescent="0.25">
      <c r="A20" s="33" t="s">
        <v>31</v>
      </c>
      <c r="B20" s="18">
        <v>0</v>
      </c>
      <c r="C20" s="18">
        <v>0</v>
      </c>
      <c r="D20" s="217" t="s">
        <v>32</v>
      </c>
      <c r="E20" s="218"/>
      <c r="F20" s="18">
        <v>0</v>
      </c>
      <c r="G20" s="18">
        <v>0</v>
      </c>
      <c r="H20" s="29"/>
      <c r="I20" s="29"/>
    </row>
    <row r="21" spans="1:9" x14ac:dyDescent="0.25">
      <c r="A21" s="33" t="s">
        <v>33</v>
      </c>
      <c r="B21" s="18">
        <v>0</v>
      </c>
      <c r="C21" s="18">
        <v>0</v>
      </c>
      <c r="D21" s="217" t="s">
        <v>34</v>
      </c>
      <c r="E21" s="218"/>
      <c r="F21" s="18">
        <v>5853</v>
      </c>
      <c r="G21" s="18">
        <v>809715</v>
      </c>
      <c r="H21" s="29"/>
      <c r="I21" s="29"/>
    </row>
    <row r="22" spans="1:9" ht="15.75" customHeight="1" x14ac:dyDescent="0.25">
      <c r="A22" s="33" t="s">
        <v>35</v>
      </c>
      <c r="B22" s="18">
        <v>0</v>
      </c>
      <c r="C22" s="18">
        <v>0</v>
      </c>
      <c r="D22" s="217" t="s">
        <v>36</v>
      </c>
      <c r="E22" s="218"/>
      <c r="F22" s="32">
        <f>SUM(F23:F24)</f>
        <v>0</v>
      </c>
      <c r="G22" s="32">
        <f>SUM(G23:G24)</f>
        <v>0</v>
      </c>
      <c r="H22" s="29"/>
      <c r="I22" s="29"/>
    </row>
    <row r="23" spans="1:9" ht="24" x14ac:dyDescent="0.25">
      <c r="A23" s="33" t="s">
        <v>37</v>
      </c>
      <c r="B23" s="18">
        <v>0</v>
      </c>
      <c r="C23" s="18">
        <v>0</v>
      </c>
      <c r="D23" s="217" t="s">
        <v>38</v>
      </c>
      <c r="E23" s="218"/>
      <c r="F23" s="18">
        <v>0</v>
      </c>
      <c r="G23" s="18">
        <v>0</v>
      </c>
      <c r="H23" s="29"/>
      <c r="I23" s="29"/>
    </row>
    <row r="24" spans="1:9" x14ac:dyDescent="0.25">
      <c r="A24" s="33" t="s">
        <v>39</v>
      </c>
      <c r="B24" s="32">
        <f>SUM(B25:B29)</f>
        <v>76750</v>
      </c>
      <c r="C24" s="32">
        <f>SUM(C25:C29)</f>
        <v>76750</v>
      </c>
      <c r="D24" s="217" t="s">
        <v>40</v>
      </c>
      <c r="E24" s="218"/>
      <c r="F24" s="18">
        <v>0</v>
      </c>
      <c r="G24" s="18">
        <v>0</v>
      </c>
      <c r="H24" s="29"/>
      <c r="I24" s="29"/>
    </row>
    <row r="25" spans="1:9" ht="24" x14ac:dyDescent="0.25">
      <c r="A25" s="33" t="s">
        <v>41</v>
      </c>
      <c r="B25" s="18">
        <v>76750</v>
      </c>
      <c r="C25" s="18">
        <v>76750</v>
      </c>
      <c r="D25" s="217" t="s">
        <v>42</v>
      </c>
      <c r="E25" s="218"/>
      <c r="F25" s="32">
        <f>SUM(F26:F29)</f>
        <v>0</v>
      </c>
      <c r="G25" s="32">
        <f>SUM(G26:G29)</f>
        <v>0</v>
      </c>
      <c r="H25" s="29"/>
      <c r="I25" s="29"/>
    </row>
    <row r="26" spans="1:9" ht="24" x14ac:dyDescent="0.25">
      <c r="A26" s="33" t="s">
        <v>43</v>
      </c>
      <c r="B26" s="18">
        <v>0</v>
      </c>
      <c r="C26" s="18">
        <v>0</v>
      </c>
      <c r="D26" s="217" t="s">
        <v>44</v>
      </c>
      <c r="E26" s="218"/>
      <c r="F26" s="18">
        <v>0</v>
      </c>
      <c r="G26" s="18">
        <v>0</v>
      </c>
      <c r="H26" s="29"/>
      <c r="I26" s="29"/>
    </row>
    <row r="27" spans="1:9" ht="24" x14ac:dyDescent="0.25">
      <c r="A27" s="33" t="s">
        <v>45</v>
      </c>
      <c r="B27" s="18">
        <v>0</v>
      </c>
      <c r="C27" s="18">
        <v>0</v>
      </c>
      <c r="D27" s="217" t="s">
        <v>46</v>
      </c>
      <c r="E27" s="218"/>
      <c r="F27" s="18">
        <v>0</v>
      </c>
      <c r="G27" s="18">
        <v>0</v>
      </c>
      <c r="H27" s="29"/>
      <c r="I27" s="29"/>
    </row>
    <row r="28" spans="1:9" x14ac:dyDescent="0.25">
      <c r="A28" s="33" t="s">
        <v>47</v>
      </c>
      <c r="B28" s="18">
        <v>0</v>
      </c>
      <c r="C28" s="18">
        <v>0</v>
      </c>
      <c r="D28" s="217" t="s">
        <v>48</v>
      </c>
      <c r="E28" s="218"/>
      <c r="F28" s="18">
        <v>0</v>
      </c>
      <c r="G28" s="18">
        <v>0</v>
      </c>
      <c r="H28" s="29"/>
      <c r="I28" s="29"/>
    </row>
    <row r="29" spans="1:9" x14ac:dyDescent="0.25">
      <c r="A29" s="33" t="s">
        <v>49</v>
      </c>
      <c r="B29" s="18">
        <v>0</v>
      </c>
      <c r="C29" s="18">
        <v>0</v>
      </c>
      <c r="D29" s="217" t="s">
        <v>50</v>
      </c>
      <c r="E29" s="218"/>
      <c r="F29" s="18">
        <v>0</v>
      </c>
      <c r="G29" s="18">
        <v>0</v>
      </c>
      <c r="H29" s="29"/>
      <c r="I29" s="29"/>
    </row>
    <row r="30" spans="1:9" ht="26.25" customHeight="1" x14ac:dyDescent="0.25">
      <c r="A30" s="33" t="s">
        <v>51</v>
      </c>
      <c r="B30" s="32">
        <f>SUM(B31:B35)</f>
        <v>0</v>
      </c>
      <c r="C30" s="32">
        <f>SUM(C31:C35)</f>
        <v>0</v>
      </c>
      <c r="D30" s="217" t="s">
        <v>52</v>
      </c>
      <c r="E30" s="218"/>
      <c r="F30" s="32">
        <f>+F32</f>
        <v>255273.78</v>
      </c>
      <c r="G30" s="32">
        <f>+G32</f>
        <v>255274</v>
      </c>
      <c r="H30" s="29"/>
      <c r="I30" s="29"/>
    </row>
    <row r="31" spans="1:9" x14ac:dyDescent="0.25">
      <c r="A31" s="33" t="s">
        <v>53</v>
      </c>
      <c r="B31" s="18">
        <v>0</v>
      </c>
      <c r="C31" s="18">
        <v>0</v>
      </c>
      <c r="D31" s="217" t="s">
        <v>54</v>
      </c>
      <c r="E31" s="218"/>
      <c r="F31" s="18">
        <v>0</v>
      </c>
      <c r="G31" s="18">
        <v>0</v>
      </c>
      <c r="H31" s="29"/>
      <c r="I31" s="29"/>
    </row>
    <row r="32" spans="1:9" x14ac:dyDescent="0.25">
      <c r="A32" s="33" t="s">
        <v>55</v>
      </c>
      <c r="B32" s="18">
        <v>0</v>
      </c>
      <c r="C32" s="18">
        <v>0</v>
      </c>
      <c r="D32" s="217" t="s">
        <v>56</v>
      </c>
      <c r="E32" s="218"/>
      <c r="F32" s="18">
        <v>255273.78</v>
      </c>
      <c r="G32" s="18">
        <v>255274</v>
      </c>
      <c r="H32" s="29"/>
      <c r="I32" s="29"/>
    </row>
    <row r="33" spans="1:9" x14ac:dyDescent="0.25">
      <c r="A33" s="33" t="s">
        <v>57</v>
      </c>
      <c r="B33" s="18">
        <v>0</v>
      </c>
      <c r="C33" s="18">
        <v>0</v>
      </c>
      <c r="D33" s="217" t="s">
        <v>58</v>
      </c>
      <c r="E33" s="218"/>
      <c r="F33" s="18">
        <v>0</v>
      </c>
      <c r="G33" s="18">
        <v>0</v>
      </c>
      <c r="H33" s="29"/>
      <c r="I33" s="29"/>
    </row>
    <row r="34" spans="1:9" ht="15.75" customHeight="1" x14ac:dyDescent="0.25">
      <c r="A34" s="33" t="s">
        <v>59</v>
      </c>
      <c r="B34" s="18">
        <v>0</v>
      </c>
      <c r="C34" s="18">
        <v>0</v>
      </c>
      <c r="D34" s="217" t="s">
        <v>60</v>
      </c>
      <c r="E34" s="218"/>
      <c r="F34" s="18">
        <v>0</v>
      </c>
      <c r="G34" s="18">
        <v>0</v>
      </c>
      <c r="H34" s="29"/>
      <c r="I34" s="29"/>
    </row>
    <row r="35" spans="1:9" ht="15.75" customHeight="1" x14ac:dyDescent="0.25">
      <c r="A35" s="33" t="s">
        <v>61</v>
      </c>
      <c r="B35" s="18">
        <v>0</v>
      </c>
      <c r="C35" s="18">
        <v>0</v>
      </c>
      <c r="D35" s="217" t="s">
        <v>62</v>
      </c>
      <c r="E35" s="218"/>
      <c r="F35" s="18">
        <v>0</v>
      </c>
      <c r="G35" s="18">
        <v>0</v>
      </c>
      <c r="H35" s="29"/>
      <c r="I35" s="29"/>
    </row>
    <row r="36" spans="1:9" x14ac:dyDescent="0.25">
      <c r="A36" s="33" t="s">
        <v>63</v>
      </c>
      <c r="B36" s="32">
        <v>0</v>
      </c>
      <c r="C36" s="32">
        <v>0</v>
      </c>
      <c r="D36" s="217" t="s">
        <v>64</v>
      </c>
      <c r="E36" s="218"/>
      <c r="F36" s="18">
        <v>0</v>
      </c>
      <c r="G36" s="18">
        <v>0</v>
      </c>
      <c r="H36" s="29"/>
      <c r="I36" s="29"/>
    </row>
    <row r="37" spans="1:9" ht="24" x14ac:dyDescent="0.25">
      <c r="A37" s="33" t="s">
        <v>65</v>
      </c>
      <c r="B37" s="32">
        <v>0</v>
      </c>
      <c r="C37" s="32">
        <v>0</v>
      </c>
      <c r="D37" s="217" t="s">
        <v>66</v>
      </c>
      <c r="E37" s="218"/>
      <c r="F37" s="32">
        <f>SUM(F38:F40)</f>
        <v>0</v>
      </c>
      <c r="G37" s="32">
        <f>SUM(G38:G40)</f>
        <v>0</v>
      </c>
      <c r="H37" s="29"/>
      <c r="I37" s="29"/>
    </row>
    <row r="38" spans="1:9" ht="24" x14ac:dyDescent="0.25">
      <c r="A38" s="33" t="s">
        <v>67</v>
      </c>
      <c r="B38" s="18">
        <v>0</v>
      </c>
      <c r="C38" s="18">
        <v>0</v>
      </c>
      <c r="D38" s="217" t="s">
        <v>68</v>
      </c>
      <c r="E38" s="218"/>
      <c r="F38" s="18">
        <v>0</v>
      </c>
      <c r="G38" s="18">
        <v>0</v>
      </c>
      <c r="H38" s="29"/>
      <c r="I38" s="29"/>
    </row>
    <row r="39" spans="1:9" x14ac:dyDescent="0.25">
      <c r="A39" s="33" t="s">
        <v>69</v>
      </c>
      <c r="B39" s="18">
        <v>0</v>
      </c>
      <c r="C39" s="18">
        <v>0</v>
      </c>
      <c r="D39" s="217" t="s">
        <v>70</v>
      </c>
      <c r="E39" s="218"/>
      <c r="F39" s="18">
        <v>0</v>
      </c>
      <c r="G39" s="18">
        <v>0</v>
      </c>
      <c r="H39" s="29"/>
      <c r="I39" s="29"/>
    </row>
    <row r="40" spans="1:9" x14ac:dyDescent="0.25">
      <c r="A40" s="33" t="s">
        <v>71</v>
      </c>
      <c r="B40" s="32">
        <v>0</v>
      </c>
      <c r="C40" s="32">
        <v>0</v>
      </c>
      <c r="D40" s="217" t="s">
        <v>72</v>
      </c>
      <c r="E40" s="218"/>
      <c r="F40" s="18">
        <v>0</v>
      </c>
      <c r="G40" s="18">
        <v>0</v>
      </c>
      <c r="H40" s="29"/>
      <c r="I40" s="29"/>
    </row>
    <row r="41" spans="1:9" x14ac:dyDescent="0.25">
      <c r="A41" s="33" t="s">
        <v>73</v>
      </c>
      <c r="B41" s="18">
        <v>0</v>
      </c>
      <c r="C41" s="18">
        <v>0</v>
      </c>
      <c r="D41" s="217" t="s">
        <v>74</v>
      </c>
      <c r="E41" s="218"/>
      <c r="F41" s="32">
        <f>SUM(F42:F44)</f>
        <v>404985.37</v>
      </c>
      <c r="G41" s="32">
        <f>SUM(G42:G44)</f>
        <v>404985.37</v>
      </c>
      <c r="H41" s="29"/>
      <c r="I41" s="29"/>
    </row>
    <row r="42" spans="1:9" x14ac:dyDescent="0.25">
      <c r="A42" s="33" t="s">
        <v>75</v>
      </c>
      <c r="B42" s="18">
        <v>0</v>
      </c>
      <c r="C42" s="18">
        <v>0</v>
      </c>
      <c r="D42" s="217" t="s">
        <v>76</v>
      </c>
      <c r="E42" s="218"/>
      <c r="F42" s="18">
        <v>404985.37</v>
      </c>
      <c r="G42" s="18">
        <v>404985.37</v>
      </c>
      <c r="H42" s="29"/>
      <c r="I42" s="29"/>
    </row>
    <row r="43" spans="1:9" ht="24" x14ac:dyDescent="0.25">
      <c r="A43" s="33" t="s">
        <v>77</v>
      </c>
      <c r="B43" s="18">
        <v>0</v>
      </c>
      <c r="C43" s="18">
        <v>0</v>
      </c>
      <c r="D43" s="217" t="s">
        <v>78</v>
      </c>
      <c r="E43" s="218"/>
      <c r="F43" s="18">
        <v>0</v>
      </c>
      <c r="G43" s="18">
        <v>0</v>
      </c>
      <c r="H43" s="29"/>
      <c r="I43" s="29"/>
    </row>
    <row r="44" spans="1:9" ht="15.75" thickBot="1" x14ac:dyDescent="0.3">
      <c r="A44" s="37" t="s">
        <v>79</v>
      </c>
      <c r="B44" s="38">
        <v>0</v>
      </c>
      <c r="C44" s="38">
        <v>0</v>
      </c>
      <c r="D44" s="221" t="s">
        <v>80</v>
      </c>
      <c r="E44" s="222"/>
      <c r="F44" s="38">
        <v>0</v>
      </c>
      <c r="G44" s="38">
        <v>0</v>
      </c>
      <c r="H44" s="29"/>
      <c r="I44" s="29"/>
    </row>
    <row r="45" spans="1:9" x14ac:dyDescent="0.25">
      <c r="A45" s="33"/>
      <c r="B45" s="18"/>
      <c r="C45" s="18"/>
      <c r="D45" s="217"/>
      <c r="E45" s="218"/>
      <c r="F45" s="18"/>
      <c r="G45" s="18"/>
      <c r="H45" s="29"/>
      <c r="I45" s="29"/>
    </row>
    <row r="46" spans="1:9" x14ac:dyDescent="0.25">
      <c r="A46" s="31" t="s">
        <v>81</v>
      </c>
      <c r="B46" s="32">
        <f>+B8+B16+B24+B30+B36+B37+B40</f>
        <v>57371433.610000007</v>
      </c>
      <c r="C46" s="32">
        <f>+C8+C16+C24+C30+C36+C37+C40</f>
        <v>35572959</v>
      </c>
      <c r="D46" s="215" t="s">
        <v>82</v>
      </c>
      <c r="E46" s="216"/>
      <c r="F46" s="32">
        <f>+F41+F37+F30+F25+F22+F18+F8</f>
        <v>1575276.54</v>
      </c>
      <c r="G46" s="32">
        <f>+G41+G37+G30+G25+G22+G18+G8</f>
        <v>4448359.76</v>
      </c>
      <c r="H46" s="29"/>
      <c r="I46" s="29"/>
    </row>
    <row r="47" spans="1:9" x14ac:dyDescent="0.25">
      <c r="A47" s="31"/>
      <c r="B47" s="18"/>
      <c r="C47" s="18"/>
      <c r="D47" s="217"/>
      <c r="E47" s="218"/>
      <c r="F47" s="18"/>
      <c r="G47" s="18"/>
      <c r="H47" s="29"/>
      <c r="I47" s="29"/>
    </row>
    <row r="48" spans="1:9" x14ac:dyDescent="0.25">
      <c r="A48" s="31" t="s">
        <v>83</v>
      </c>
      <c r="B48" s="18"/>
      <c r="C48" s="18"/>
      <c r="D48" s="215" t="s">
        <v>84</v>
      </c>
      <c r="E48" s="216"/>
      <c r="F48" s="18"/>
      <c r="G48" s="18"/>
      <c r="H48" s="29"/>
      <c r="I48" s="29"/>
    </row>
    <row r="49" spans="1:9" x14ac:dyDescent="0.25">
      <c r="A49" s="33" t="s">
        <v>85</v>
      </c>
      <c r="B49" s="18">
        <v>0</v>
      </c>
      <c r="C49" s="18">
        <v>0</v>
      </c>
      <c r="D49" s="217" t="s">
        <v>86</v>
      </c>
      <c r="E49" s="218"/>
      <c r="F49" s="18">
        <v>0</v>
      </c>
      <c r="G49" s="18">
        <v>0</v>
      </c>
      <c r="H49" s="29"/>
      <c r="I49" s="29"/>
    </row>
    <row r="50" spans="1:9" x14ac:dyDescent="0.25">
      <c r="A50" s="33" t="s">
        <v>87</v>
      </c>
      <c r="B50" s="18">
        <v>26296</v>
      </c>
      <c r="C50" s="18">
        <v>29456</v>
      </c>
      <c r="D50" s="217" t="s">
        <v>88</v>
      </c>
      <c r="E50" s="218"/>
      <c r="F50" s="18">
        <v>0</v>
      </c>
      <c r="G50" s="18">
        <v>0</v>
      </c>
      <c r="H50" s="29"/>
      <c r="I50" s="29"/>
    </row>
    <row r="51" spans="1:9" x14ac:dyDescent="0.25">
      <c r="A51" s="33" t="s">
        <v>89</v>
      </c>
      <c r="B51" s="18">
        <v>0</v>
      </c>
      <c r="C51" s="18">
        <v>0</v>
      </c>
      <c r="D51" s="217" t="s">
        <v>90</v>
      </c>
      <c r="E51" s="218"/>
      <c r="F51" s="18">
        <v>0</v>
      </c>
      <c r="G51" s="18">
        <v>0</v>
      </c>
      <c r="H51" s="29"/>
      <c r="I51" s="29"/>
    </row>
    <row r="52" spans="1:9" x14ac:dyDescent="0.25">
      <c r="A52" s="33" t="s">
        <v>91</v>
      </c>
      <c r="B52" s="18">
        <v>37997322</v>
      </c>
      <c r="C52" s="18">
        <v>36899519</v>
      </c>
      <c r="D52" s="217" t="s">
        <v>92</v>
      </c>
      <c r="E52" s="218"/>
      <c r="F52" s="18">
        <v>0</v>
      </c>
      <c r="G52" s="18">
        <v>0</v>
      </c>
      <c r="H52" s="29"/>
      <c r="I52" s="29"/>
    </row>
    <row r="53" spans="1:9" ht="15.75" customHeight="1" x14ac:dyDescent="0.25">
      <c r="A53" s="33" t="s">
        <v>93</v>
      </c>
      <c r="B53" s="18">
        <v>663880.21</v>
      </c>
      <c r="C53" s="18">
        <v>663880</v>
      </c>
      <c r="D53" s="217" t="s">
        <v>94</v>
      </c>
      <c r="E53" s="218"/>
      <c r="F53" s="18">
        <v>0</v>
      </c>
      <c r="G53" s="18">
        <v>0</v>
      </c>
      <c r="H53" s="29"/>
      <c r="I53" s="29"/>
    </row>
    <row r="54" spans="1:9" x14ac:dyDescent="0.25">
      <c r="A54" s="33" t="s">
        <v>95</v>
      </c>
      <c r="B54" s="18">
        <v>-328317.8</v>
      </c>
      <c r="C54" s="18">
        <v>-328317.8</v>
      </c>
      <c r="D54" s="217" t="s">
        <v>96</v>
      </c>
      <c r="E54" s="218"/>
      <c r="F54" s="18">
        <v>43986.5</v>
      </c>
      <c r="G54" s="18">
        <v>43987</v>
      </c>
      <c r="H54" s="29"/>
      <c r="I54" s="29"/>
    </row>
    <row r="55" spans="1:9" x14ac:dyDescent="0.25">
      <c r="A55" s="33" t="s">
        <v>97</v>
      </c>
      <c r="B55" s="18">
        <v>0</v>
      </c>
      <c r="C55" s="18">
        <v>0</v>
      </c>
      <c r="D55" s="215"/>
      <c r="E55" s="216"/>
      <c r="F55" s="18"/>
      <c r="G55" s="18"/>
      <c r="H55" s="29"/>
      <c r="I55" s="29"/>
    </row>
    <row r="56" spans="1:9" x14ac:dyDescent="0.25">
      <c r="A56" s="33" t="s">
        <v>98</v>
      </c>
      <c r="B56" s="18">
        <v>0</v>
      </c>
      <c r="C56" s="18">
        <v>0</v>
      </c>
      <c r="D56" s="215" t="s">
        <v>99</v>
      </c>
      <c r="E56" s="216"/>
      <c r="F56" s="32">
        <f>SUM(F49:F55)</f>
        <v>43986.5</v>
      </c>
      <c r="G56" s="32">
        <f>SUM(G49:G55)</f>
        <v>43987</v>
      </c>
      <c r="H56" s="29"/>
      <c r="I56" s="29"/>
    </row>
    <row r="57" spans="1:9" x14ac:dyDescent="0.25">
      <c r="A57" s="33" t="s">
        <v>100</v>
      </c>
      <c r="B57" s="18">
        <v>0</v>
      </c>
      <c r="C57" s="18">
        <v>0</v>
      </c>
      <c r="D57" s="217"/>
      <c r="E57" s="218"/>
      <c r="F57" s="18"/>
      <c r="G57" s="18"/>
      <c r="H57" s="29"/>
      <c r="I57" s="29"/>
    </row>
    <row r="58" spans="1:9" x14ac:dyDescent="0.25">
      <c r="A58" s="33"/>
      <c r="B58" s="18"/>
      <c r="C58" s="18"/>
      <c r="D58" s="215" t="s">
        <v>101</v>
      </c>
      <c r="E58" s="216"/>
      <c r="F58" s="32">
        <f>+F56+F46</f>
        <v>1619263.04</v>
      </c>
      <c r="G58" s="32">
        <f>+G56+G46</f>
        <v>4492346.76</v>
      </c>
      <c r="H58" s="29"/>
      <c r="I58" s="29"/>
    </row>
    <row r="59" spans="1:9" ht="24" x14ac:dyDescent="0.25">
      <c r="A59" s="31" t="s">
        <v>102</v>
      </c>
      <c r="B59" s="32">
        <f>SUM(B49:B58)</f>
        <v>38359180.410000004</v>
      </c>
      <c r="C59" s="32">
        <f>SUM(C49:C58)</f>
        <v>37264537.200000003</v>
      </c>
      <c r="D59" s="217"/>
      <c r="E59" s="218"/>
      <c r="F59" s="18"/>
      <c r="G59" s="18"/>
      <c r="H59" s="29"/>
      <c r="I59" s="29"/>
    </row>
    <row r="60" spans="1:9" x14ac:dyDescent="0.25">
      <c r="A60" s="33"/>
      <c r="B60" s="18"/>
      <c r="C60" s="18"/>
      <c r="D60" s="215" t="s">
        <v>103</v>
      </c>
      <c r="E60" s="216"/>
      <c r="F60" s="18"/>
      <c r="G60" s="18"/>
      <c r="H60" s="29"/>
      <c r="I60" s="29"/>
    </row>
    <row r="61" spans="1:9" x14ac:dyDescent="0.25">
      <c r="A61" s="31" t="s">
        <v>104</v>
      </c>
      <c r="B61" s="32">
        <f>+B59+B46</f>
        <v>95730614.020000011</v>
      </c>
      <c r="C61" s="32">
        <f>+C59+C46</f>
        <v>72837496.200000003</v>
      </c>
      <c r="D61" s="217"/>
      <c r="E61" s="218"/>
      <c r="F61" s="18"/>
      <c r="G61" s="18"/>
      <c r="H61" s="29"/>
      <c r="I61" s="29"/>
    </row>
    <row r="62" spans="1:9" x14ac:dyDescent="0.25">
      <c r="A62" s="33"/>
      <c r="B62" s="18"/>
      <c r="C62" s="18"/>
      <c r="D62" s="215" t="s">
        <v>105</v>
      </c>
      <c r="E62" s="216"/>
      <c r="F62" s="32">
        <f>+F63+F64+F65</f>
        <v>16918185.489999998</v>
      </c>
      <c r="G62" s="32">
        <f>+G63+G64+G65</f>
        <v>16918185.489999998</v>
      </c>
      <c r="H62" s="29"/>
      <c r="I62" s="29"/>
    </row>
    <row r="63" spans="1:9" x14ac:dyDescent="0.25">
      <c r="A63" s="33"/>
      <c r="B63" s="18"/>
      <c r="C63" s="18"/>
      <c r="D63" s="217" t="s">
        <v>106</v>
      </c>
      <c r="E63" s="218"/>
      <c r="F63" s="18">
        <v>16918185.489999998</v>
      </c>
      <c r="G63" s="18">
        <v>16918185.489999998</v>
      </c>
      <c r="H63" s="29"/>
      <c r="I63" s="29"/>
    </row>
    <row r="64" spans="1:9" x14ac:dyDescent="0.25">
      <c r="A64" s="33"/>
      <c r="B64" s="18"/>
      <c r="C64" s="18"/>
      <c r="D64" s="217" t="s">
        <v>107</v>
      </c>
      <c r="E64" s="218"/>
      <c r="F64" s="18">
        <v>0</v>
      </c>
      <c r="G64" s="18">
        <v>0</v>
      </c>
      <c r="H64" s="29"/>
      <c r="I64" s="29"/>
    </row>
    <row r="65" spans="1:9" x14ac:dyDescent="0.25">
      <c r="A65" s="33"/>
      <c r="B65" s="18"/>
      <c r="C65" s="18"/>
      <c r="D65" s="217" t="s">
        <v>108</v>
      </c>
      <c r="E65" s="218"/>
      <c r="F65" s="18">
        <v>0</v>
      </c>
      <c r="G65" s="18">
        <v>0</v>
      </c>
      <c r="H65" s="29"/>
      <c r="I65" s="29"/>
    </row>
    <row r="66" spans="1:9" x14ac:dyDescent="0.25">
      <c r="A66" s="33"/>
      <c r="B66" s="18"/>
      <c r="C66" s="18"/>
      <c r="D66" s="217"/>
      <c r="E66" s="218"/>
      <c r="F66" s="18"/>
      <c r="G66" s="18"/>
      <c r="H66" s="29"/>
      <c r="I66" s="29"/>
    </row>
    <row r="67" spans="1:9" x14ac:dyDescent="0.25">
      <c r="A67" s="33"/>
      <c r="B67" s="18"/>
      <c r="C67" s="18"/>
      <c r="D67" s="215" t="s">
        <v>109</v>
      </c>
      <c r="E67" s="216"/>
      <c r="F67" s="32">
        <f>+F68+F69</f>
        <v>77193165</v>
      </c>
      <c r="G67" s="32">
        <f>+G68+G69</f>
        <v>51426964</v>
      </c>
      <c r="H67" s="29"/>
      <c r="I67" s="29"/>
    </row>
    <row r="68" spans="1:9" x14ac:dyDescent="0.25">
      <c r="A68" s="33"/>
      <c r="B68" s="18"/>
      <c r="C68" s="18"/>
      <c r="D68" s="217" t="s">
        <v>110</v>
      </c>
      <c r="E68" s="218"/>
      <c r="F68" s="18">
        <v>25284188</v>
      </c>
      <c r="G68" s="18">
        <v>19745479</v>
      </c>
      <c r="H68" s="29"/>
      <c r="I68" s="29"/>
    </row>
    <row r="69" spans="1:9" x14ac:dyDescent="0.25">
      <c r="A69" s="33"/>
      <c r="B69" s="18"/>
      <c r="C69" s="18"/>
      <c r="D69" s="217" t="s">
        <v>111</v>
      </c>
      <c r="E69" s="218"/>
      <c r="F69" s="18">
        <v>51908977</v>
      </c>
      <c r="G69" s="18">
        <v>31681485</v>
      </c>
      <c r="H69" s="29"/>
      <c r="I69" s="29"/>
    </row>
    <row r="70" spans="1:9" x14ac:dyDescent="0.25">
      <c r="A70" s="33"/>
      <c r="B70" s="18"/>
      <c r="C70" s="18"/>
      <c r="D70" s="217" t="s">
        <v>112</v>
      </c>
      <c r="E70" s="218"/>
      <c r="F70" s="18">
        <v>0</v>
      </c>
      <c r="G70" s="18">
        <v>0</v>
      </c>
      <c r="H70" s="29"/>
      <c r="I70" s="29"/>
    </row>
    <row r="71" spans="1:9" x14ac:dyDescent="0.25">
      <c r="A71" s="33"/>
      <c r="B71" s="18"/>
      <c r="C71" s="18"/>
      <c r="D71" s="217" t="s">
        <v>113</v>
      </c>
      <c r="E71" s="218"/>
      <c r="F71" s="18">
        <v>0</v>
      </c>
      <c r="G71" s="18">
        <v>0</v>
      </c>
      <c r="H71" s="29"/>
      <c r="I71" s="29"/>
    </row>
    <row r="72" spans="1:9" x14ac:dyDescent="0.25">
      <c r="A72" s="33"/>
      <c r="B72" s="18"/>
      <c r="C72" s="18"/>
      <c r="D72" s="217" t="s">
        <v>114</v>
      </c>
      <c r="E72" s="218"/>
      <c r="F72" s="18">
        <v>0</v>
      </c>
      <c r="G72" s="18">
        <v>0</v>
      </c>
      <c r="H72" s="29"/>
      <c r="I72" s="29"/>
    </row>
    <row r="73" spans="1:9" x14ac:dyDescent="0.25">
      <c r="A73" s="33"/>
      <c r="B73" s="18"/>
      <c r="C73" s="18"/>
      <c r="D73" s="217"/>
      <c r="E73" s="218"/>
      <c r="F73" s="18"/>
      <c r="G73" s="18"/>
      <c r="H73" s="29"/>
      <c r="I73" s="29"/>
    </row>
    <row r="74" spans="1:9" ht="22.5" customHeight="1" x14ac:dyDescent="0.25">
      <c r="A74" s="33"/>
      <c r="B74" s="18"/>
      <c r="C74" s="18"/>
      <c r="D74" s="215" t="s">
        <v>115</v>
      </c>
      <c r="E74" s="216"/>
      <c r="F74" s="32">
        <v>0</v>
      </c>
      <c r="G74" s="32">
        <v>0</v>
      </c>
      <c r="H74" s="29"/>
      <c r="I74" s="29"/>
    </row>
    <row r="75" spans="1:9" x14ac:dyDescent="0.25">
      <c r="A75" s="33"/>
      <c r="B75" s="18"/>
      <c r="C75" s="18"/>
      <c r="D75" s="217" t="s">
        <v>116</v>
      </c>
      <c r="E75" s="218"/>
      <c r="F75" s="32">
        <v>0</v>
      </c>
      <c r="G75" s="32">
        <v>0</v>
      </c>
      <c r="H75" s="29"/>
      <c r="I75" s="29"/>
    </row>
    <row r="76" spans="1:9" x14ac:dyDescent="0.25">
      <c r="A76" s="33"/>
      <c r="B76" s="18"/>
      <c r="C76" s="18"/>
      <c r="D76" s="217" t="s">
        <v>117</v>
      </c>
      <c r="E76" s="218"/>
      <c r="F76" s="32">
        <v>0</v>
      </c>
      <c r="G76" s="32">
        <v>0</v>
      </c>
      <c r="H76" s="29"/>
      <c r="I76" s="29"/>
    </row>
    <row r="77" spans="1:9" x14ac:dyDescent="0.25">
      <c r="A77" s="33"/>
      <c r="B77" s="18"/>
      <c r="C77" s="18"/>
      <c r="D77" s="35"/>
      <c r="E77" s="36"/>
      <c r="F77" s="18"/>
      <c r="G77" s="18"/>
      <c r="H77" s="29"/>
      <c r="I77" s="29"/>
    </row>
    <row r="78" spans="1:9" x14ac:dyDescent="0.25">
      <c r="A78" s="33"/>
      <c r="B78" s="18"/>
      <c r="C78" s="18"/>
      <c r="D78" s="215" t="s">
        <v>118</v>
      </c>
      <c r="E78" s="216"/>
      <c r="F78" s="32">
        <f>+F62+F67+F74</f>
        <v>94111350.489999995</v>
      </c>
      <c r="G78" s="32">
        <f>+G62+G67+G74</f>
        <v>68345149.489999995</v>
      </c>
      <c r="H78" s="29"/>
      <c r="I78" s="29"/>
    </row>
    <row r="79" spans="1:9" x14ac:dyDescent="0.25">
      <c r="A79" s="33"/>
      <c r="B79" s="18"/>
      <c r="C79" s="18"/>
      <c r="D79" s="217"/>
      <c r="E79" s="218"/>
      <c r="F79" s="32"/>
      <c r="G79" s="32"/>
      <c r="H79" s="29"/>
      <c r="I79" s="29"/>
    </row>
    <row r="80" spans="1:9" x14ac:dyDescent="0.25">
      <c r="A80" s="33"/>
      <c r="B80" s="18"/>
      <c r="C80" s="18"/>
      <c r="D80" s="215" t="s">
        <v>119</v>
      </c>
      <c r="E80" s="216"/>
      <c r="F80" s="32">
        <f>+F58+F78</f>
        <v>95730613.530000001</v>
      </c>
      <c r="G80" s="32">
        <f>+G58+G78</f>
        <v>72837496.25</v>
      </c>
      <c r="H80" s="29"/>
      <c r="I80" s="29"/>
    </row>
    <row r="81" spans="1:9" ht="15.75" thickBot="1" x14ac:dyDescent="0.3">
      <c r="A81" s="37"/>
      <c r="B81" s="38"/>
      <c r="C81" s="38"/>
      <c r="D81" s="221"/>
      <c r="E81" s="222"/>
      <c r="F81" s="38"/>
      <c r="G81" s="38"/>
      <c r="H81" s="29"/>
      <c r="I81" s="29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203" t="s">
        <v>430</v>
      </c>
      <c r="B83" s="203"/>
      <c r="C83" s="203"/>
      <c r="D83" s="203"/>
      <c r="E83" s="203"/>
      <c r="F83" s="203"/>
      <c r="G83" s="203"/>
      <c r="H83" s="203"/>
      <c r="I83" s="203"/>
    </row>
    <row r="84" spans="1:9" x14ac:dyDescent="0.25">
      <c r="A84" s="45"/>
      <c r="B84" s="45"/>
      <c r="C84" s="45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5"/>
      <c r="D85" s="45"/>
      <c r="E85" s="45"/>
      <c r="F85" s="45"/>
      <c r="G85" s="20"/>
      <c r="H85" s="45"/>
      <c r="I85" s="45"/>
    </row>
    <row r="86" spans="1:9" x14ac:dyDescent="0.25">
      <c r="A86" s="19"/>
      <c r="B86" s="20"/>
      <c r="C86" s="21"/>
      <c r="D86" s="21"/>
      <c r="E86" s="22"/>
      <c r="F86" s="23"/>
      <c r="G86" s="20"/>
      <c r="H86" s="21"/>
      <c r="I86" s="21"/>
    </row>
    <row r="87" spans="1:9" x14ac:dyDescent="0.25">
      <c r="A87" s="19"/>
      <c r="B87" s="204"/>
      <c r="C87" s="204"/>
      <c r="D87" s="21"/>
      <c r="E87" s="43"/>
      <c r="F87" s="43"/>
      <c r="G87" s="20"/>
      <c r="H87" s="21"/>
      <c r="I87" s="21"/>
    </row>
    <row r="88" spans="1:9" x14ac:dyDescent="0.25">
      <c r="A88" s="24"/>
      <c r="B88" s="205" t="s">
        <v>525</v>
      </c>
      <c r="C88" s="205"/>
      <c r="D88" s="21"/>
      <c r="E88" s="42" t="s">
        <v>534</v>
      </c>
      <c r="F88" s="42"/>
      <c r="G88" s="20"/>
      <c r="H88" s="25"/>
      <c r="I88" s="21"/>
    </row>
    <row r="89" spans="1:9" ht="15" customHeight="1" x14ac:dyDescent="0.25">
      <c r="A89" s="26"/>
      <c r="B89" s="202" t="s">
        <v>526</v>
      </c>
      <c r="C89" s="202"/>
      <c r="D89" s="27"/>
      <c r="E89" s="41" t="s">
        <v>514</v>
      </c>
      <c r="F89" s="41"/>
      <c r="H89" s="25"/>
      <c r="I89" s="21"/>
    </row>
    <row r="90" spans="1:9" x14ac:dyDescent="0.25">
      <c r="A90" s="22"/>
      <c r="B90" s="22"/>
      <c r="C90" s="28"/>
      <c r="D90" s="22"/>
      <c r="E90" s="22"/>
      <c r="F90" s="22"/>
      <c r="G90" s="22"/>
      <c r="H90" s="22"/>
      <c r="I90" s="22"/>
    </row>
    <row r="91" spans="1:9" x14ac:dyDescent="0.25">
      <c r="A91" s="22"/>
      <c r="B91" s="22"/>
      <c r="C91" s="28"/>
      <c r="D91" s="22"/>
      <c r="E91" s="22"/>
      <c r="F91" s="22"/>
      <c r="G91" s="22"/>
      <c r="H91" s="22"/>
      <c r="I91" s="22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2"/>
      <c r="C94" s="3"/>
      <c r="D94" s="3"/>
      <c r="E94" s="4"/>
      <c r="F94" s="5"/>
      <c r="G94" s="6"/>
      <c r="H94" s="3"/>
      <c r="I94" s="3"/>
    </row>
    <row r="95" spans="1:9" x14ac:dyDescent="0.25">
      <c r="A95" s="13"/>
      <c r="B95" s="7"/>
      <c r="C95" s="3"/>
      <c r="E95" s="8"/>
      <c r="I95" s="3"/>
    </row>
    <row r="96" spans="1:9" x14ac:dyDescent="0.25">
      <c r="A96" s="16"/>
      <c r="B96" s="16"/>
      <c r="C96" s="16"/>
      <c r="E96" s="16"/>
      <c r="F96" s="9"/>
      <c r="G96" s="3"/>
      <c r="I96" s="3"/>
    </row>
    <row r="97" spans="1:9" ht="15" customHeight="1" x14ac:dyDescent="0.25">
      <c r="A97" s="15"/>
      <c r="B97" s="15"/>
      <c r="C97" s="15"/>
      <c r="E97" s="15"/>
      <c r="F97" s="10"/>
      <c r="G97" s="11"/>
      <c r="I97" s="3"/>
    </row>
    <row r="98" spans="1:9" x14ac:dyDescent="0.25">
      <c r="F98" s="12"/>
      <c r="G98" s="11"/>
    </row>
  </sheetData>
  <mergeCells count="84">
    <mergeCell ref="D78:E78"/>
    <mergeCell ref="D79:E79"/>
    <mergeCell ref="D5:E5"/>
    <mergeCell ref="D70:E70"/>
    <mergeCell ref="D71:E71"/>
    <mergeCell ref="D72:E72"/>
    <mergeCell ref="D73:E73"/>
    <mergeCell ref="D75:E75"/>
    <mergeCell ref="D76:E76"/>
    <mergeCell ref="D63:E63"/>
    <mergeCell ref="D64:E64"/>
    <mergeCell ref="D65:E65"/>
    <mergeCell ref="D66:E66"/>
    <mergeCell ref="D67:E67"/>
    <mergeCell ref="D69:E69"/>
    <mergeCell ref="D54:E54"/>
    <mergeCell ref="D55:E55"/>
    <mergeCell ref="D58:E58"/>
    <mergeCell ref="D59:E59"/>
    <mergeCell ref="D60:E60"/>
    <mergeCell ref="D61:E61"/>
    <mergeCell ref="D37:E37"/>
    <mergeCell ref="D53:E53"/>
    <mergeCell ref="D40:E40"/>
    <mergeCell ref="D41:E41"/>
    <mergeCell ref="D42:E42"/>
    <mergeCell ref="D43:E43"/>
    <mergeCell ref="D46:E46"/>
    <mergeCell ref="D45:E45"/>
    <mergeCell ref="D50:E50"/>
    <mergeCell ref="D44:E44"/>
    <mergeCell ref="D47:E47"/>
    <mergeCell ref="D48:E48"/>
    <mergeCell ref="D49:E49"/>
    <mergeCell ref="D51:E51"/>
    <mergeCell ref="D52:E52"/>
    <mergeCell ref="D81:E81"/>
    <mergeCell ref="D7:E7"/>
    <mergeCell ref="D9:E9"/>
    <mergeCell ref="D10:E10"/>
    <mergeCell ref="D11:E11"/>
    <mergeCell ref="D20:E20"/>
    <mergeCell ref="D14:E14"/>
    <mergeCell ref="D8:E8"/>
    <mergeCell ref="D18:E18"/>
    <mergeCell ref="D19:E19"/>
    <mergeCell ref="D21:E21"/>
    <mergeCell ref="D22:E22"/>
    <mergeCell ref="D23:E23"/>
    <mergeCell ref="D39:E39"/>
    <mergeCell ref="D25:E25"/>
    <mergeCell ref="D27:E27"/>
    <mergeCell ref="D15:E15"/>
    <mergeCell ref="D6:E6"/>
    <mergeCell ref="D16:E16"/>
    <mergeCell ref="D17:E17"/>
    <mergeCell ref="D80:E80"/>
    <mergeCell ref="D28:E28"/>
    <mergeCell ref="D29:E29"/>
    <mergeCell ref="D30:E30"/>
    <mergeCell ref="D31:E31"/>
    <mergeCell ref="D38:E38"/>
    <mergeCell ref="D32:E32"/>
    <mergeCell ref="D26:E26"/>
    <mergeCell ref="D33:E33"/>
    <mergeCell ref="D34:E34"/>
    <mergeCell ref="D35:E35"/>
    <mergeCell ref="D36:E36"/>
    <mergeCell ref="B89:C89"/>
    <mergeCell ref="A83:I83"/>
    <mergeCell ref="B87:C87"/>
    <mergeCell ref="B88:C88"/>
    <mergeCell ref="A1:G1"/>
    <mergeCell ref="A2:G2"/>
    <mergeCell ref="A3:G3"/>
    <mergeCell ref="A4:G4"/>
    <mergeCell ref="D74:E74"/>
    <mergeCell ref="D68:E68"/>
    <mergeCell ref="D62:E62"/>
    <mergeCell ref="D56:E56"/>
    <mergeCell ref="D57:E57"/>
    <mergeCell ref="D24:E24"/>
    <mergeCell ref="D12:E12"/>
    <mergeCell ref="D13:E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landscape" r:id="rId1"/>
  <headerFooter>
    <oddFooter>&amp;C&amp;P de 2</oddFooter>
  </headerFooter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2.42578125" customWidth="1"/>
    <col min="2" max="2" width="19.42578125" customWidth="1"/>
    <col min="3" max="3" width="14.85546875" customWidth="1"/>
    <col min="4" max="5" width="12.5703125" customWidth="1"/>
    <col min="6" max="6" width="14.140625" customWidth="1"/>
    <col min="8" max="8" width="10" customWidth="1"/>
  </cols>
  <sheetData>
    <row r="1" spans="1:9" x14ac:dyDescent="0.25">
      <c r="A1" s="206" t="s">
        <v>120</v>
      </c>
      <c r="B1" s="207"/>
      <c r="C1" s="207"/>
      <c r="D1" s="207"/>
      <c r="E1" s="207"/>
      <c r="F1" s="207"/>
      <c r="G1" s="207"/>
      <c r="H1" s="207"/>
      <c r="I1" s="208"/>
    </row>
    <row r="2" spans="1:9" x14ac:dyDescent="0.25">
      <c r="A2" s="209" t="s">
        <v>121</v>
      </c>
      <c r="B2" s="210"/>
      <c r="C2" s="210"/>
      <c r="D2" s="210"/>
      <c r="E2" s="210"/>
      <c r="F2" s="210"/>
      <c r="G2" s="210"/>
      <c r="H2" s="210"/>
      <c r="I2" s="211"/>
    </row>
    <row r="3" spans="1:9" x14ac:dyDescent="0.25">
      <c r="A3" s="209" t="s">
        <v>542</v>
      </c>
      <c r="B3" s="210"/>
      <c r="C3" s="210"/>
      <c r="D3" s="210"/>
      <c r="E3" s="210"/>
      <c r="F3" s="210"/>
      <c r="G3" s="210"/>
      <c r="H3" s="210"/>
      <c r="I3" s="211"/>
    </row>
    <row r="4" spans="1:9" ht="15.75" thickBot="1" x14ac:dyDescent="0.3">
      <c r="A4" s="212" t="s">
        <v>1</v>
      </c>
      <c r="B4" s="213"/>
      <c r="C4" s="213"/>
      <c r="D4" s="213"/>
      <c r="E4" s="213"/>
      <c r="F4" s="213"/>
      <c r="G4" s="213"/>
      <c r="H4" s="213"/>
      <c r="I4" s="214"/>
    </row>
    <row r="5" spans="1:9" ht="24" customHeight="1" x14ac:dyDescent="0.25">
      <c r="A5" s="209" t="s">
        <v>122</v>
      </c>
      <c r="B5" s="211"/>
      <c r="C5" s="139" t="s">
        <v>123</v>
      </c>
      <c r="D5" s="229" t="s">
        <v>124</v>
      </c>
      <c r="E5" s="229" t="s">
        <v>125</v>
      </c>
      <c r="F5" s="229" t="s">
        <v>126</v>
      </c>
      <c r="G5" s="140" t="s">
        <v>127</v>
      </c>
      <c r="H5" s="229" t="s">
        <v>129</v>
      </c>
      <c r="I5" s="229" t="s">
        <v>130</v>
      </c>
    </row>
    <row r="6" spans="1:9" ht="70.5" customHeight="1" thickBot="1" x14ac:dyDescent="0.3">
      <c r="A6" s="212"/>
      <c r="B6" s="214"/>
      <c r="C6" s="141" t="s">
        <v>543</v>
      </c>
      <c r="D6" s="230"/>
      <c r="E6" s="230"/>
      <c r="F6" s="230"/>
      <c r="G6" s="141" t="s">
        <v>128</v>
      </c>
      <c r="H6" s="230"/>
      <c r="I6" s="230"/>
    </row>
    <row r="7" spans="1:9" x14ac:dyDescent="0.25">
      <c r="A7" s="233"/>
      <c r="B7" s="234"/>
      <c r="C7" s="48"/>
      <c r="D7" s="48"/>
      <c r="E7" s="48"/>
      <c r="F7" s="48"/>
      <c r="G7" s="48"/>
      <c r="H7" s="48"/>
      <c r="I7" s="48"/>
    </row>
    <row r="8" spans="1:9" x14ac:dyDescent="0.25">
      <c r="A8" s="235" t="s">
        <v>131</v>
      </c>
      <c r="B8" s="236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</row>
    <row r="9" spans="1:9" ht="21" customHeight="1" x14ac:dyDescent="0.25">
      <c r="A9" s="235" t="s">
        <v>132</v>
      </c>
      <c r="B9" s="236"/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</row>
    <row r="10" spans="1:9" ht="24" x14ac:dyDescent="0.25">
      <c r="A10" s="50"/>
      <c r="B10" s="34" t="s">
        <v>133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</row>
    <row r="11" spans="1:9" x14ac:dyDescent="0.25">
      <c r="A11" s="52"/>
      <c r="B11" s="34" t="s">
        <v>134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</row>
    <row r="12" spans="1:9" ht="24" x14ac:dyDescent="0.25">
      <c r="A12" s="52"/>
      <c r="B12" s="34" t="s">
        <v>135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</row>
    <row r="13" spans="1:9" ht="27" customHeight="1" x14ac:dyDescent="0.25">
      <c r="A13" s="237" t="s">
        <v>136</v>
      </c>
      <c r="B13" s="238"/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 ht="24" x14ac:dyDescent="0.25">
      <c r="A14" s="50"/>
      <c r="B14" s="34" t="s">
        <v>137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</row>
    <row r="15" spans="1:9" x14ac:dyDescent="0.25">
      <c r="A15" s="52"/>
      <c r="B15" s="34" t="s">
        <v>138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</row>
    <row r="16" spans="1:9" ht="24" x14ac:dyDescent="0.25">
      <c r="A16" s="52"/>
      <c r="B16" s="34" t="s">
        <v>139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</row>
    <row r="17" spans="1:9" x14ac:dyDescent="0.25">
      <c r="A17" s="235" t="s">
        <v>140</v>
      </c>
      <c r="B17" s="236"/>
      <c r="C17" s="32">
        <v>4492347</v>
      </c>
      <c r="D17" s="32">
        <v>0</v>
      </c>
      <c r="E17" s="32">
        <v>0</v>
      </c>
      <c r="F17" s="32">
        <v>0</v>
      </c>
      <c r="G17" s="32">
        <v>1619263</v>
      </c>
      <c r="H17" s="32">
        <v>0</v>
      </c>
      <c r="I17" s="32">
        <v>0</v>
      </c>
    </row>
    <row r="18" spans="1:9" ht="12" customHeight="1" x14ac:dyDescent="0.25">
      <c r="A18" s="52"/>
      <c r="B18" s="34"/>
      <c r="C18" s="51"/>
      <c r="D18" s="51"/>
      <c r="E18" s="51"/>
      <c r="F18" s="51"/>
      <c r="G18" s="51"/>
      <c r="H18" s="51"/>
      <c r="I18" s="51"/>
    </row>
    <row r="19" spans="1:9" ht="33" customHeight="1" x14ac:dyDescent="0.25">
      <c r="A19" s="215" t="s">
        <v>141</v>
      </c>
      <c r="B19" s="216"/>
      <c r="C19" s="32">
        <f>+C8+C17</f>
        <v>4492347</v>
      </c>
      <c r="D19" s="32">
        <f t="shared" ref="D19:I19" si="0">+D8+D17</f>
        <v>0</v>
      </c>
      <c r="E19" s="32">
        <f t="shared" si="0"/>
        <v>0</v>
      </c>
      <c r="F19" s="32">
        <f t="shared" si="0"/>
        <v>0</v>
      </c>
      <c r="G19" s="32">
        <f t="shared" si="0"/>
        <v>1619263</v>
      </c>
      <c r="H19" s="32">
        <f t="shared" si="0"/>
        <v>0</v>
      </c>
      <c r="I19" s="32">
        <f t="shared" si="0"/>
        <v>0</v>
      </c>
    </row>
    <row r="20" spans="1:9" ht="8.25" customHeight="1" x14ac:dyDescent="0.25">
      <c r="A20" s="235"/>
      <c r="B20" s="236"/>
      <c r="C20" s="51"/>
      <c r="D20" s="51"/>
      <c r="E20" s="51"/>
      <c r="F20" s="51"/>
      <c r="G20" s="51"/>
      <c r="H20" s="51"/>
      <c r="I20" s="51"/>
    </row>
    <row r="21" spans="1:9" ht="29.25" customHeight="1" x14ac:dyDescent="0.25">
      <c r="A21" s="235" t="s">
        <v>515</v>
      </c>
      <c r="B21" s="236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239" t="s">
        <v>142</v>
      </c>
      <c r="B22" s="240"/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</row>
    <row r="23" spans="1:9" x14ac:dyDescent="0.25">
      <c r="A23" s="239" t="s">
        <v>143</v>
      </c>
      <c r="B23" s="240"/>
      <c r="C23" s="51">
        <v>0</v>
      </c>
      <c r="D23" s="51">
        <v>0</v>
      </c>
      <c r="E23" s="51">
        <v>0</v>
      </c>
      <c r="F23" s="51">
        <v>0</v>
      </c>
      <c r="G23" s="51"/>
      <c r="H23" s="51">
        <v>0</v>
      </c>
      <c r="I23" s="51">
        <v>0</v>
      </c>
    </row>
    <row r="24" spans="1:9" x14ac:dyDescent="0.25">
      <c r="A24" s="239" t="s">
        <v>144</v>
      </c>
      <c r="B24" s="240"/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</row>
    <row r="25" spans="1:9" x14ac:dyDescent="0.25">
      <c r="A25" s="231"/>
      <c r="B25" s="232"/>
      <c r="C25" s="53"/>
      <c r="D25" s="53"/>
      <c r="E25" s="53"/>
      <c r="F25" s="53"/>
      <c r="G25" s="53"/>
      <c r="H25" s="53"/>
      <c r="I25" s="53"/>
    </row>
    <row r="26" spans="1:9" ht="20.25" customHeight="1" x14ac:dyDescent="0.25">
      <c r="A26" s="235" t="s">
        <v>145</v>
      </c>
      <c r="B26" s="236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9" ht="26.25" customHeight="1" x14ac:dyDescent="0.25">
      <c r="A27" s="239" t="s">
        <v>146</v>
      </c>
      <c r="B27" s="240"/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</row>
    <row r="28" spans="1:9" ht="23.25" customHeight="1" x14ac:dyDescent="0.25">
      <c r="A28" s="239" t="s">
        <v>147</v>
      </c>
      <c r="B28" s="240"/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</row>
    <row r="29" spans="1:9" ht="23.25" customHeight="1" x14ac:dyDescent="0.25">
      <c r="A29" s="239" t="s">
        <v>148</v>
      </c>
      <c r="B29" s="240"/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</row>
    <row r="30" spans="1:9" ht="15.75" thickBot="1" x14ac:dyDescent="0.3">
      <c r="A30" s="244"/>
      <c r="B30" s="245"/>
      <c r="C30" s="54"/>
      <c r="D30" s="54"/>
      <c r="E30" s="54"/>
      <c r="F30" s="54"/>
      <c r="G30" s="54"/>
      <c r="H30" s="54"/>
      <c r="I30" s="54"/>
    </row>
    <row r="31" spans="1:9" ht="15.75" thickBot="1" x14ac:dyDescent="0.3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24" x14ac:dyDescent="0.25">
      <c r="A32" s="246" t="s">
        <v>149</v>
      </c>
      <c r="B32" s="247"/>
      <c r="C32" s="56" t="s">
        <v>150</v>
      </c>
      <c r="D32" s="56" t="s">
        <v>152</v>
      </c>
      <c r="E32" s="56" t="s">
        <v>155</v>
      </c>
      <c r="F32" s="241" t="s">
        <v>157</v>
      </c>
      <c r="G32" s="56" t="s">
        <v>158</v>
      </c>
      <c r="H32" s="55"/>
      <c r="I32" s="55"/>
    </row>
    <row r="33" spans="1:10" x14ac:dyDescent="0.25">
      <c r="A33" s="248"/>
      <c r="B33" s="249"/>
      <c r="C33" s="46" t="s">
        <v>151</v>
      </c>
      <c r="D33" s="46" t="s">
        <v>153</v>
      </c>
      <c r="E33" s="46" t="s">
        <v>156</v>
      </c>
      <c r="F33" s="242"/>
      <c r="G33" s="46" t="s">
        <v>159</v>
      </c>
      <c r="H33" s="55"/>
      <c r="I33" s="55"/>
    </row>
    <row r="34" spans="1:10" ht="15.75" thickBot="1" x14ac:dyDescent="0.3">
      <c r="A34" s="250"/>
      <c r="B34" s="251"/>
      <c r="C34" s="57"/>
      <c r="D34" s="47" t="s">
        <v>154</v>
      </c>
      <c r="E34" s="57"/>
      <c r="F34" s="243"/>
      <c r="G34" s="57"/>
      <c r="H34" s="55"/>
      <c r="I34" s="55"/>
    </row>
    <row r="35" spans="1:10" ht="29.25" customHeight="1" x14ac:dyDescent="0.25">
      <c r="A35" s="219" t="s">
        <v>160</v>
      </c>
      <c r="B35" s="220"/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55"/>
      <c r="I35" s="55"/>
    </row>
    <row r="36" spans="1:10" x14ac:dyDescent="0.25">
      <c r="A36" s="58"/>
      <c r="B36" s="34" t="s">
        <v>161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55"/>
      <c r="I36" s="55"/>
    </row>
    <row r="37" spans="1:10" x14ac:dyDescent="0.25">
      <c r="A37" s="58"/>
      <c r="B37" s="34" t="s">
        <v>162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55"/>
      <c r="I37" s="55"/>
    </row>
    <row r="38" spans="1:10" ht="15.75" thickBot="1" x14ac:dyDescent="0.3">
      <c r="A38" s="59"/>
      <c r="B38" s="60" t="s">
        <v>163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55"/>
      <c r="I38" s="55"/>
    </row>
    <row r="40" spans="1:10" x14ac:dyDescent="0.25">
      <c r="B40" s="225" t="s">
        <v>430</v>
      </c>
      <c r="C40" s="225"/>
      <c r="D40" s="225"/>
      <c r="E40" s="225"/>
      <c r="F40" s="225"/>
      <c r="G40" s="225"/>
      <c r="H40" s="225"/>
      <c r="I40" s="225"/>
      <c r="J40" s="19"/>
    </row>
    <row r="41" spans="1:10" x14ac:dyDescent="0.25">
      <c r="B41" s="225"/>
      <c r="C41" s="225"/>
      <c r="D41" s="225"/>
      <c r="E41" s="225"/>
      <c r="F41" s="225"/>
      <c r="G41" s="225"/>
      <c r="H41" s="225"/>
      <c r="I41" s="225"/>
      <c r="J41" s="45"/>
    </row>
    <row r="42" spans="1:10" x14ac:dyDescent="0.25">
      <c r="B42" s="45"/>
      <c r="C42" s="45"/>
      <c r="D42" s="45"/>
      <c r="E42" s="45"/>
      <c r="F42" s="45"/>
      <c r="G42" s="45"/>
      <c r="H42" s="45"/>
      <c r="I42" s="45"/>
      <c r="J42" s="45"/>
    </row>
    <row r="43" spans="1:10" x14ac:dyDescent="0.25">
      <c r="B43" s="1"/>
      <c r="C43" s="226"/>
      <c r="D43" s="226"/>
      <c r="E43" s="3"/>
      <c r="I43" s="21"/>
      <c r="J43" s="21"/>
    </row>
    <row r="44" spans="1:10" x14ac:dyDescent="0.25">
      <c r="B44" s="62"/>
      <c r="C44" s="227" t="s">
        <v>525</v>
      </c>
      <c r="D44" s="227"/>
      <c r="E44" s="3"/>
      <c r="F44" s="227" t="s">
        <v>534</v>
      </c>
      <c r="G44" s="227"/>
      <c r="H44" s="227"/>
      <c r="I44" s="25"/>
      <c r="J44" s="21"/>
    </row>
    <row r="45" spans="1:10" x14ac:dyDescent="0.25">
      <c r="B45" s="63"/>
      <c r="C45" s="228" t="s">
        <v>527</v>
      </c>
      <c r="D45" s="228"/>
      <c r="E45" s="64"/>
      <c r="F45" s="228" t="s">
        <v>514</v>
      </c>
      <c r="G45" s="228"/>
      <c r="H45" s="228"/>
      <c r="I45" s="25"/>
      <c r="J45" s="21"/>
    </row>
    <row r="46" spans="1:10" x14ac:dyDescent="0.25">
      <c r="B46" s="228"/>
      <c r="C46" s="228"/>
      <c r="D46" s="15"/>
      <c r="E46" s="15"/>
      <c r="F46" s="228"/>
      <c r="G46" s="228"/>
      <c r="H46" s="228"/>
    </row>
    <row r="47" spans="1:10" x14ac:dyDescent="0.25">
      <c r="B47" s="1"/>
      <c r="C47" s="1"/>
      <c r="D47" s="1"/>
      <c r="E47" s="1"/>
      <c r="F47" s="1"/>
    </row>
    <row r="48" spans="1:10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2"/>
      <c r="D50" s="3"/>
      <c r="E50" s="3"/>
      <c r="F50" s="4"/>
    </row>
  </sheetData>
  <mergeCells count="38">
    <mergeCell ref="A21:B21"/>
    <mergeCell ref="A22:B22"/>
    <mergeCell ref="A23:B23"/>
    <mergeCell ref="A24:B24"/>
    <mergeCell ref="F32:F34"/>
    <mergeCell ref="A26:B26"/>
    <mergeCell ref="A27:B27"/>
    <mergeCell ref="A28:B28"/>
    <mergeCell ref="A29:B29"/>
    <mergeCell ref="A30:B30"/>
    <mergeCell ref="A32:B34"/>
    <mergeCell ref="A9:B9"/>
    <mergeCell ref="A13:B13"/>
    <mergeCell ref="A17:B17"/>
    <mergeCell ref="A19:B19"/>
    <mergeCell ref="A20:B20"/>
    <mergeCell ref="A35:B35"/>
    <mergeCell ref="B46:C46"/>
    <mergeCell ref="F46:H46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B40:I41"/>
    <mergeCell ref="C43:D43"/>
    <mergeCell ref="C44:D44"/>
    <mergeCell ref="C45:D45"/>
    <mergeCell ref="F44:H44"/>
    <mergeCell ref="F45:H45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&amp;C&amp;P de 1</oddFooter>
  </headerFooter>
  <rowBreaks count="2" manualBreakCount="2">
    <brk id="47" max="8" man="1"/>
    <brk id="52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="115" zoomScaleNormal="115" workbookViewId="0">
      <selection activeCell="A6" sqref="A6"/>
    </sheetView>
  </sheetViews>
  <sheetFormatPr baseColWidth="10" defaultRowHeight="15" x14ac:dyDescent="0.25"/>
  <cols>
    <col min="1" max="1" width="16.42578125" customWidth="1"/>
    <col min="3" max="3" width="12" customWidth="1"/>
    <col min="4" max="4" width="16.42578125" customWidth="1"/>
    <col min="8" max="8" width="13.5703125" customWidth="1"/>
  </cols>
  <sheetData>
    <row r="1" spans="1:11" x14ac:dyDescent="0.25">
      <c r="A1" s="206" t="s">
        <v>120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x14ac:dyDescent="0.25">
      <c r="A2" s="209" t="s">
        <v>164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x14ac:dyDescent="0.25">
      <c r="A3" s="209" t="s">
        <v>544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12" t="s">
        <v>1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1" ht="108.75" thickBot="1" x14ac:dyDescent="0.3">
      <c r="A5" s="143" t="s">
        <v>165</v>
      </c>
      <c r="B5" s="141" t="s">
        <v>518</v>
      </c>
      <c r="C5" s="141" t="s">
        <v>166</v>
      </c>
      <c r="D5" s="141" t="s">
        <v>167</v>
      </c>
      <c r="E5" s="141" t="s">
        <v>168</v>
      </c>
      <c r="F5" s="141" t="s">
        <v>169</v>
      </c>
      <c r="G5" s="141" t="s">
        <v>170</v>
      </c>
      <c r="H5" s="141" t="s">
        <v>171</v>
      </c>
      <c r="I5" s="141" t="s">
        <v>538</v>
      </c>
      <c r="J5" s="141" t="s">
        <v>539</v>
      </c>
      <c r="K5" s="141" t="s">
        <v>540</v>
      </c>
    </row>
    <row r="6" spans="1:11" x14ac:dyDescent="0.25">
      <c r="A6" s="31"/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48" x14ac:dyDescent="0.25">
      <c r="A7" s="66" t="s">
        <v>172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</row>
    <row r="8" spans="1:11" x14ac:dyDescent="0.25">
      <c r="A8" s="67" t="s">
        <v>173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spans="1:11" x14ac:dyDescent="0.25">
      <c r="A9" s="67" t="s">
        <v>174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0" spans="1:11" x14ac:dyDescent="0.25">
      <c r="A10" s="67" t="s">
        <v>175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5">
      <c r="A11" s="67" t="s">
        <v>176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5">
      <c r="A12" s="1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36" x14ac:dyDescent="0.25">
      <c r="A13" s="66" t="s">
        <v>177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</row>
    <row r="14" spans="1:11" ht="24" x14ac:dyDescent="0.25">
      <c r="A14" s="67" t="s">
        <v>178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ht="24" x14ac:dyDescent="0.25">
      <c r="A15" s="67" t="s">
        <v>179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ht="24" x14ac:dyDescent="0.25">
      <c r="A16" s="67" t="s">
        <v>180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</row>
    <row r="17" spans="1:11" ht="24" x14ac:dyDescent="0.25">
      <c r="A17" s="67" t="s">
        <v>181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</row>
    <row r="18" spans="1:11" x14ac:dyDescent="0.2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1:11" ht="60" x14ac:dyDescent="0.25">
      <c r="A19" s="66" t="s">
        <v>182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</row>
    <row r="20" spans="1:11" ht="15.75" thickBot="1" x14ac:dyDescent="0.3">
      <c r="A20" s="37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2" spans="1:11" x14ac:dyDescent="0.25">
      <c r="A22" s="1"/>
      <c r="B22" s="203" t="s">
        <v>430</v>
      </c>
      <c r="C22" s="203"/>
      <c r="D22" s="203"/>
      <c r="E22" s="203"/>
      <c r="F22" s="203"/>
      <c r="G22" s="203"/>
      <c r="H22" s="203"/>
      <c r="I22" s="203"/>
      <c r="J22" s="203"/>
    </row>
    <row r="23" spans="1:11" x14ac:dyDescent="0.25">
      <c r="A23" s="1"/>
      <c r="B23" s="45"/>
      <c r="C23" s="45"/>
      <c r="D23" s="45"/>
      <c r="E23" s="45"/>
      <c r="F23" s="45"/>
      <c r="G23" s="45"/>
      <c r="H23" s="45"/>
      <c r="I23" s="45"/>
      <c r="J23" s="45"/>
    </row>
    <row r="24" spans="1:11" x14ac:dyDescent="0.25">
      <c r="A24" s="1"/>
      <c r="B24" s="45"/>
      <c r="C24" s="45"/>
      <c r="D24" s="45"/>
      <c r="E24" s="45"/>
      <c r="F24" s="45"/>
      <c r="G24" s="45"/>
      <c r="H24" s="45"/>
      <c r="I24" s="45"/>
      <c r="J24" s="45"/>
    </row>
    <row r="25" spans="1:11" x14ac:dyDescent="0.25">
      <c r="A25" s="1"/>
      <c r="B25" s="45"/>
      <c r="C25" s="45"/>
      <c r="D25" s="45"/>
      <c r="E25" s="45"/>
      <c r="F25" s="45"/>
      <c r="G25" s="45"/>
      <c r="H25" s="45"/>
      <c r="I25" s="45"/>
      <c r="J25" s="45"/>
    </row>
    <row r="26" spans="1:11" x14ac:dyDescent="0.25">
      <c r="A26" s="1"/>
      <c r="B26" s="19"/>
      <c r="C26" s="20"/>
      <c r="D26" s="21"/>
      <c r="E26" s="21"/>
      <c r="F26" s="22"/>
      <c r="G26" s="23"/>
      <c r="H26" s="20"/>
      <c r="I26" s="21"/>
      <c r="J26" s="21"/>
    </row>
    <row r="27" spans="1:11" x14ac:dyDescent="0.25">
      <c r="A27" s="1"/>
      <c r="B27" s="1"/>
      <c r="C27" s="226"/>
      <c r="D27" s="226"/>
      <c r="E27" s="3"/>
      <c r="I27" s="21"/>
      <c r="J27" s="21"/>
    </row>
    <row r="28" spans="1:11" x14ac:dyDescent="0.25">
      <c r="B28" s="227" t="s">
        <v>528</v>
      </c>
      <c r="C28" s="227"/>
      <c r="D28" s="227"/>
      <c r="E28" s="227"/>
      <c r="F28" s="227" t="s">
        <v>535</v>
      </c>
      <c r="G28" s="227"/>
      <c r="H28" s="227"/>
      <c r="I28" s="25"/>
      <c r="J28" s="21"/>
    </row>
    <row r="29" spans="1:11" ht="15" customHeight="1" x14ac:dyDescent="0.25">
      <c r="B29" s="63"/>
      <c r="C29" s="228" t="s">
        <v>526</v>
      </c>
      <c r="D29" s="228"/>
      <c r="E29" s="64"/>
      <c r="F29" s="228" t="s">
        <v>514</v>
      </c>
      <c r="G29" s="228"/>
      <c r="H29" s="228"/>
      <c r="I29" s="25"/>
      <c r="J29" s="21"/>
    </row>
  </sheetData>
  <mergeCells count="10">
    <mergeCell ref="F29:H29"/>
    <mergeCell ref="A1:K1"/>
    <mergeCell ref="A2:K2"/>
    <mergeCell ref="A3:K3"/>
    <mergeCell ref="A4:K4"/>
    <mergeCell ref="B22:J22"/>
    <mergeCell ref="C27:D27"/>
    <mergeCell ref="F28:H28"/>
    <mergeCell ref="C29:D29"/>
    <mergeCell ref="B28:E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8"/>
  <sheetViews>
    <sheetView zoomScale="130" zoomScaleNormal="130" workbookViewId="0">
      <selection activeCell="D87" sqref="D87:G87"/>
    </sheetView>
  </sheetViews>
  <sheetFormatPr baseColWidth="10" defaultRowHeight="15" x14ac:dyDescent="0.25"/>
  <cols>
    <col min="1" max="2" width="3.5703125" customWidth="1"/>
    <col min="3" max="3" width="31" style="98" customWidth="1"/>
    <col min="4" max="4" width="11.5703125" customWidth="1"/>
    <col min="5" max="6" width="11.85546875" customWidth="1"/>
    <col min="7" max="7" width="1.5703125" customWidth="1"/>
  </cols>
  <sheetData>
    <row r="1" spans="1:6" x14ac:dyDescent="0.25">
      <c r="A1" s="206" t="s">
        <v>120</v>
      </c>
      <c r="B1" s="207"/>
      <c r="C1" s="207"/>
      <c r="D1" s="207"/>
      <c r="E1" s="207"/>
      <c r="F1" s="208"/>
    </row>
    <row r="2" spans="1:6" x14ac:dyDescent="0.25">
      <c r="A2" s="273" t="s">
        <v>183</v>
      </c>
      <c r="B2" s="274"/>
      <c r="C2" s="274"/>
      <c r="D2" s="274"/>
      <c r="E2" s="274"/>
      <c r="F2" s="275"/>
    </row>
    <row r="3" spans="1:6" x14ac:dyDescent="0.25">
      <c r="A3" s="273" t="s">
        <v>544</v>
      </c>
      <c r="B3" s="274"/>
      <c r="C3" s="274"/>
      <c r="D3" s="274"/>
      <c r="E3" s="274"/>
      <c r="F3" s="275"/>
    </row>
    <row r="4" spans="1:6" ht="15.75" thickBot="1" x14ac:dyDescent="0.3">
      <c r="A4" s="276" t="s">
        <v>1</v>
      </c>
      <c r="B4" s="277"/>
      <c r="C4" s="277"/>
      <c r="D4" s="277"/>
      <c r="E4" s="277"/>
      <c r="F4" s="278"/>
    </row>
    <row r="5" spans="1:6" x14ac:dyDescent="0.25">
      <c r="A5" s="266" t="s">
        <v>2</v>
      </c>
      <c r="B5" s="267"/>
      <c r="C5" s="268"/>
      <c r="D5" s="144" t="s">
        <v>184</v>
      </c>
      <c r="E5" s="272" t="s">
        <v>186</v>
      </c>
      <c r="F5" s="144" t="s">
        <v>187</v>
      </c>
    </row>
    <row r="6" spans="1:6" ht="24.75" customHeight="1" thickBot="1" x14ac:dyDescent="0.3">
      <c r="A6" s="269"/>
      <c r="B6" s="270"/>
      <c r="C6" s="271"/>
      <c r="D6" s="141" t="s">
        <v>185</v>
      </c>
      <c r="E6" s="230"/>
      <c r="F6" s="141" t="s">
        <v>188</v>
      </c>
    </row>
    <row r="7" spans="1:6" x14ac:dyDescent="0.25">
      <c r="A7" s="69"/>
      <c r="B7" s="70"/>
      <c r="C7" s="93"/>
      <c r="D7" s="71"/>
      <c r="E7" s="71"/>
      <c r="F7" s="71"/>
    </row>
    <row r="8" spans="1:6" x14ac:dyDescent="0.25">
      <c r="A8" s="215" t="s">
        <v>189</v>
      </c>
      <c r="B8" s="259"/>
      <c r="C8" s="216"/>
      <c r="D8" s="72">
        <f>+D9+D10+D11</f>
        <v>128806150</v>
      </c>
      <c r="E8" s="72">
        <f t="shared" ref="E8:F8" si="0">+E9+E10+E11</f>
        <v>55524332</v>
      </c>
      <c r="F8" s="72">
        <f t="shared" si="0"/>
        <v>55524332</v>
      </c>
    </row>
    <row r="9" spans="1:6" x14ac:dyDescent="0.25">
      <c r="A9" s="69"/>
      <c r="B9" s="252" t="s">
        <v>190</v>
      </c>
      <c r="C9" s="218"/>
      <c r="D9" s="73">
        <v>128806150</v>
      </c>
      <c r="E9" s="73">
        <v>55524332</v>
      </c>
      <c r="F9" s="73">
        <v>55524332</v>
      </c>
    </row>
    <row r="10" spans="1:6" x14ac:dyDescent="0.25">
      <c r="A10" s="69"/>
      <c r="B10" s="303" t="s">
        <v>191</v>
      </c>
      <c r="C10" s="304"/>
      <c r="D10" s="73">
        <v>0</v>
      </c>
      <c r="E10" s="73">
        <v>0</v>
      </c>
      <c r="F10" s="73">
        <v>0</v>
      </c>
    </row>
    <row r="11" spans="1:6" x14ac:dyDescent="0.25">
      <c r="A11" s="69"/>
      <c r="B11" s="252" t="s">
        <v>192</v>
      </c>
      <c r="C11" s="253"/>
      <c r="D11" s="73">
        <v>0</v>
      </c>
      <c r="E11" s="73">
        <v>0</v>
      </c>
      <c r="F11" s="73">
        <v>0</v>
      </c>
    </row>
    <row r="12" spans="1:6" x14ac:dyDescent="0.25">
      <c r="A12" s="69"/>
      <c r="B12" s="70"/>
      <c r="C12" s="93"/>
      <c r="D12" s="71"/>
      <c r="E12" s="71"/>
      <c r="F12" s="71"/>
    </row>
    <row r="13" spans="1:6" x14ac:dyDescent="0.25">
      <c r="A13" s="215" t="s">
        <v>516</v>
      </c>
      <c r="B13" s="259"/>
      <c r="C13" s="216"/>
      <c r="D13" s="72">
        <f>+D14+D15</f>
        <v>128806150</v>
      </c>
      <c r="E13" s="72">
        <f t="shared" ref="E13" si="1">+E14+E15</f>
        <v>31236588</v>
      </c>
      <c r="F13" s="72">
        <f>+F14+F15</f>
        <v>31236588</v>
      </c>
    </row>
    <row r="14" spans="1:6" ht="22.5" customHeight="1" x14ac:dyDescent="0.25">
      <c r="A14" s="69"/>
      <c r="B14" s="252" t="s">
        <v>193</v>
      </c>
      <c r="C14" s="253"/>
      <c r="D14" s="73">
        <v>128806150</v>
      </c>
      <c r="E14" s="73">
        <v>31236588</v>
      </c>
      <c r="F14" s="73">
        <v>31236588</v>
      </c>
    </row>
    <row r="15" spans="1:6" ht="23.25" customHeight="1" x14ac:dyDescent="0.25">
      <c r="A15" s="69"/>
      <c r="B15" s="252" t="s">
        <v>194</v>
      </c>
      <c r="C15" s="253"/>
      <c r="D15" s="73">
        <v>0</v>
      </c>
      <c r="E15" s="73">
        <v>0</v>
      </c>
      <c r="F15" s="73">
        <v>0</v>
      </c>
    </row>
    <row r="16" spans="1:6" x14ac:dyDescent="0.25">
      <c r="A16" s="69"/>
      <c r="B16" s="252"/>
      <c r="C16" s="253"/>
      <c r="D16" s="71"/>
      <c r="E16" s="71"/>
      <c r="F16" s="71"/>
    </row>
    <row r="17" spans="1:6" ht="23.25" customHeight="1" x14ac:dyDescent="0.25">
      <c r="A17" s="215" t="s">
        <v>195</v>
      </c>
      <c r="B17" s="259"/>
      <c r="C17" s="216"/>
      <c r="D17" s="72">
        <f t="shared" ref="D17:F17" si="2">+D18+D19</f>
        <v>0</v>
      </c>
      <c r="E17" s="72">
        <f t="shared" si="2"/>
        <v>369404</v>
      </c>
      <c r="F17" s="72">
        <f t="shared" si="2"/>
        <v>369404</v>
      </c>
    </row>
    <row r="18" spans="1:6" ht="21" customHeight="1" x14ac:dyDescent="0.25">
      <c r="A18" s="69"/>
      <c r="B18" s="252" t="s">
        <v>196</v>
      </c>
      <c r="C18" s="253"/>
      <c r="D18" s="73">
        <v>0</v>
      </c>
      <c r="E18" s="73">
        <v>369404</v>
      </c>
      <c r="F18" s="73">
        <v>369404</v>
      </c>
    </row>
    <row r="19" spans="1:6" ht="24.75" customHeight="1" x14ac:dyDescent="0.25">
      <c r="A19" s="69"/>
      <c r="B19" s="252" t="s">
        <v>197</v>
      </c>
      <c r="C19" s="253"/>
      <c r="D19" s="71">
        <v>0</v>
      </c>
      <c r="E19" s="71">
        <v>0</v>
      </c>
      <c r="F19" s="71">
        <v>0</v>
      </c>
    </row>
    <row r="20" spans="1:6" x14ac:dyDescent="0.25">
      <c r="A20" s="69"/>
      <c r="B20" s="252"/>
      <c r="C20" s="253"/>
      <c r="D20" s="71"/>
      <c r="E20" s="71"/>
      <c r="F20" s="71"/>
    </row>
    <row r="21" spans="1:6" x14ac:dyDescent="0.25">
      <c r="A21" s="215" t="s">
        <v>198</v>
      </c>
      <c r="B21" s="259"/>
      <c r="C21" s="216"/>
      <c r="D21" s="72">
        <f>D8-(D13+D17)</f>
        <v>0</v>
      </c>
      <c r="E21" s="72">
        <v>24657147</v>
      </c>
      <c r="F21" s="72">
        <v>24657147</v>
      </c>
    </row>
    <row r="22" spans="1:6" ht="26.25" customHeight="1" x14ac:dyDescent="0.25">
      <c r="A22" s="215" t="s">
        <v>199</v>
      </c>
      <c r="B22" s="259"/>
      <c r="C22" s="216"/>
      <c r="D22" s="72">
        <v>0</v>
      </c>
      <c r="E22" s="72">
        <f t="shared" ref="E22" si="3">+E21-E11</f>
        <v>24657147</v>
      </c>
      <c r="F22" s="72">
        <v>24657147</v>
      </c>
    </row>
    <row r="23" spans="1:6" ht="20.25" customHeight="1" x14ac:dyDescent="0.25">
      <c r="A23" s="215" t="s">
        <v>200</v>
      </c>
      <c r="B23" s="259"/>
      <c r="C23" s="216"/>
      <c r="D23" s="72">
        <f>+D22-D17</f>
        <v>0</v>
      </c>
      <c r="E23" s="72">
        <f>+E22-E17</f>
        <v>24287743</v>
      </c>
      <c r="F23" s="72">
        <f t="shared" ref="F23" si="4">+F22-F17</f>
        <v>24287743</v>
      </c>
    </row>
    <row r="24" spans="1:6" ht="15.75" thickBot="1" x14ac:dyDescent="0.3">
      <c r="A24" s="74"/>
      <c r="B24" s="262"/>
      <c r="C24" s="263"/>
      <c r="D24" s="75"/>
      <c r="E24" s="75"/>
      <c r="F24" s="75"/>
    </row>
    <row r="25" spans="1:6" x14ac:dyDescent="0.25">
      <c r="A25" s="55"/>
      <c r="B25" s="55"/>
      <c r="C25" s="94"/>
      <c r="D25" s="55"/>
      <c r="E25" s="55"/>
      <c r="F25" s="55"/>
    </row>
    <row r="26" spans="1:6" ht="15.75" thickBot="1" x14ac:dyDescent="0.3">
      <c r="A26" s="294" t="s">
        <v>201</v>
      </c>
      <c r="B26" s="295"/>
      <c r="C26" s="296"/>
      <c r="D26" s="100" t="s">
        <v>202</v>
      </c>
      <c r="E26" s="100" t="s">
        <v>186</v>
      </c>
      <c r="F26" s="100" t="s">
        <v>203</v>
      </c>
    </row>
    <row r="27" spans="1:6" x14ac:dyDescent="0.25">
      <c r="A27" s="69"/>
      <c r="B27" s="264"/>
      <c r="C27" s="265"/>
      <c r="D27" s="71"/>
      <c r="E27" s="71"/>
      <c r="F27" s="71"/>
    </row>
    <row r="28" spans="1:6" ht="22.5" customHeight="1" x14ac:dyDescent="0.25">
      <c r="A28" s="215" t="s">
        <v>204</v>
      </c>
      <c r="B28" s="259"/>
      <c r="C28" s="216"/>
      <c r="D28" s="76">
        <v>0</v>
      </c>
      <c r="E28" s="76">
        <v>0</v>
      </c>
      <c r="F28" s="76">
        <v>0</v>
      </c>
    </row>
    <row r="29" spans="1:6" ht="21" customHeight="1" x14ac:dyDescent="0.25">
      <c r="A29" s="69"/>
      <c r="B29" s="252" t="s">
        <v>205</v>
      </c>
      <c r="C29" s="253"/>
      <c r="D29" s="71">
        <v>0</v>
      </c>
      <c r="E29" s="71">
        <v>0</v>
      </c>
      <c r="F29" s="71">
        <v>0</v>
      </c>
    </row>
    <row r="30" spans="1:6" ht="22.5" customHeight="1" x14ac:dyDescent="0.25">
      <c r="A30" s="69"/>
      <c r="B30" s="252" t="s">
        <v>206</v>
      </c>
      <c r="C30" s="253"/>
      <c r="D30" s="71">
        <v>0</v>
      </c>
      <c r="E30" s="71">
        <v>0</v>
      </c>
      <c r="F30" s="71">
        <v>0</v>
      </c>
    </row>
    <row r="31" spans="1:6" x14ac:dyDescent="0.25">
      <c r="A31" s="69"/>
      <c r="B31" s="252"/>
      <c r="C31" s="253"/>
      <c r="D31" s="71"/>
      <c r="E31" s="71"/>
      <c r="F31" s="71"/>
    </row>
    <row r="32" spans="1:6" x14ac:dyDescent="0.25">
      <c r="A32" s="215" t="s">
        <v>207</v>
      </c>
      <c r="B32" s="259"/>
      <c r="C32" s="216"/>
      <c r="D32" s="72">
        <f>+D23+D28</f>
        <v>0</v>
      </c>
      <c r="E32" s="72">
        <f t="shared" ref="E32" si="5">+E23+E28</f>
        <v>24287743</v>
      </c>
      <c r="F32" s="72">
        <f>+F23+F28</f>
        <v>24287743</v>
      </c>
    </row>
    <row r="33" spans="1:6" x14ac:dyDescent="0.25">
      <c r="A33" s="101"/>
      <c r="B33" s="254"/>
      <c r="C33" s="255"/>
      <c r="D33" s="102"/>
      <c r="E33" s="102"/>
      <c r="F33" s="102"/>
    </row>
    <row r="34" spans="1:6" x14ac:dyDescent="0.25">
      <c r="A34" s="55"/>
      <c r="B34" s="306"/>
      <c r="C34" s="306"/>
      <c r="D34" s="55"/>
      <c r="E34" s="55"/>
      <c r="F34" s="55"/>
    </row>
    <row r="35" spans="1:6" x14ac:dyDescent="0.25">
      <c r="A35" s="297" t="s">
        <v>201</v>
      </c>
      <c r="B35" s="298"/>
      <c r="C35" s="299"/>
      <c r="D35" s="260" t="s">
        <v>208</v>
      </c>
      <c r="E35" s="279" t="s">
        <v>186</v>
      </c>
      <c r="F35" s="103" t="s">
        <v>187</v>
      </c>
    </row>
    <row r="36" spans="1:6" x14ac:dyDescent="0.25">
      <c r="A36" s="300"/>
      <c r="B36" s="301"/>
      <c r="C36" s="302"/>
      <c r="D36" s="261"/>
      <c r="E36" s="280"/>
      <c r="F36" s="104" t="s">
        <v>203</v>
      </c>
    </row>
    <row r="37" spans="1:6" x14ac:dyDescent="0.25">
      <c r="A37" s="78"/>
      <c r="B37" s="252"/>
      <c r="C37" s="253"/>
      <c r="D37" s="79"/>
      <c r="E37" s="79"/>
      <c r="F37" s="79"/>
    </row>
    <row r="38" spans="1:6" x14ac:dyDescent="0.25">
      <c r="A38" s="237" t="s">
        <v>209</v>
      </c>
      <c r="B38" s="305"/>
      <c r="C38" s="238"/>
      <c r="D38" s="72">
        <f>+D39+D40</f>
        <v>0</v>
      </c>
      <c r="E38" s="72">
        <f t="shared" ref="E38:F38" si="6">+E39+E40</f>
        <v>0</v>
      </c>
      <c r="F38" s="72">
        <f t="shared" si="6"/>
        <v>0</v>
      </c>
    </row>
    <row r="39" spans="1:6" ht="20.25" customHeight="1" x14ac:dyDescent="0.25">
      <c r="A39" s="78"/>
      <c r="B39" s="252" t="s">
        <v>210</v>
      </c>
      <c r="C39" s="253"/>
      <c r="D39" s="73">
        <v>0</v>
      </c>
      <c r="E39" s="73">
        <v>0</v>
      </c>
      <c r="F39" s="73">
        <v>0</v>
      </c>
    </row>
    <row r="40" spans="1:6" ht="25.5" customHeight="1" x14ac:dyDescent="0.25">
      <c r="A40" s="78"/>
      <c r="B40" s="252" t="s">
        <v>211</v>
      </c>
      <c r="C40" s="253"/>
      <c r="D40" s="73">
        <v>0</v>
      </c>
      <c r="E40" s="73">
        <v>0</v>
      </c>
      <c r="F40" s="73">
        <v>0</v>
      </c>
    </row>
    <row r="41" spans="1:6" x14ac:dyDescent="0.25">
      <c r="A41" s="237" t="s">
        <v>212</v>
      </c>
      <c r="B41" s="305"/>
      <c r="C41" s="238"/>
      <c r="D41" s="80">
        <f>+D42+D43</f>
        <v>0</v>
      </c>
      <c r="E41" s="72">
        <f t="shared" ref="E41:F41" si="7">+E42+E43</f>
        <v>0</v>
      </c>
      <c r="F41" s="72">
        <f t="shared" si="7"/>
        <v>0</v>
      </c>
    </row>
    <row r="42" spans="1:6" ht="24" customHeight="1" x14ac:dyDescent="0.25">
      <c r="A42" s="78"/>
      <c r="B42" s="252" t="s">
        <v>213</v>
      </c>
      <c r="C42" s="253"/>
      <c r="D42" s="79">
        <v>0</v>
      </c>
      <c r="E42" s="73">
        <v>0</v>
      </c>
      <c r="F42" s="73">
        <v>0</v>
      </c>
    </row>
    <row r="43" spans="1:6" ht="29.25" customHeight="1" x14ac:dyDescent="0.25">
      <c r="A43" s="78"/>
      <c r="B43" s="252" t="s">
        <v>214</v>
      </c>
      <c r="C43" s="253"/>
      <c r="D43" s="79">
        <v>0</v>
      </c>
      <c r="E43" s="79">
        <v>0</v>
      </c>
      <c r="F43" s="79">
        <v>0</v>
      </c>
    </row>
    <row r="44" spans="1:6" x14ac:dyDescent="0.25">
      <c r="A44" s="78"/>
      <c r="B44" s="81"/>
      <c r="C44" s="93"/>
      <c r="D44" s="79"/>
      <c r="E44" s="79"/>
      <c r="F44" s="79"/>
    </row>
    <row r="45" spans="1:6" x14ac:dyDescent="0.25">
      <c r="A45" s="281"/>
      <c r="B45" s="82"/>
      <c r="C45" s="80" t="s">
        <v>215</v>
      </c>
      <c r="D45" s="83">
        <f>+D38-D41</f>
        <v>0</v>
      </c>
      <c r="E45" s="83">
        <f t="shared" ref="E45:F45" si="8">+E38-E41</f>
        <v>0</v>
      </c>
      <c r="F45" s="83">
        <f t="shared" si="8"/>
        <v>0</v>
      </c>
    </row>
    <row r="46" spans="1:6" ht="15.75" thickBot="1" x14ac:dyDescent="0.3">
      <c r="A46" s="282"/>
      <c r="B46" s="84"/>
      <c r="C46" s="95"/>
      <c r="D46" s="85"/>
      <c r="E46" s="85"/>
      <c r="F46" s="85"/>
    </row>
    <row r="47" spans="1:6" ht="15.75" thickBot="1" x14ac:dyDescent="0.3">
      <c r="A47" s="55"/>
      <c r="B47" s="55"/>
      <c r="C47" s="94"/>
      <c r="D47" s="55"/>
      <c r="E47" s="55"/>
      <c r="F47" s="55"/>
    </row>
    <row r="48" spans="1:6" x14ac:dyDescent="0.25">
      <c r="A48" s="283" t="s">
        <v>201</v>
      </c>
      <c r="B48" s="284"/>
      <c r="C48" s="285"/>
      <c r="D48" s="77" t="s">
        <v>184</v>
      </c>
      <c r="E48" s="289" t="s">
        <v>186</v>
      </c>
      <c r="F48" s="77" t="s">
        <v>187</v>
      </c>
    </row>
    <row r="49" spans="1:7" ht="15.75" thickBot="1" x14ac:dyDescent="0.3">
      <c r="A49" s="286"/>
      <c r="B49" s="287"/>
      <c r="C49" s="288"/>
      <c r="D49" s="61" t="s">
        <v>202</v>
      </c>
      <c r="E49" s="290"/>
      <c r="F49" s="61" t="s">
        <v>203</v>
      </c>
    </row>
    <row r="50" spans="1:7" x14ac:dyDescent="0.25">
      <c r="A50" s="291"/>
      <c r="B50" s="292"/>
      <c r="C50" s="293"/>
      <c r="D50" s="79"/>
      <c r="E50" s="79"/>
      <c r="F50" s="79"/>
    </row>
    <row r="51" spans="1:7" ht="25.5" customHeight="1" x14ac:dyDescent="0.25">
      <c r="A51" s="78"/>
      <c r="B51" s="252" t="s">
        <v>216</v>
      </c>
      <c r="C51" s="218"/>
      <c r="D51" s="87">
        <f>+D9</f>
        <v>128806150</v>
      </c>
      <c r="E51" s="87">
        <f t="shared" ref="E51:F51" si="9">+E9</f>
        <v>55524332</v>
      </c>
      <c r="F51" s="87">
        <f t="shared" si="9"/>
        <v>55524332</v>
      </c>
    </row>
    <row r="52" spans="1:7" ht="21.75" customHeight="1" x14ac:dyDescent="0.25">
      <c r="A52" s="78"/>
      <c r="B52" s="252" t="s">
        <v>217</v>
      </c>
      <c r="C52" s="218"/>
      <c r="D52" s="86">
        <f>+D11</f>
        <v>0</v>
      </c>
      <c r="E52" s="86">
        <f t="shared" ref="E52:F52" si="10">+E11</f>
        <v>0</v>
      </c>
      <c r="F52" s="86">
        <f t="shared" si="10"/>
        <v>0</v>
      </c>
    </row>
    <row r="53" spans="1:7" ht="26.25" customHeight="1" x14ac:dyDescent="0.25">
      <c r="A53" s="78"/>
      <c r="B53" s="252" t="s">
        <v>210</v>
      </c>
      <c r="C53" s="218"/>
      <c r="D53" s="86">
        <f>+D39</f>
        <v>0</v>
      </c>
      <c r="E53" s="86">
        <f t="shared" ref="E53:F53" si="11">+E39</f>
        <v>0</v>
      </c>
      <c r="F53" s="86">
        <f t="shared" si="11"/>
        <v>0</v>
      </c>
    </row>
    <row r="54" spans="1:7" ht="21" customHeight="1" x14ac:dyDescent="0.25">
      <c r="A54" s="78"/>
      <c r="B54" s="252" t="s">
        <v>213</v>
      </c>
      <c r="C54" s="253"/>
      <c r="D54" s="79">
        <f>+D42</f>
        <v>0</v>
      </c>
      <c r="E54" s="79">
        <f t="shared" ref="E54:F54" si="12">+E42</f>
        <v>0</v>
      </c>
      <c r="F54" s="79">
        <f t="shared" si="12"/>
        <v>0</v>
      </c>
    </row>
    <row r="55" spans="1:7" x14ac:dyDescent="0.25">
      <c r="A55" s="78"/>
      <c r="B55" s="81"/>
      <c r="C55" s="93"/>
      <c r="D55" s="79"/>
      <c r="E55" s="79"/>
      <c r="F55" s="79"/>
    </row>
    <row r="56" spans="1:7" ht="26.25" customHeight="1" x14ac:dyDescent="0.25">
      <c r="A56" s="78"/>
      <c r="B56" s="252" t="s">
        <v>193</v>
      </c>
      <c r="C56" s="253"/>
      <c r="D56" s="86">
        <v>128806150</v>
      </c>
      <c r="E56" s="86">
        <v>31236588</v>
      </c>
      <c r="F56" s="86">
        <v>31236588</v>
      </c>
    </row>
    <row r="57" spans="1:7" x14ac:dyDescent="0.25">
      <c r="A57" s="78"/>
      <c r="B57" s="81"/>
      <c r="C57" s="93"/>
      <c r="D57" s="79"/>
      <c r="E57" s="79"/>
      <c r="F57" s="79"/>
    </row>
    <row r="58" spans="1:7" ht="21" customHeight="1" x14ac:dyDescent="0.25">
      <c r="A58" s="78"/>
      <c r="B58" s="252" t="s">
        <v>196</v>
      </c>
      <c r="C58" s="253"/>
      <c r="D58" s="86">
        <v>0</v>
      </c>
      <c r="E58" s="86">
        <v>369404</v>
      </c>
      <c r="F58" s="86">
        <v>369404</v>
      </c>
    </row>
    <row r="59" spans="1:7" x14ac:dyDescent="0.25">
      <c r="A59" s="78"/>
      <c r="B59" s="81"/>
      <c r="C59" s="93"/>
      <c r="D59" s="79"/>
      <c r="E59" s="79"/>
      <c r="F59" s="79"/>
    </row>
    <row r="60" spans="1:7" ht="26.25" customHeight="1" x14ac:dyDescent="0.25">
      <c r="A60" s="215" t="s">
        <v>218</v>
      </c>
      <c r="B60" s="259"/>
      <c r="C60" s="216"/>
      <c r="D60" s="87">
        <f t="shared" ref="D60" si="13">+D51+D52-D56+D58</f>
        <v>0</v>
      </c>
      <c r="E60" s="87">
        <v>24657147</v>
      </c>
      <c r="F60" s="87">
        <v>24657147</v>
      </c>
    </row>
    <row r="61" spans="1:7" ht="23.25" customHeight="1" x14ac:dyDescent="0.25">
      <c r="A61" s="215" t="s">
        <v>219</v>
      </c>
      <c r="B61" s="259"/>
      <c r="C61" s="216"/>
      <c r="D61" s="86">
        <f t="shared" ref="D61:G61" si="14">+D60-D52</f>
        <v>0</v>
      </c>
      <c r="E61" s="86">
        <v>24657147</v>
      </c>
      <c r="F61" s="86">
        <v>24657147</v>
      </c>
      <c r="G61" s="86">
        <f t="shared" si="14"/>
        <v>0</v>
      </c>
    </row>
    <row r="62" spans="1:7" ht="15.75" thickBot="1" x14ac:dyDescent="0.3">
      <c r="A62" s="88"/>
      <c r="B62" s="89"/>
      <c r="C62" s="96"/>
      <c r="D62" s="90"/>
      <c r="E62" s="90"/>
      <c r="F62" s="90"/>
    </row>
    <row r="63" spans="1:7" ht="15.75" thickBot="1" x14ac:dyDescent="0.3">
      <c r="A63" s="55"/>
      <c r="B63" s="55"/>
      <c r="C63" s="94"/>
      <c r="D63" s="55"/>
      <c r="E63" s="55"/>
      <c r="F63" s="55"/>
    </row>
    <row r="64" spans="1:7" x14ac:dyDescent="0.25">
      <c r="A64" s="283" t="s">
        <v>201</v>
      </c>
      <c r="B64" s="284"/>
      <c r="C64" s="285"/>
      <c r="D64" s="289" t="s">
        <v>208</v>
      </c>
      <c r="E64" s="289" t="s">
        <v>186</v>
      </c>
      <c r="F64" s="77" t="s">
        <v>187</v>
      </c>
    </row>
    <row r="65" spans="1:9" ht="15.75" thickBot="1" x14ac:dyDescent="0.3">
      <c r="A65" s="286"/>
      <c r="B65" s="287"/>
      <c r="C65" s="288"/>
      <c r="D65" s="290"/>
      <c r="E65" s="290"/>
      <c r="F65" s="61" t="s">
        <v>203</v>
      </c>
    </row>
    <row r="66" spans="1:9" x14ac:dyDescent="0.25">
      <c r="A66" s="291"/>
      <c r="B66" s="292"/>
      <c r="C66" s="293"/>
      <c r="D66" s="79"/>
      <c r="E66" s="79"/>
      <c r="F66" s="79"/>
    </row>
    <row r="67" spans="1:9" x14ac:dyDescent="0.25">
      <c r="A67" s="78"/>
      <c r="B67" s="252" t="s">
        <v>191</v>
      </c>
      <c r="C67" s="253"/>
      <c r="D67" s="86">
        <f>+D10</f>
        <v>0</v>
      </c>
      <c r="E67" s="86">
        <f t="shared" ref="E67:F67" si="15">+E10</f>
        <v>0</v>
      </c>
      <c r="F67" s="86">
        <f t="shared" si="15"/>
        <v>0</v>
      </c>
    </row>
    <row r="68" spans="1:9" ht="21" customHeight="1" x14ac:dyDescent="0.25">
      <c r="A68" s="78"/>
      <c r="B68" s="252" t="s">
        <v>220</v>
      </c>
      <c r="C68" s="253"/>
      <c r="D68" s="86">
        <v>0</v>
      </c>
      <c r="E68" s="79"/>
      <c r="F68" s="79"/>
    </row>
    <row r="69" spans="1:9" ht="25.5" customHeight="1" x14ac:dyDescent="0.25">
      <c r="A69" s="78"/>
      <c r="B69" s="252" t="s">
        <v>211</v>
      </c>
      <c r="C69" s="253"/>
      <c r="D69" s="86">
        <f>+D40</f>
        <v>0</v>
      </c>
      <c r="E69" s="86">
        <f t="shared" ref="E69:F69" si="16">+E40</f>
        <v>0</v>
      </c>
      <c r="F69" s="86">
        <f t="shared" si="16"/>
        <v>0</v>
      </c>
    </row>
    <row r="70" spans="1:9" ht="24.75" customHeight="1" x14ac:dyDescent="0.25">
      <c r="A70" s="78"/>
      <c r="B70" s="252" t="s">
        <v>214</v>
      </c>
      <c r="C70" s="253"/>
      <c r="D70" s="79">
        <f>+D43</f>
        <v>0</v>
      </c>
      <c r="E70" s="79">
        <f t="shared" ref="E70:F70" si="17">+E43</f>
        <v>0</v>
      </c>
      <c r="F70" s="79">
        <f t="shared" si="17"/>
        <v>0</v>
      </c>
    </row>
    <row r="71" spans="1:9" x14ac:dyDescent="0.25">
      <c r="A71" s="78"/>
      <c r="B71" s="81"/>
      <c r="C71" s="93"/>
      <c r="D71" s="79"/>
      <c r="E71" s="79"/>
      <c r="F71" s="79"/>
    </row>
    <row r="72" spans="1:9" ht="29.25" customHeight="1" x14ac:dyDescent="0.25">
      <c r="A72" s="78"/>
      <c r="B72" s="252" t="s">
        <v>221</v>
      </c>
      <c r="C72" s="253"/>
      <c r="D72" s="86">
        <f>+D15</f>
        <v>0</v>
      </c>
      <c r="E72" s="86">
        <f>+E15</f>
        <v>0</v>
      </c>
      <c r="F72" s="86">
        <f>+F15</f>
        <v>0</v>
      </c>
    </row>
    <row r="73" spans="1:9" x14ac:dyDescent="0.25">
      <c r="A73" s="78"/>
      <c r="B73" s="81"/>
      <c r="C73" s="93"/>
      <c r="D73" s="79"/>
      <c r="E73" s="79"/>
      <c r="F73" s="79"/>
    </row>
    <row r="74" spans="1:9" ht="24" customHeight="1" x14ac:dyDescent="0.25">
      <c r="A74" s="78"/>
      <c r="B74" s="252" t="s">
        <v>197</v>
      </c>
      <c r="C74" s="253"/>
      <c r="D74" s="79">
        <f>+D19</f>
        <v>0</v>
      </c>
      <c r="E74" s="79">
        <f t="shared" ref="E74:F74" si="18">+E19</f>
        <v>0</v>
      </c>
      <c r="F74" s="79">
        <f t="shared" si="18"/>
        <v>0</v>
      </c>
    </row>
    <row r="75" spans="1:9" x14ac:dyDescent="0.25">
      <c r="A75" s="78"/>
      <c r="B75" s="81"/>
      <c r="C75" s="93"/>
      <c r="D75" s="79"/>
      <c r="E75" s="79"/>
      <c r="F75" s="79"/>
    </row>
    <row r="76" spans="1:9" ht="31.5" customHeight="1" x14ac:dyDescent="0.25">
      <c r="A76" s="215" t="s">
        <v>222</v>
      </c>
      <c r="B76" s="259"/>
      <c r="C76" s="216"/>
      <c r="D76" s="80">
        <v>0</v>
      </c>
      <c r="E76" s="80">
        <v>0</v>
      </c>
      <c r="F76" s="80">
        <v>0</v>
      </c>
    </row>
    <row r="77" spans="1:9" ht="40.5" customHeight="1" x14ac:dyDescent="0.25">
      <c r="A77" s="215" t="s">
        <v>223</v>
      </c>
      <c r="B77" s="259"/>
      <c r="C77" s="216"/>
      <c r="D77" s="257">
        <v>0</v>
      </c>
      <c r="E77" s="257">
        <v>0</v>
      </c>
      <c r="F77" s="257">
        <v>0</v>
      </c>
    </row>
    <row r="78" spans="1:9" ht="15.75" thickBot="1" x14ac:dyDescent="0.3">
      <c r="A78" s="91"/>
      <c r="B78" s="92"/>
      <c r="C78" s="97"/>
      <c r="D78" s="258"/>
      <c r="E78" s="258"/>
      <c r="F78" s="258"/>
    </row>
    <row r="80" spans="1:9" s="14" customFormat="1" ht="15" customHeight="1" x14ac:dyDescent="0.25">
      <c r="A80" s="256" t="s">
        <v>430</v>
      </c>
      <c r="B80" s="256"/>
      <c r="C80" s="256"/>
      <c r="D80" s="256"/>
      <c r="E80" s="256"/>
      <c r="F80" s="256"/>
      <c r="G80" s="19"/>
      <c r="H80" s="19"/>
      <c r="I80" s="19"/>
    </row>
    <row r="81" spans="1:9" s="14" customFormat="1" ht="15" customHeight="1" x14ac:dyDescent="0.25">
      <c r="A81" s="256"/>
      <c r="B81" s="256"/>
      <c r="C81" s="256"/>
      <c r="D81" s="256"/>
      <c r="E81" s="256"/>
      <c r="F81" s="256"/>
      <c r="G81" s="45"/>
      <c r="H81" s="45"/>
      <c r="I81" s="45"/>
    </row>
    <row r="82" spans="1:9" x14ac:dyDescent="0.25">
      <c r="A82" s="45"/>
      <c r="B82" s="45"/>
      <c r="C82" s="45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5"/>
      <c r="D83" s="45"/>
      <c r="E83" s="45"/>
      <c r="F83" s="45"/>
      <c r="G83" s="45"/>
      <c r="H83" s="45"/>
      <c r="I83" s="45"/>
    </row>
    <row r="84" spans="1:9" x14ac:dyDescent="0.25">
      <c r="A84" s="19"/>
      <c r="B84" s="20"/>
      <c r="C84" s="21"/>
      <c r="D84" s="21"/>
      <c r="E84" s="22"/>
      <c r="F84" s="23"/>
      <c r="G84" s="20"/>
      <c r="H84" s="21"/>
      <c r="I84" s="21"/>
    </row>
    <row r="85" spans="1:9" x14ac:dyDescent="0.25">
      <c r="A85" s="1"/>
      <c r="B85" s="226"/>
      <c r="C85" s="226"/>
      <c r="D85" s="3"/>
      <c r="H85" s="21"/>
      <c r="I85" s="21"/>
    </row>
    <row r="86" spans="1:9" x14ac:dyDescent="0.25">
      <c r="A86" s="62"/>
      <c r="B86" s="227" t="s">
        <v>528</v>
      </c>
      <c r="C86" s="227"/>
      <c r="D86" s="227" t="s">
        <v>536</v>
      </c>
      <c r="E86" s="227"/>
      <c r="F86" s="227"/>
      <c r="G86" s="227"/>
      <c r="H86" s="25"/>
      <c r="I86" s="21"/>
    </row>
    <row r="87" spans="1:9" ht="15" customHeight="1" x14ac:dyDescent="0.25">
      <c r="A87" s="63"/>
      <c r="B87" s="228" t="s">
        <v>527</v>
      </c>
      <c r="C87" s="228"/>
      <c r="D87" s="228" t="s">
        <v>517</v>
      </c>
      <c r="E87" s="228"/>
      <c r="F87" s="228"/>
      <c r="G87" s="228"/>
      <c r="H87" s="25"/>
      <c r="I87" s="21"/>
    </row>
    <row r="88" spans="1:9" ht="15" customHeight="1" x14ac:dyDescent="0.25">
      <c r="C88" s="99"/>
      <c r="D88" s="12"/>
      <c r="E88" s="228"/>
      <c r="F88" s="228"/>
      <c r="G88" s="12"/>
      <c r="H88" s="12"/>
      <c r="I88" s="12"/>
    </row>
  </sheetData>
  <mergeCells count="75">
    <mergeCell ref="A66:C66"/>
    <mergeCell ref="A26:C26"/>
    <mergeCell ref="A35:C36"/>
    <mergeCell ref="A28:C28"/>
    <mergeCell ref="B9:C9"/>
    <mergeCell ref="B10:C10"/>
    <mergeCell ref="B11:C11"/>
    <mergeCell ref="B14:C14"/>
    <mergeCell ref="B15:C15"/>
    <mergeCell ref="A32:C32"/>
    <mergeCell ref="A38:C38"/>
    <mergeCell ref="A41:C41"/>
    <mergeCell ref="A60:C60"/>
    <mergeCell ref="A61:C61"/>
    <mergeCell ref="B34:C34"/>
    <mergeCell ref="B58:C58"/>
    <mergeCell ref="A8:C8"/>
    <mergeCell ref="A13:C13"/>
    <mergeCell ref="A17:C17"/>
    <mergeCell ref="A21:C21"/>
    <mergeCell ref="A22:C22"/>
    <mergeCell ref="B16:C16"/>
    <mergeCell ref="B18:C18"/>
    <mergeCell ref="B19:C19"/>
    <mergeCell ref="B20:C20"/>
    <mergeCell ref="A48:C49"/>
    <mergeCell ref="E48:E49"/>
    <mergeCell ref="A50:C50"/>
    <mergeCell ref="A64:C65"/>
    <mergeCell ref="D64:D65"/>
    <mergeCell ref="E64:E65"/>
    <mergeCell ref="B51:C51"/>
    <mergeCell ref="B52:C52"/>
    <mergeCell ref="B53:C53"/>
    <mergeCell ref="B54:C54"/>
    <mergeCell ref="B56:C56"/>
    <mergeCell ref="E35:E36"/>
    <mergeCell ref="A45:A46"/>
    <mergeCell ref="B37:C37"/>
    <mergeCell ref="B39:C39"/>
    <mergeCell ref="B40:C40"/>
    <mergeCell ref="B42:C42"/>
    <mergeCell ref="B43:C43"/>
    <mergeCell ref="A5:C6"/>
    <mergeCell ref="E5:E6"/>
    <mergeCell ref="A1:F1"/>
    <mergeCell ref="A2:F2"/>
    <mergeCell ref="A3:F3"/>
    <mergeCell ref="A4:F4"/>
    <mergeCell ref="B24:C24"/>
    <mergeCell ref="A23:C23"/>
    <mergeCell ref="B27:C27"/>
    <mergeCell ref="B29:C29"/>
    <mergeCell ref="B30:C30"/>
    <mergeCell ref="B31:C31"/>
    <mergeCell ref="B33:C33"/>
    <mergeCell ref="E88:F88"/>
    <mergeCell ref="A80:F81"/>
    <mergeCell ref="B74:C74"/>
    <mergeCell ref="B67:C67"/>
    <mergeCell ref="B68:C68"/>
    <mergeCell ref="B69:C69"/>
    <mergeCell ref="B70:C70"/>
    <mergeCell ref="B72:C72"/>
    <mergeCell ref="D77:D78"/>
    <mergeCell ref="E77:E78"/>
    <mergeCell ref="F77:F78"/>
    <mergeCell ref="A77:C77"/>
    <mergeCell ref="A76:C76"/>
    <mergeCell ref="D35:D36"/>
    <mergeCell ref="B85:C85"/>
    <mergeCell ref="B86:C86"/>
    <mergeCell ref="B87:C87"/>
    <mergeCell ref="D86:G86"/>
    <mergeCell ref="D87:G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portrait" r:id="rId1"/>
  <headerFooter>
    <oddFooter>&amp;C&amp;P de 3</oddFooter>
  </headerFooter>
  <rowBreaks count="2" manualBreakCount="2">
    <brk id="33" max="16383" man="1"/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0"/>
  <sheetViews>
    <sheetView zoomScale="130" zoomScaleNormal="130" zoomScaleSheetLayoutView="130" workbookViewId="0">
      <selection activeCell="I90" sqref="I90"/>
    </sheetView>
  </sheetViews>
  <sheetFormatPr baseColWidth="10" defaultRowHeight="15" x14ac:dyDescent="0.25"/>
  <cols>
    <col min="1" max="1" width="3" customWidth="1"/>
    <col min="2" max="2" width="3.42578125" customWidth="1"/>
    <col min="3" max="3" width="40" bestFit="1" customWidth="1"/>
    <col min="4" max="8" width="13.28515625" bestFit="1" customWidth="1"/>
    <col min="9" max="9" width="13.85546875" bestFit="1" customWidth="1"/>
  </cols>
  <sheetData>
    <row r="1" spans="1:9" x14ac:dyDescent="0.25">
      <c r="A1" s="206" t="s">
        <v>120</v>
      </c>
      <c r="B1" s="207"/>
      <c r="C1" s="207"/>
      <c r="D1" s="207"/>
      <c r="E1" s="207"/>
      <c r="F1" s="207"/>
      <c r="G1" s="207"/>
      <c r="H1" s="207"/>
      <c r="I1" s="208"/>
    </row>
    <row r="2" spans="1:9" x14ac:dyDescent="0.25">
      <c r="A2" s="273" t="s">
        <v>224</v>
      </c>
      <c r="B2" s="274"/>
      <c r="C2" s="274"/>
      <c r="D2" s="274"/>
      <c r="E2" s="274"/>
      <c r="F2" s="274"/>
      <c r="G2" s="274"/>
      <c r="H2" s="274"/>
      <c r="I2" s="275"/>
    </row>
    <row r="3" spans="1:9" x14ac:dyDescent="0.25">
      <c r="A3" s="273" t="s">
        <v>547</v>
      </c>
      <c r="B3" s="274"/>
      <c r="C3" s="274"/>
      <c r="D3" s="274"/>
      <c r="E3" s="274"/>
      <c r="F3" s="274"/>
      <c r="G3" s="274"/>
      <c r="H3" s="274"/>
      <c r="I3" s="275"/>
    </row>
    <row r="4" spans="1:9" ht="15.75" thickBot="1" x14ac:dyDescent="0.3">
      <c r="A4" s="276" t="s">
        <v>1</v>
      </c>
      <c r="B4" s="277"/>
      <c r="C4" s="277"/>
      <c r="D4" s="277"/>
      <c r="E4" s="277"/>
      <c r="F4" s="277"/>
      <c r="G4" s="277"/>
      <c r="H4" s="277"/>
      <c r="I4" s="278"/>
    </row>
    <row r="5" spans="1:9" ht="15.75" thickBot="1" x14ac:dyDescent="0.3">
      <c r="A5" s="206"/>
      <c r="B5" s="207"/>
      <c r="C5" s="208"/>
      <c r="D5" s="307" t="s">
        <v>225</v>
      </c>
      <c r="E5" s="308"/>
      <c r="F5" s="308"/>
      <c r="G5" s="308"/>
      <c r="H5" s="309"/>
      <c r="I5" s="310" t="s">
        <v>226</v>
      </c>
    </row>
    <row r="6" spans="1:9" x14ac:dyDescent="0.25">
      <c r="A6" s="273" t="s">
        <v>201</v>
      </c>
      <c r="B6" s="274"/>
      <c r="C6" s="275"/>
      <c r="D6" s="272" t="s">
        <v>228</v>
      </c>
      <c r="E6" s="272" t="s">
        <v>524</v>
      </c>
      <c r="F6" s="272" t="s">
        <v>230</v>
      </c>
      <c r="G6" s="272" t="s">
        <v>186</v>
      </c>
      <c r="H6" s="272" t="s">
        <v>231</v>
      </c>
      <c r="I6" s="311"/>
    </row>
    <row r="7" spans="1:9" ht="34.5" customHeight="1" thickBot="1" x14ac:dyDescent="0.3">
      <c r="A7" s="276" t="s">
        <v>227</v>
      </c>
      <c r="B7" s="277"/>
      <c r="C7" s="278"/>
      <c r="D7" s="230"/>
      <c r="E7" s="230"/>
      <c r="F7" s="230"/>
      <c r="G7" s="230"/>
      <c r="H7" s="230"/>
      <c r="I7" s="312"/>
    </row>
    <row r="8" spans="1:9" x14ac:dyDescent="0.25">
      <c r="A8" s="314"/>
      <c r="B8" s="315"/>
      <c r="C8" s="316"/>
      <c r="D8" s="105"/>
      <c r="E8" s="105"/>
      <c r="F8" s="105"/>
      <c r="G8" s="105"/>
      <c r="H8" s="105"/>
      <c r="I8" s="105"/>
    </row>
    <row r="9" spans="1:9" x14ac:dyDescent="0.25">
      <c r="A9" s="237" t="s">
        <v>232</v>
      </c>
      <c r="B9" s="305"/>
      <c r="C9" s="238"/>
      <c r="D9" s="105"/>
      <c r="E9" s="105"/>
      <c r="F9" s="105"/>
      <c r="G9" s="105"/>
      <c r="H9" s="105"/>
      <c r="I9" s="105"/>
    </row>
    <row r="10" spans="1:9" x14ac:dyDescent="0.25">
      <c r="A10" s="106"/>
      <c r="B10" s="303" t="s">
        <v>233</v>
      </c>
      <c r="C10" s="313"/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x14ac:dyDescent="0.25">
      <c r="A11" s="106"/>
      <c r="B11" s="303" t="s">
        <v>234</v>
      </c>
      <c r="C11" s="313"/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x14ac:dyDescent="0.25">
      <c r="A12" s="106"/>
      <c r="B12" s="303" t="s">
        <v>235</v>
      </c>
      <c r="C12" s="313"/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</row>
    <row r="13" spans="1:9" x14ac:dyDescent="0.25">
      <c r="A13" s="106"/>
      <c r="B13" s="303" t="s">
        <v>236</v>
      </c>
      <c r="C13" s="313"/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f>+H13-D13</f>
        <v>0</v>
      </c>
    </row>
    <row r="14" spans="1:9" x14ac:dyDescent="0.25">
      <c r="A14" s="106"/>
      <c r="B14" s="303" t="s">
        <v>237</v>
      </c>
      <c r="C14" s="313"/>
      <c r="D14" s="107">
        <v>0</v>
      </c>
      <c r="E14" s="107">
        <v>0</v>
      </c>
      <c r="F14" s="107">
        <v>0</v>
      </c>
      <c r="G14" s="107">
        <v>82583</v>
      </c>
      <c r="H14" s="107">
        <v>82583</v>
      </c>
      <c r="I14" s="107">
        <f>+H14-D14</f>
        <v>82583</v>
      </c>
    </row>
    <row r="15" spans="1:9" x14ac:dyDescent="0.25">
      <c r="A15" s="106"/>
      <c r="B15" s="303" t="s">
        <v>238</v>
      </c>
      <c r="C15" s="313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107">
        <f t="shared" ref="I15" si="0">+H15-D15</f>
        <v>0</v>
      </c>
    </row>
    <row r="16" spans="1:9" x14ac:dyDescent="0.25">
      <c r="A16" s="106"/>
      <c r="B16" s="303" t="s">
        <v>239</v>
      </c>
      <c r="C16" s="313"/>
      <c r="D16" s="107">
        <v>0</v>
      </c>
      <c r="E16" s="107">
        <v>0</v>
      </c>
      <c r="F16" s="107">
        <v>0</v>
      </c>
      <c r="G16" s="107">
        <v>120000</v>
      </c>
      <c r="H16" s="107">
        <v>120000</v>
      </c>
      <c r="I16" s="107">
        <f>H16-D16</f>
        <v>120000</v>
      </c>
    </row>
    <row r="17" spans="1:9" x14ac:dyDescent="0.25">
      <c r="A17" s="317"/>
      <c r="B17" s="303" t="s">
        <v>240</v>
      </c>
      <c r="C17" s="313"/>
      <c r="D17" s="107">
        <v>0</v>
      </c>
      <c r="E17" s="107">
        <v>0</v>
      </c>
      <c r="F17" s="107">
        <f>+D17+E17</f>
        <v>0</v>
      </c>
      <c r="G17" s="107">
        <v>0</v>
      </c>
      <c r="H17" s="107">
        <v>0</v>
      </c>
      <c r="I17" s="107">
        <v>0</v>
      </c>
    </row>
    <row r="18" spans="1:9" x14ac:dyDescent="0.25">
      <c r="A18" s="317"/>
      <c r="B18" s="303" t="s">
        <v>241</v>
      </c>
      <c r="C18" s="313"/>
      <c r="D18" s="108"/>
      <c r="E18" s="109"/>
      <c r="F18" s="109"/>
      <c r="G18" s="109"/>
      <c r="H18" s="109"/>
      <c r="I18" s="109"/>
    </row>
    <row r="19" spans="1:9" x14ac:dyDescent="0.25">
      <c r="A19" s="106"/>
      <c r="B19" s="110"/>
      <c r="C19" s="111" t="s">
        <v>242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f>+H19-D19</f>
        <v>0</v>
      </c>
    </row>
    <row r="20" spans="1:9" x14ac:dyDescent="0.25">
      <c r="A20" s="106"/>
      <c r="B20" s="110"/>
      <c r="C20" s="111" t="s">
        <v>243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1:9" x14ac:dyDescent="0.25">
      <c r="A21" s="106"/>
      <c r="B21" s="110"/>
      <c r="C21" s="111" t="s">
        <v>244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1:9" x14ac:dyDescent="0.25">
      <c r="A22" s="106"/>
      <c r="B22" s="110"/>
      <c r="C22" s="111" t="s">
        <v>245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1:9" x14ac:dyDescent="0.25">
      <c r="A23" s="106"/>
      <c r="B23" s="110"/>
      <c r="C23" s="111" t="s">
        <v>246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1:9" x14ac:dyDescent="0.25">
      <c r="A24" s="106"/>
      <c r="B24" s="110"/>
      <c r="C24" s="111" t="s">
        <v>247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</row>
    <row r="25" spans="1:9" x14ac:dyDescent="0.25">
      <c r="A25" s="106"/>
      <c r="B25" s="110"/>
      <c r="C25" s="111" t="s">
        <v>248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</row>
    <row r="26" spans="1:9" x14ac:dyDescent="0.25">
      <c r="A26" s="106"/>
      <c r="B26" s="110"/>
      <c r="C26" s="111" t="s">
        <v>249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  <c r="I26" s="112">
        <v>0</v>
      </c>
    </row>
    <row r="27" spans="1:9" x14ac:dyDescent="0.25">
      <c r="A27" s="106"/>
      <c r="B27" s="110"/>
      <c r="C27" s="111" t="s">
        <v>250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</row>
    <row r="28" spans="1:9" x14ac:dyDescent="0.25">
      <c r="A28" s="106"/>
      <c r="B28" s="110"/>
      <c r="C28" s="111" t="s">
        <v>251</v>
      </c>
      <c r="D28" s="112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</row>
    <row r="29" spans="1:9" ht="24" x14ac:dyDescent="0.25">
      <c r="A29" s="106"/>
      <c r="B29" s="110"/>
      <c r="C29" s="113" t="s">
        <v>252</v>
      </c>
      <c r="D29" s="112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</row>
    <row r="30" spans="1:9" x14ac:dyDescent="0.25">
      <c r="A30" s="106"/>
      <c r="B30" s="303" t="s">
        <v>253</v>
      </c>
      <c r="C30" s="313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</row>
    <row r="31" spans="1:9" x14ac:dyDescent="0.25">
      <c r="A31" s="106"/>
      <c r="B31" s="110"/>
      <c r="C31" s="111" t="s">
        <v>254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  <c r="I31" s="112">
        <v>0</v>
      </c>
    </row>
    <row r="32" spans="1:9" x14ac:dyDescent="0.25">
      <c r="A32" s="106"/>
      <c r="B32" s="110"/>
      <c r="C32" s="111" t="s">
        <v>255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  <c r="I32" s="112">
        <v>0</v>
      </c>
    </row>
    <row r="33" spans="1:9" x14ac:dyDescent="0.25">
      <c r="A33" s="106"/>
      <c r="B33" s="110"/>
      <c r="C33" s="111" t="s">
        <v>256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  <c r="I33" s="112">
        <v>0</v>
      </c>
    </row>
    <row r="34" spans="1:9" x14ac:dyDescent="0.25">
      <c r="A34" s="106"/>
      <c r="B34" s="110"/>
      <c r="C34" s="111" t="s">
        <v>257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  <c r="I34" s="112">
        <v>0</v>
      </c>
    </row>
    <row r="35" spans="1:9" x14ac:dyDescent="0.25">
      <c r="A35" s="106"/>
      <c r="B35" s="110"/>
      <c r="C35" s="111" t="s">
        <v>258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</row>
    <row r="36" spans="1:9" x14ac:dyDescent="0.25">
      <c r="A36" s="106"/>
      <c r="B36" s="303" t="s">
        <v>259</v>
      </c>
      <c r="C36" s="313"/>
      <c r="D36" s="162">
        <v>128806150</v>
      </c>
      <c r="E36" s="162">
        <v>75000000</v>
      </c>
      <c r="F36" s="162">
        <v>203806150</v>
      </c>
      <c r="G36" s="162">
        <v>55321749</v>
      </c>
      <c r="H36" s="162">
        <v>55321749</v>
      </c>
      <c r="I36" s="162">
        <f>+H36-D36</f>
        <v>-73484401</v>
      </c>
    </row>
    <row r="37" spans="1:9" x14ac:dyDescent="0.25">
      <c r="A37" s="106"/>
      <c r="B37" s="303" t="s">
        <v>260</v>
      </c>
      <c r="C37" s="313"/>
      <c r="D37" s="162">
        <v>0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</row>
    <row r="38" spans="1:9" ht="15.75" thickBot="1" x14ac:dyDescent="0.3">
      <c r="A38" s="119"/>
      <c r="B38" s="120"/>
      <c r="C38" s="121" t="s">
        <v>261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</row>
    <row r="39" spans="1:9" x14ac:dyDescent="0.25">
      <c r="A39" s="106"/>
      <c r="B39" s="303" t="s">
        <v>262</v>
      </c>
      <c r="C39" s="313"/>
      <c r="D39" s="162">
        <v>0</v>
      </c>
      <c r="E39" s="162">
        <v>0</v>
      </c>
      <c r="F39" s="162">
        <v>0</v>
      </c>
      <c r="G39" s="162">
        <v>0</v>
      </c>
      <c r="H39" s="162">
        <v>0</v>
      </c>
      <c r="I39" s="162">
        <v>0</v>
      </c>
    </row>
    <row r="40" spans="1:9" x14ac:dyDescent="0.25">
      <c r="A40" s="106"/>
      <c r="B40" s="110"/>
      <c r="C40" s="111" t="s">
        <v>263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</row>
    <row r="41" spans="1:9" x14ac:dyDescent="0.25">
      <c r="A41" s="106"/>
      <c r="B41" s="110"/>
      <c r="C41" s="111" t="s">
        <v>264</v>
      </c>
      <c r="D41" s="164">
        <v>0</v>
      </c>
      <c r="E41" s="164">
        <v>0</v>
      </c>
      <c r="F41" s="164">
        <v>0</v>
      </c>
      <c r="G41" s="164">
        <v>0</v>
      </c>
      <c r="H41" s="164">
        <v>0</v>
      </c>
      <c r="I41" s="164">
        <v>0</v>
      </c>
    </row>
    <row r="42" spans="1:9" x14ac:dyDescent="0.25">
      <c r="A42" s="114"/>
      <c r="B42" s="115"/>
      <c r="C42" s="116"/>
      <c r="D42" s="165"/>
      <c r="E42" s="165"/>
      <c r="F42" s="165"/>
      <c r="G42" s="165"/>
      <c r="H42" s="165"/>
      <c r="I42" s="165"/>
    </row>
    <row r="43" spans="1:9" x14ac:dyDescent="0.25">
      <c r="A43" s="237" t="s">
        <v>265</v>
      </c>
      <c r="B43" s="305"/>
      <c r="C43" s="318"/>
      <c r="D43" s="166">
        <f>+D10+D11+D12+D13+D14+D15+D16+D17+D30+D36+D37+D39</f>
        <v>128806150</v>
      </c>
      <c r="E43" s="166">
        <f t="shared" ref="E43:H43" si="1">+E10+E11+E12+E13+E14+E15+E16+E17+E30+E36+E37+E39</f>
        <v>75000000</v>
      </c>
      <c r="F43" s="166">
        <f t="shared" si="1"/>
        <v>203806150</v>
      </c>
      <c r="G43" s="166">
        <f t="shared" si="1"/>
        <v>55524332</v>
      </c>
      <c r="H43" s="166">
        <f t="shared" si="1"/>
        <v>55524332</v>
      </c>
      <c r="I43" s="166">
        <f>+H43-D43</f>
        <v>-73281818</v>
      </c>
    </row>
    <row r="44" spans="1:9" x14ac:dyDescent="0.25">
      <c r="A44" s="237" t="s">
        <v>266</v>
      </c>
      <c r="B44" s="305"/>
      <c r="C44" s="318"/>
      <c r="D44" s="167"/>
      <c r="E44" s="168"/>
      <c r="F44" s="168"/>
      <c r="G44" s="168"/>
      <c r="H44" s="168"/>
      <c r="I44" s="168"/>
    </row>
    <row r="45" spans="1:9" x14ac:dyDescent="0.25">
      <c r="A45" s="237" t="s">
        <v>267</v>
      </c>
      <c r="B45" s="305"/>
      <c r="C45" s="318"/>
      <c r="D45" s="165"/>
      <c r="E45" s="165"/>
      <c r="F45" s="165"/>
      <c r="G45" s="165"/>
      <c r="H45" s="165"/>
      <c r="I45" s="162"/>
    </row>
    <row r="46" spans="1:9" x14ac:dyDescent="0.25">
      <c r="A46" s="114"/>
      <c r="B46" s="115"/>
      <c r="C46" s="116"/>
      <c r="D46" s="165"/>
      <c r="E46" s="165"/>
      <c r="F46" s="165"/>
      <c r="G46" s="165"/>
      <c r="H46" s="165"/>
      <c r="I46" s="165"/>
    </row>
    <row r="47" spans="1:9" x14ac:dyDescent="0.25">
      <c r="A47" s="237" t="s">
        <v>268</v>
      </c>
      <c r="B47" s="305"/>
      <c r="C47" s="318"/>
      <c r="D47" s="165"/>
      <c r="E47" s="165"/>
      <c r="F47" s="165"/>
      <c r="G47" s="165"/>
      <c r="H47" s="165"/>
      <c r="I47" s="165"/>
    </row>
    <row r="48" spans="1:9" x14ac:dyDescent="0.25">
      <c r="A48" s="106"/>
      <c r="B48" s="303" t="s">
        <v>269</v>
      </c>
      <c r="C48" s="313"/>
      <c r="D48" s="162">
        <v>0</v>
      </c>
      <c r="E48" s="162">
        <v>0</v>
      </c>
      <c r="F48" s="162">
        <v>0</v>
      </c>
      <c r="G48" s="162">
        <v>0</v>
      </c>
      <c r="H48" s="162">
        <v>0</v>
      </c>
      <c r="I48" s="162">
        <v>0</v>
      </c>
    </row>
    <row r="49" spans="1:9" ht="24" x14ac:dyDescent="0.25">
      <c r="A49" s="106"/>
      <c r="B49" s="110"/>
      <c r="C49" s="113" t="s">
        <v>270</v>
      </c>
      <c r="D49" s="164">
        <v>0</v>
      </c>
      <c r="E49" s="164">
        <v>0</v>
      </c>
      <c r="F49" s="164">
        <v>0</v>
      </c>
      <c r="G49" s="164">
        <v>0</v>
      </c>
      <c r="H49" s="164">
        <v>0</v>
      </c>
      <c r="I49" s="164">
        <v>0</v>
      </c>
    </row>
    <row r="50" spans="1:9" x14ac:dyDescent="0.25">
      <c r="A50" s="106"/>
      <c r="B50" s="110"/>
      <c r="C50" s="111" t="s">
        <v>271</v>
      </c>
      <c r="D50" s="164">
        <v>0</v>
      </c>
      <c r="E50" s="164">
        <v>0</v>
      </c>
      <c r="F50" s="164">
        <v>0</v>
      </c>
      <c r="G50" s="164">
        <v>0</v>
      </c>
      <c r="H50" s="164">
        <v>0</v>
      </c>
      <c r="I50" s="164">
        <v>0</v>
      </c>
    </row>
    <row r="51" spans="1:9" x14ac:dyDescent="0.25">
      <c r="A51" s="106"/>
      <c r="B51" s="110"/>
      <c r="C51" s="111" t="s">
        <v>272</v>
      </c>
      <c r="D51" s="164">
        <v>0</v>
      </c>
      <c r="E51" s="164">
        <v>0</v>
      </c>
      <c r="F51" s="164">
        <v>0</v>
      </c>
      <c r="G51" s="164">
        <v>0</v>
      </c>
      <c r="H51" s="164">
        <v>0</v>
      </c>
      <c r="I51" s="164">
        <v>0</v>
      </c>
    </row>
    <row r="52" spans="1:9" ht="36" x14ac:dyDescent="0.25">
      <c r="A52" s="106"/>
      <c r="B52" s="110"/>
      <c r="C52" s="113" t="s">
        <v>273</v>
      </c>
      <c r="D52" s="164">
        <v>0</v>
      </c>
      <c r="E52" s="164">
        <v>0</v>
      </c>
      <c r="F52" s="164">
        <v>0</v>
      </c>
      <c r="G52" s="164">
        <v>0</v>
      </c>
      <c r="H52" s="164">
        <v>0</v>
      </c>
      <c r="I52" s="164">
        <v>0</v>
      </c>
    </row>
    <row r="53" spans="1:9" x14ac:dyDescent="0.25">
      <c r="A53" s="106"/>
      <c r="B53" s="110"/>
      <c r="C53" s="111" t="s">
        <v>274</v>
      </c>
      <c r="D53" s="164">
        <v>0</v>
      </c>
      <c r="E53" s="164">
        <v>0</v>
      </c>
      <c r="F53" s="164">
        <v>0</v>
      </c>
      <c r="G53" s="164">
        <v>0</v>
      </c>
      <c r="H53" s="164">
        <v>0</v>
      </c>
      <c r="I53" s="164">
        <v>0</v>
      </c>
    </row>
    <row r="54" spans="1:9" ht="24" x14ac:dyDescent="0.25">
      <c r="A54" s="106"/>
      <c r="B54" s="110"/>
      <c r="C54" s="113" t="s">
        <v>275</v>
      </c>
      <c r="D54" s="164">
        <v>0</v>
      </c>
      <c r="E54" s="164">
        <v>0</v>
      </c>
      <c r="F54" s="164">
        <v>0</v>
      </c>
      <c r="G54" s="164">
        <v>0</v>
      </c>
      <c r="H54" s="164">
        <v>0</v>
      </c>
      <c r="I54" s="164">
        <v>0</v>
      </c>
    </row>
    <row r="55" spans="1:9" ht="24" x14ac:dyDescent="0.25">
      <c r="A55" s="106"/>
      <c r="B55" s="110"/>
      <c r="C55" s="113" t="s">
        <v>276</v>
      </c>
      <c r="D55" s="164">
        <v>0</v>
      </c>
      <c r="E55" s="164">
        <v>0</v>
      </c>
      <c r="F55" s="164">
        <v>0</v>
      </c>
      <c r="G55" s="164">
        <v>0</v>
      </c>
      <c r="H55" s="164">
        <v>0</v>
      </c>
      <c r="I55" s="164">
        <v>0</v>
      </c>
    </row>
    <row r="56" spans="1:9" ht="24" x14ac:dyDescent="0.25">
      <c r="A56" s="106"/>
      <c r="B56" s="110"/>
      <c r="C56" s="36" t="s">
        <v>277</v>
      </c>
      <c r="D56" s="164">
        <v>0</v>
      </c>
      <c r="E56" s="164">
        <v>0</v>
      </c>
      <c r="F56" s="164">
        <v>0</v>
      </c>
      <c r="G56" s="164">
        <v>0</v>
      </c>
      <c r="H56" s="164">
        <v>0</v>
      </c>
      <c r="I56" s="164">
        <v>0</v>
      </c>
    </row>
    <row r="57" spans="1:9" x14ac:dyDescent="0.25">
      <c r="A57" s="106"/>
      <c r="B57" s="303" t="s">
        <v>278</v>
      </c>
      <c r="C57" s="313"/>
      <c r="D57" s="162">
        <v>0</v>
      </c>
      <c r="E57" s="162">
        <v>0</v>
      </c>
      <c r="F57" s="162">
        <v>0</v>
      </c>
      <c r="G57" s="162">
        <v>0</v>
      </c>
      <c r="H57" s="162">
        <v>0</v>
      </c>
      <c r="I57" s="162">
        <v>0</v>
      </c>
    </row>
    <row r="58" spans="1:9" x14ac:dyDescent="0.25">
      <c r="A58" s="106"/>
      <c r="B58" s="110"/>
      <c r="C58" s="111" t="s">
        <v>279</v>
      </c>
      <c r="D58" s="164">
        <v>0</v>
      </c>
      <c r="E58" s="164">
        <v>0</v>
      </c>
      <c r="F58" s="164">
        <v>0</v>
      </c>
      <c r="G58" s="164">
        <v>0</v>
      </c>
      <c r="H58" s="164">
        <v>0</v>
      </c>
      <c r="I58" s="164">
        <v>0</v>
      </c>
    </row>
    <row r="59" spans="1:9" x14ac:dyDescent="0.25">
      <c r="A59" s="106"/>
      <c r="B59" s="110"/>
      <c r="C59" s="111" t="s">
        <v>280</v>
      </c>
      <c r="D59" s="164">
        <v>0</v>
      </c>
      <c r="E59" s="164">
        <v>0</v>
      </c>
      <c r="F59" s="164">
        <v>0</v>
      </c>
      <c r="G59" s="164">
        <v>0</v>
      </c>
      <c r="H59" s="164">
        <v>0</v>
      </c>
      <c r="I59" s="164">
        <v>0</v>
      </c>
    </row>
    <row r="60" spans="1:9" x14ac:dyDescent="0.25">
      <c r="A60" s="106"/>
      <c r="B60" s="110"/>
      <c r="C60" s="111" t="s">
        <v>281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</row>
    <row r="61" spans="1:9" x14ac:dyDescent="0.25">
      <c r="A61" s="106"/>
      <c r="B61" s="110"/>
      <c r="C61" s="111" t="s">
        <v>282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0</v>
      </c>
    </row>
    <row r="62" spans="1:9" x14ac:dyDescent="0.25">
      <c r="A62" s="106"/>
      <c r="B62" s="303" t="s">
        <v>283</v>
      </c>
      <c r="C62" s="313"/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</row>
    <row r="63" spans="1:9" ht="24.75" thickBot="1" x14ac:dyDescent="0.3">
      <c r="A63" s="119"/>
      <c r="B63" s="120"/>
      <c r="C63" s="122" t="s">
        <v>284</v>
      </c>
      <c r="D63" s="163">
        <v>0</v>
      </c>
      <c r="E63" s="163">
        <v>0</v>
      </c>
      <c r="F63" s="163">
        <v>0</v>
      </c>
      <c r="G63" s="163">
        <v>0</v>
      </c>
      <c r="H63" s="163">
        <v>0</v>
      </c>
      <c r="I63" s="163">
        <v>0</v>
      </c>
    </row>
    <row r="64" spans="1:9" x14ac:dyDescent="0.25">
      <c r="A64" s="106"/>
      <c r="B64" s="110"/>
      <c r="C64" s="111" t="s">
        <v>285</v>
      </c>
      <c r="D64" s="164">
        <v>0</v>
      </c>
      <c r="E64" s="164">
        <v>0</v>
      </c>
      <c r="F64" s="164">
        <v>0</v>
      </c>
      <c r="G64" s="164">
        <v>0</v>
      </c>
      <c r="H64" s="164">
        <v>0</v>
      </c>
      <c r="I64" s="164">
        <v>0</v>
      </c>
    </row>
    <row r="65" spans="1:11" x14ac:dyDescent="0.25">
      <c r="A65" s="106"/>
      <c r="B65" s="303" t="s">
        <v>286</v>
      </c>
      <c r="C65" s="313"/>
      <c r="D65" s="162">
        <v>0</v>
      </c>
      <c r="E65" s="162">
        <v>0</v>
      </c>
      <c r="F65" s="162">
        <v>0</v>
      </c>
      <c r="G65" s="162">
        <v>0</v>
      </c>
      <c r="H65" s="162">
        <v>0</v>
      </c>
      <c r="I65" s="162">
        <v>0</v>
      </c>
    </row>
    <row r="66" spans="1:11" x14ac:dyDescent="0.25">
      <c r="A66" s="106"/>
      <c r="B66" s="303" t="s">
        <v>287</v>
      </c>
      <c r="C66" s="313"/>
      <c r="D66" s="162">
        <v>0</v>
      </c>
      <c r="E66" s="162">
        <v>0</v>
      </c>
      <c r="F66" s="162">
        <v>0</v>
      </c>
      <c r="G66" s="162">
        <v>0</v>
      </c>
      <c r="H66" s="162">
        <v>0</v>
      </c>
      <c r="I66" s="162">
        <v>0</v>
      </c>
    </row>
    <row r="67" spans="1:11" x14ac:dyDescent="0.25">
      <c r="A67" s="114"/>
      <c r="B67" s="319"/>
      <c r="C67" s="320"/>
      <c r="D67" s="165"/>
      <c r="E67" s="165"/>
      <c r="F67" s="165"/>
      <c r="G67" s="165"/>
      <c r="H67" s="165"/>
      <c r="I67" s="165"/>
    </row>
    <row r="68" spans="1:11" ht="28.5" customHeight="1" x14ac:dyDescent="0.25">
      <c r="A68" s="215" t="s">
        <v>288</v>
      </c>
      <c r="B68" s="259"/>
      <c r="C68" s="323"/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</row>
    <row r="69" spans="1:11" x14ac:dyDescent="0.25">
      <c r="A69" s="114"/>
      <c r="B69" s="319"/>
      <c r="C69" s="320"/>
      <c r="D69" s="165"/>
      <c r="E69" s="165"/>
      <c r="F69" s="165"/>
      <c r="G69" s="165"/>
      <c r="H69" s="165"/>
      <c r="I69" s="165"/>
    </row>
    <row r="70" spans="1:11" x14ac:dyDescent="0.25">
      <c r="A70" s="237" t="s">
        <v>289</v>
      </c>
      <c r="B70" s="305"/>
      <c r="C70" s="318"/>
      <c r="D70" s="162">
        <f>+D71</f>
        <v>0</v>
      </c>
      <c r="E70" s="162">
        <f>+E71</f>
        <v>0</v>
      </c>
      <c r="F70" s="162">
        <f>+F71</f>
        <v>0</v>
      </c>
      <c r="G70" s="162">
        <v>0</v>
      </c>
      <c r="H70" s="162">
        <v>0</v>
      </c>
      <c r="I70" s="162">
        <f>+I71</f>
        <v>0</v>
      </c>
    </row>
    <row r="71" spans="1:11" x14ac:dyDescent="0.25">
      <c r="A71" s="106"/>
      <c r="B71" s="303" t="s">
        <v>290</v>
      </c>
      <c r="C71" s="313"/>
      <c r="D71" s="164">
        <v>0</v>
      </c>
      <c r="E71" s="164">
        <v>0</v>
      </c>
      <c r="F71" s="164">
        <v>0</v>
      </c>
      <c r="G71" s="164">
        <v>0</v>
      </c>
      <c r="H71" s="164">
        <v>0</v>
      </c>
      <c r="I71" s="164">
        <v>0</v>
      </c>
    </row>
    <row r="72" spans="1:11" x14ac:dyDescent="0.25">
      <c r="A72" s="114"/>
      <c r="B72" s="319"/>
      <c r="C72" s="320"/>
      <c r="D72" s="165"/>
      <c r="E72" s="165"/>
      <c r="F72" s="165"/>
      <c r="G72" s="165"/>
      <c r="H72" s="165"/>
      <c r="I72" s="165"/>
    </row>
    <row r="73" spans="1:11" x14ac:dyDescent="0.25">
      <c r="A73" s="237" t="s">
        <v>291</v>
      </c>
      <c r="B73" s="305"/>
      <c r="C73" s="318"/>
      <c r="D73" s="162">
        <f>+D70+D68+D43</f>
        <v>128806150</v>
      </c>
      <c r="E73" s="162">
        <f t="shared" ref="E73:G73" si="2">+E70+E68+E43</f>
        <v>75000000</v>
      </c>
      <c r="F73" s="162">
        <f t="shared" si="2"/>
        <v>203806150</v>
      </c>
      <c r="G73" s="162">
        <f t="shared" si="2"/>
        <v>55524332</v>
      </c>
      <c r="H73" s="162">
        <f>+H70+H68+H43</f>
        <v>55524332</v>
      </c>
      <c r="I73" s="162">
        <f>+I70+I68+I43</f>
        <v>-73281818</v>
      </c>
      <c r="K73" s="153"/>
    </row>
    <row r="74" spans="1:11" x14ac:dyDescent="0.25">
      <c r="A74" s="114"/>
      <c r="B74" s="319"/>
      <c r="C74" s="320"/>
      <c r="D74" s="165"/>
      <c r="E74" s="165"/>
      <c r="F74" s="165"/>
      <c r="G74" s="165"/>
      <c r="H74" s="165"/>
      <c r="I74" s="165"/>
    </row>
    <row r="75" spans="1:11" x14ac:dyDescent="0.25">
      <c r="A75" s="106"/>
      <c r="B75" s="305" t="s">
        <v>292</v>
      </c>
      <c r="C75" s="318"/>
      <c r="D75" s="165"/>
      <c r="E75" s="165"/>
      <c r="F75" s="165"/>
      <c r="G75" s="165"/>
      <c r="H75" s="165"/>
      <c r="I75" s="165"/>
    </row>
    <row r="76" spans="1:11" ht="21" customHeight="1" x14ac:dyDescent="0.25">
      <c r="A76" s="106"/>
      <c r="B76" s="252" t="s">
        <v>293</v>
      </c>
      <c r="C76" s="324"/>
      <c r="D76" s="164">
        <v>0</v>
      </c>
      <c r="E76" s="164">
        <v>0</v>
      </c>
      <c r="F76" s="164">
        <v>0</v>
      </c>
      <c r="G76" s="164">
        <v>0</v>
      </c>
      <c r="H76" s="164">
        <v>0</v>
      </c>
      <c r="I76" s="164">
        <v>0</v>
      </c>
    </row>
    <row r="77" spans="1:11" ht="31.5" customHeight="1" x14ac:dyDescent="0.25">
      <c r="A77" s="106"/>
      <c r="B77" s="252" t="s">
        <v>294</v>
      </c>
      <c r="C77" s="324"/>
      <c r="D77" s="164">
        <v>0</v>
      </c>
      <c r="E77" s="164">
        <v>0</v>
      </c>
      <c r="F77" s="164">
        <v>0</v>
      </c>
      <c r="G77" s="164">
        <v>0</v>
      </c>
      <c r="H77" s="164">
        <v>0</v>
      </c>
      <c r="I77" s="164">
        <v>0</v>
      </c>
    </row>
    <row r="78" spans="1:11" x14ac:dyDescent="0.25">
      <c r="A78" s="106"/>
      <c r="B78" s="305" t="s">
        <v>295</v>
      </c>
      <c r="C78" s="318"/>
      <c r="D78" s="162">
        <f>+D76+D77</f>
        <v>0</v>
      </c>
      <c r="E78" s="162">
        <f t="shared" ref="E78:I78" si="3">+E76+E77</f>
        <v>0</v>
      </c>
      <c r="F78" s="162">
        <f t="shared" si="3"/>
        <v>0</v>
      </c>
      <c r="G78" s="162">
        <f t="shared" si="3"/>
        <v>0</v>
      </c>
      <c r="H78" s="162">
        <f t="shared" si="3"/>
        <v>0</v>
      </c>
      <c r="I78" s="162">
        <f t="shared" si="3"/>
        <v>0</v>
      </c>
    </row>
    <row r="79" spans="1:11" ht="15.75" thickBot="1" x14ac:dyDescent="0.3">
      <c r="A79" s="117"/>
      <c r="B79" s="321"/>
      <c r="C79" s="322"/>
      <c r="D79" s="169"/>
      <c r="E79" s="169"/>
      <c r="F79" s="169"/>
      <c r="G79" s="169"/>
      <c r="H79" s="169"/>
      <c r="I79" s="169"/>
    </row>
    <row r="81" spans="1:11" ht="15" customHeight="1" x14ac:dyDescent="0.25">
      <c r="A81" s="1"/>
      <c r="B81" s="225" t="s">
        <v>430</v>
      </c>
      <c r="C81" s="225"/>
      <c r="D81" s="225"/>
      <c r="E81" s="225"/>
      <c r="F81" s="225"/>
      <c r="G81" s="225"/>
      <c r="H81" s="225"/>
      <c r="I81" s="225"/>
    </row>
    <row r="82" spans="1:11" x14ac:dyDescent="0.25">
      <c r="B82" s="225"/>
      <c r="C82" s="225"/>
      <c r="D82" s="225"/>
      <c r="E82" s="225"/>
      <c r="F82" s="225"/>
      <c r="G82" s="225"/>
      <c r="H82" s="225"/>
      <c r="I82" s="225"/>
    </row>
    <row r="83" spans="1:11" x14ac:dyDescent="0.25">
      <c r="B83" s="45"/>
      <c r="C83" s="45"/>
      <c r="D83" s="45"/>
      <c r="E83" s="45"/>
      <c r="F83" s="45"/>
      <c r="G83" s="45"/>
      <c r="H83" s="45"/>
    </row>
    <row r="86" spans="1:11" x14ac:dyDescent="0.25">
      <c r="C86" s="201"/>
      <c r="D86" s="19"/>
      <c r="E86" s="19"/>
      <c r="F86" s="19"/>
      <c r="G86" s="19"/>
      <c r="H86" s="19"/>
      <c r="I86" s="19"/>
      <c r="J86" s="19"/>
      <c r="K86" s="19"/>
    </row>
    <row r="87" spans="1:11" x14ac:dyDescent="0.25">
      <c r="C87" t="s">
        <v>548</v>
      </c>
      <c r="D87" s="19"/>
      <c r="E87" s="19"/>
      <c r="F87" s="19" t="s">
        <v>536</v>
      </c>
      <c r="G87" s="19"/>
      <c r="H87" s="19"/>
      <c r="I87" s="19"/>
      <c r="J87" s="19"/>
      <c r="K87" s="19"/>
    </row>
    <row r="88" spans="1:11" ht="15" customHeight="1" x14ac:dyDescent="0.25">
      <c r="C88" t="s">
        <v>549</v>
      </c>
      <c r="F88" t="s">
        <v>517</v>
      </c>
    </row>
    <row r="90" spans="1:11" ht="15" customHeight="1" x14ac:dyDescent="0.25"/>
  </sheetData>
  <mergeCells count="53"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67:C67"/>
    <mergeCell ref="A45:C45"/>
    <mergeCell ref="A47:C47"/>
    <mergeCell ref="B48:C48"/>
    <mergeCell ref="B57:C57"/>
    <mergeCell ref="B62:C62"/>
    <mergeCell ref="B65:C65"/>
    <mergeCell ref="B66:C66"/>
    <mergeCell ref="A17:A18"/>
    <mergeCell ref="B17:C17"/>
    <mergeCell ref="B18:C18"/>
    <mergeCell ref="B37:C37"/>
    <mergeCell ref="B39:C39"/>
    <mergeCell ref="B13:C13"/>
    <mergeCell ref="B14:C14"/>
    <mergeCell ref="B30:C30"/>
    <mergeCell ref="B36:C36"/>
    <mergeCell ref="B16:C16"/>
    <mergeCell ref="A8:C8"/>
    <mergeCell ref="A9:C9"/>
    <mergeCell ref="B10:C10"/>
    <mergeCell ref="B11:C11"/>
    <mergeCell ref="B12:C12"/>
    <mergeCell ref="B81:I82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>&amp;C&amp;P de 3</oddFooter>
  </headerFooter>
  <rowBreaks count="1" manualBreakCount="1">
    <brk id="6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6"/>
  <sheetViews>
    <sheetView zoomScale="115" zoomScaleNormal="115" zoomScaleSheetLayoutView="130" workbookViewId="0">
      <selection activeCell="H11" sqref="H11"/>
    </sheetView>
  </sheetViews>
  <sheetFormatPr baseColWidth="10" defaultRowHeight="15" x14ac:dyDescent="0.25"/>
  <cols>
    <col min="1" max="1" width="6" customWidth="1"/>
    <col min="2" max="2" width="55.85546875" bestFit="1" customWidth="1"/>
    <col min="5" max="5" width="12.7109375" bestFit="1" customWidth="1"/>
    <col min="8" max="8" width="14.7109375" bestFit="1" customWidth="1"/>
  </cols>
  <sheetData>
    <row r="1" spans="1:8" x14ac:dyDescent="0.25">
      <c r="A1" s="206" t="s">
        <v>120</v>
      </c>
      <c r="B1" s="207"/>
      <c r="C1" s="207"/>
      <c r="D1" s="207"/>
      <c r="E1" s="207"/>
      <c r="F1" s="207"/>
      <c r="G1" s="207"/>
      <c r="H1" s="208"/>
    </row>
    <row r="2" spans="1:8" x14ac:dyDescent="0.25">
      <c r="A2" s="273" t="s">
        <v>296</v>
      </c>
      <c r="B2" s="274"/>
      <c r="C2" s="274"/>
      <c r="D2" s="274"/>
      <c r="E2" s="274"/>
      <c r="F2" s="274"/>
      <c r="G2" s="274"/>
      <c r="H2" s="275"/>
    </row>
    <row r="3" spans="1:8" x14ac:dyDescent="0.25">
      <c r="A3" s="149"/>
      <c r="B3" s="274" t="s">
        <v>519</v>
      </c>
      <c r="C3" s="274"/>
      <c r="D3" s="274"/>
      <c r="E3" s="274"/>
      <c r="F3" s="274"/>
      <c r="G3" s="274"/>
      <c r="H3" s="150"/>
    </row>
    <row r="4" spans="1:8" x14ac:dyDescent="0.25">
      <c r="A4" s="273" t="s">
        <v>544</v>
      </c>
      <c r="B4" s="274"/>
      <c r="C4" s="274"/>
      <c r="D4" s="274"/>
      <c r="E4" s="274"/>
      <c r="F4" s="274"/>
      <c r="G4" s="274"/>
      <c r="H4" s="275"/>
    </row>
    <row r="5" spans="1:8" ht="15.75" thickBot="1" x14ac:dyDescent="0.3">
      <c r="A5" s="276" t="s">
        <v>1</v>
      </c>
      <c r="B5" s="277"/>
      <c r="C5" s="277"/>
      <c r="D5" s="277"/>
      <c r="E5" s="277"/>
      <c r="F5" s="277"/>
      <c r="G5" s="277"/>
      <c r="H5" s="278"/>
    </row>
    <row r="6" spans="1:8" ht="15.75" thickBot="1" x14ac:dyDescent="0.3">
      <c r="A6" s="206" t="s">
        <v>2</v>
      </c>
      <c r="B6" s="208"/>
      <c r="C6" s="307" t="s">
        <v>297</v>
      </c>
      <c r="D6" s="308"/>
      <c r="E6" s="308"/>
      <c r="F6" s="308"/>
      <c r="G6" s="309"/>
      <c r="H6" s="272" t="s">
        <v>298</v>
      </c>
    </row>
    <row r="7" spans="1:8" ht="48.75" thickBot="1" x14ac:dyDescent="0.3">
      <c r="A7" s="273"/>
      <c r="B7" s="275"/>
      <c r="C7" s="152" t="s">
        <v>185</v>
      </c>
      <c r="D7" s="152" t="s">
        <v>299</v>
      </c>
      <c r="E7" s="152" t="s">
        <v>300</v>
      </c>
      <c r="F7" s="152" t="s">
        <v>186</v>
      </c>
      <c r="G7" s="152" t="s">
        <v>188</v>
      </c>
      <c r="H7" s="229"/>
    </row>
    <row r="8" spans="1:8" ht="15" customHeight="1" x14ac:dyDescent="0.25">
      <c r="A8" s="333" t="s">
        <v>301</v>
      </c>
      <c r="B8" s="334"/>
      <c r="C8" s="197">
        <f>C158</f>
        <v>128806150</v>
      </c>
      <c r="D8" s="197">
        <f t="shared" ref="D8:H8" si="0">D158</f>
        <v>91038805</v>
      </c>
      <c r="E8" s="197">
        <f t="shared" si="0"/>
        <v>219844955</v>
      </c>
      <c r="F8" s="197">
        <f t="shared" si="0"/>
        <v>31236588.129999999</v>
      </c>
      <c r="G8" s="197">
        <f t="shared" si="0"/>
        <v>31236588.129999999</v>
      </c>
      <c r="H8" s="198">
        <f t="shared" si="0"/>
        <v>188608366.10999998</v>
      </c>
    </row>
    <row r="9" spans="1:8" ht="15" customHeight="1" x14ac:dyDescent="0.25">
      <c r="A9" s="325" t="s">
        <v>428</v>
      </c>
      <c r="B9" s="326"/>
      <c r="C9" s="187">
        <f>C10+C11+C12+C13+C14+C15+C16</f>
        <v>40688834</v>
      </c>
      <c r="D9" s="187">
        <f t="shared" ref="D9:G9" si="1">D10+D11+D12+D13+D14+D15+D16</f>
        <v>16214954</v>
      </c>
      <c r="E9" s="187">
        <f t="shared" si="1"/>
        <v>56903788</v>
      </c>
      <c r="F9" s="187">
        <f t="shared" si="1"/>
        <v>8861112</v>
      </c>
      <c r="G9" s="187">
        <f t="shared" si="1"/>
        <v>8861112</v>
      </c>
      <c r="H9" s="126">
        <f>H10+H11+H12+H13+H14+H15+H16</f>
        <v>48042675</v>
      </c>
    </row>
    <row r="10" spans="1:8" x14ac:dyDescent="0.25">
      <c r="A10" s="155"/>
      <c r="B10" s="154" t="s">
        <v>431</v>
      </c>
      <c r="C10" s="185">
        <v>26010382</v>
      </c>
      <c r="D10" s="130">
        <v>0</v>
      </c>
      <c r="E10" s="186">
        <v>26010382</v>
      </c>
      <c r="F10" s="130">
        <v>6256079</v>
      </c>
      <c r="G10" s="130">
        <v>6256079</v>
      </c>
      <c r="H10" s="130">
        <v>19754302</v>
      </c>
    </row>
    <row r="11" spans="1:8" x14ac:dyDescent="0.25">
      <c r="A11" s="155"/>
      <c r="B11" s="154" t="s">
        <v>432</v>
      </c>
      <c r="C11" s="185">
        <v>2901565</v>
      </c>
      <c r="D11" s="130">
        <v>7102473</v>
      </c>
      <c r="E11" s="186">
        <v>10004038</v>
      </c>
      <c r="F11" s="130">
        <v>1544322</v>
      </c>
      <c r="G11" s="130">
        <v>1544322</v>
      </c>
      <c r="H11" s="130">
        <v>8459716</v>
      </c>
    </row>
    <row r="12" spans="1:8" x14ac:dyDescent="0.25">
      <c r="A12" s="155"/>
      <c r="B12" s="154" t="s">
        <v>433</v>
      </c>
      <c r="C12" s="185">
        <v>6202945</v>
      </c>
      <c r="D12" s="130">
        <v>4672400</v>
      </c>
      <c r="E12" s="186">
        <v>10875345</v>
      </c>
      <c r="F12" s="130">
        <v>0</v>
      </c>
      <c r="G12" s="130">
        <v>0</v>
      </c>
      <c r="H12" s="130">
        <v>10875345</v>
      </c>
    </row>
    <row r="13" spans="1:8" x14ac:dyDescent="0.25">
      <c r="A13" s="155"/>
      <c r="B13" s="154" t="s">
        <v>434</v>
      </c>
      <c r="C13" s="185">
        <v>0</v>
      </c>
      <c r="D13" s="130">
        <v>0</v>
      </c>
      <c r="E13" s="186">
        <v>0</v>
      </c>
      <c r="F13" s="192">
        <v>0</v>
      </c>
      <c r="G13" s="192">
        <v>0</v>
      </c>
      <c r="H13" s="130">
        <v>0</v>
      </c>
    </row>
    <row r="14" spans="1:8" x14ac:dyDescent="0.25">
      <c r="A14" s="155"/>
      <c r="B14" s="154" t="s">
        <v>435</v>
      </c>
      <c r="C14" s="185">
        <v>5381622</v>
      </c>
      <c r="D14" s="130">
        <v>4440081</v>
      </c>
      <c r="E14" s="186">
        <v>9821703</v>
      </c>
      <c r="F14" s="130">
        <v>1060711</v>
      </c>
      <c r="G14" s="130">
        <v>1060711</v>
      </c>
      <c r="H14" s="130">
        <v>8760992</v>
      </c>
    </row>
    <row r="15" spans="1:8" x14ac:dyDescent="0.25">
      <c r="A15" s="155"/>
      <c r="B15" s="154" t="s">
        <v>436</v>
      </c>
      <c r="C15" s="185">
        <v>0</v>
      </c>
      <c r="D15" s="130">
        <v>0</v>
      </c>
      <c r="E15" s="186">
        <v>0</v>
      </c>
      <c r="F15" s="130">
        <v>0</v>
      </c>
      <c r="G15" s="130">
        <v>0</v>
      </c>
      <c r="H15" s="130">
        <v>0</v>
      </c>
    </row>
    <row r="16" spans="1:8" ht="15" customHeight="1" x14ac:dyDescent="0.25">
      <c r="A16" s="155"/>
      <c r="B16" s="154" t="s">
        <v>437</v>
      </c>
      <c r="C16" s="185">
        <v>192320</v>
      </c>
      <c r="D16" s="130">
        <v>0</v>
      </c>
      <c r="E16" s="186">
        <v>192320</v>
      </c>
      <c r="F16" s="130">
        <v>0</v>
      </c>
      <c r="G16" s="130">
        <v>0</v>
      </c>
      <c r="H16" s="130">
        <v>192320</v>
      </c>
    </row>
    <row r="17" spans="1:8" ht="15" customHeight="1" x14ac:dyDescent="0.25">
      <c r="A17" s="325" t="s">
        <v>438</v>
      </c>
      <c r="B17" s="326"/>
      <c r="C17" s="187">
        <f>C18+C19+C20+C21+C22+C23+C24+C25+C26</f>
        <v>3701817</v>
      </c>
      <c r="D17" s="187">
        <f t="shared" ref="D17:H17" si="2">D18+D19+D20+D21+D22+D23+D24+D25+D26</f>
        <v>5198188</v>
      </c>
      <c r="E17" s="187">
        <f t="shared" si="2"/>
        <v>8900005</v>
      </c>
      <c r="F17" s="187">
        <f t="shared" si="2"/>
        <v>1669249.5799999998</v>
      </c>
      <c r="G17" s="187">
        <f t="shared" si="2"/>
        <v>1669249.5799999998</v>
      </c>
      <c r="H17" s="126">
        <f t="shared" si="2"/>
        <v>7230755.4199999999</v>
      </c>
    </row>
    <row r="18" spans="1:8" ht="24" x14ac:dyDescent="0.25">
      <c r="A18" s="155"/>
      <c r="B18" s="154" t="s">
        <v>439</v>
      </c>
      <c r="C18" s="185">
        <v>1860396</v>
      </c>
      <c r="D18" s="185">
        <v>3083312</v>
      </c>
      <c r="E18" s="193">
        <v>4943708</v>
      </c>
      <c r="F18" s="130">
        <v>1182394</v>
      </c>
      <c r="G18" s="130">
        <v>1182394</v>
      </c>
      <c r="H18" s="130">
        <v>3761314</v>
      </c>
    </row>
    <row r="19" spans="1:8" x14ac:dyDescent="0.25">
      <c r="A19" s="155"/>
      <c r="B19" s="154" t="s">
        <v>440</v>
      </c>
      <c r="C19" s="185">
        <v>336618</v>
      </c>
      <c r="D19" s="185">
        <v>1493276</v>
      </c>
      <c r="E19" s="193">
        <v>1829894</v>
      </c>
      <c r="F19" s="193">
        <v>100333.63</v>
      </c>
      <c r="G19" s="193">
        <v>100333.63</v>
      </c>
      <c r="H19" s="199">
        <v>1729560.37</v>
      </c>
    </row>
    <row r="20" spans="1:8" x14ac:dyDescent="0.25">
      <c r="A20" s="155"/>
      <c r="B20" s="154" t="s">
        <v>441</v>
      </c>
      <c r="C20" s="185">
        <v>0</v>
      </c>
      <c r="D20" s="130">
        <v>0</v>
      </c>
      <c r="E20" s="194">
        <v>0</v>
      </c>
      <c r="F20" s="18">
        <v>0</v>
      </c>
      <c r="G20" s="130">
        <v>0</v>
      </c>
      <c r="H20" s="130">
        <v>0</v>
      </c>
    </row>
    <row r="21" spans="1:8" x14ac:dyDescent="0.25">
      <c r="A21" s="155"/>
      <c r="B21" s="154" t="s">
        <v>442</v>
      </c>
      <c r="C21" s="185">
        <v>7891</v>
      </c>
      <c r="D21" s="185">
        <v>116600</v>
      </c>
      <c r="E21" s="185">
        <v>124491</v>
      </c>
      <c r="F21" s="185">
        <v>33831.22</v>
      </c>
      <c r="G21" s="185">
        <v>33831.22</v>
      </c>
      <c r="H21" s="130">
        <v>90659.78</v>
      </c>
    </row>
    <row r="22" spans="1:8" x14ac:dyDescent="0.25">
      <c r="A22" s="155"/>
      <c r="B22" s="154" t="s">
        <v>523</v>
      </c>
      <c r="C22" s="185">
        <v>17800</v>
      </c>
      <c r="D22" s="185">
        <v>37000</v>
      </c>
      <c r="E22" s="185">
        <v>54800</v>
      </c>
      <c r="F22" s="185">
        <v>0</v>
      </c>
      <c r="G22" s="185">
        <v>0</v>
      </c>
      <c r="H22" s="130">
        <v>54800</v>
      </c>
    </row>
    <row r="23" spans="1:8" x14ac:dyDescent="0.25">
      <c r="A23" s="155"/>
      <c r="B23" s="154" t="s">
        <v>443</v>
      </c>
      <c r="C23" s="185">
        <v>1145000</v>
      </c>
      <c r="D23" s="185">
        <v>350000</v>
      </c>
      <c r="E23" s="185">
        <v>1495000</v>
      </c>
      <c r="F23" s="185">
        <v>270000</v>
      </c>
      <c r="G23" s="185">
        <v>270000</v>
      </c>
      <c r="H23" s="130">
        <v>1225000</v>
      </c>
    </row>
    <row r="24" spans="1:8" x14ac:dyDescent="0.25">
      <c r="A24" s="155"/>
      <c r="B24" t="s">
        <v>444</v>
      </c>
      <c r="C24" s="185">
        <v>110000</v>
      </c>
      <c r="D24" s="185">
        <v>28000</v>
      </c>
      <c r="E24" s="185">
        <v>138000</v>
      </c>
      <c r="F24" s="185">
        <v>0</v>
      </c>
      <c r="G24" s="185">
        <v>0</v>
      </c>
      <c r="H24" s="130">
        <v>138000</v>
      </c>
    </row>
    <row r="25" spans="1:8" x14ac:dyDescent="0.25">
      <c r="A25" s="155"/>
      <c r="B25" s="154" t="s">
        <v>445</v>
      </c>
      <c r="C25" s="185">
        <v>0</v>
      </c>
      <c r="D25" s="185">
        <v>0</v>
      </c>
      <c r="E25" s="194">
        <v>0</v>
      </c>
      <c r="F25" s="18">
        <v>0</v>
      </c>
      <c r="G25" s="130">
        <v>0</v>
      </c>
      <c r="H25" s="130">
        <v>0</v>
      </c>
    </row>
    <row r="26" spans="1:8" x14ac:dyDescent="0.25">
      <c r="A26" s="155"/>
      <c r="B26" t="s">
        <v>446</v>
      </c>
      <c r="C26" s="185">
        <v>224112</v>
      </c>
      <c r="D26" s="185">
        <v>90000</v>
      </c>
      <c r="E26" s="185">
        <v>314112</v>
      </c>
      <c r="F26" s="185">
        <v>82690.73</v>
      </c>
      <c r="G26" s="185">
        <v>82690.73</v>
      </c>
      <c r="H26" s="130">
        <v>231421.27</v>
      </c>
    </row>
    <row r="27" spans="1:8" ht="15" customHeight="1" x14ac:dyDescent="0.25">
      <c r="A27" s="325" t="s">
        <v>447</v>
      </c>
      <c r="B27" s="326"/>
      <c r="C27" s="187">
        <f t="shared" ref="C27:H27" si="3">C28+C29+C30+C31+C32+C33+C34+C35+C36</f>
        <v>7838386</v>
      </c>
      <c r="D27" s="187">
        <f t="shared" si="3"/>
        <v>59472280</v>
      </c>
      <c r="E27" s="187">
        <f t="shared" si="3"/>
        <v>67310666</v>
      </c>
      <c r="F27" s="187">
        <f t="shared" si="3"/>
        <v>1200610.4300000002</v>
      </c>
      <c r="G27" s="187">
        <f t="shared" si="3"/>
        <v>1200610.4300000002</v>
      </c>
      <c r="H27" s="126">
        <f t="shared" si="3"/>
        <v>66110055.809999995</v>
      </c>
    </row>
    <row r="28" spans="1:8" x14ac:dyDescent="0.25">
      <c r="A28" s="155"/>
      <c r="B28" s="154" t="s">
        <v>448</v>
      </c>
      <c r="C28" s="185">
        <v>1200300</v>
      </c>
      <c r="D28" s="185">
        <v>397100</v>
      </c>
      <c r="E28" s="185">
        <v>1597400</v>
      </c>
      <c r="F28" s="185">
        <v>398724.8</v>
      </c>
      <c r="G28" s="185">
        <v>398724.8</v>
      </c>
      <c r="H28" s="130">
        <v>1198675.2</v>
      </c>
    </row>
    <row r="29" spans="1:8" x14ac:dyDescent="0.25">
      <c r="A29" s="155"/>
      <c r="B29" s="154" t="s">
        <v>449</v>
      </c>
      <c r="C29" s="185">
        <v>308350</v>
      </c>
      <c r="D29" s="185">
        <v>1533000</v>
      </c>
      <c r="E29" s="185">
        <v>1841350</v>
      </c>
      <c r="F29" s="185">
        <v>159369.22</v>
      </c>
      <c r="G29" s="185">
        <v>159369.22</v>
      </c>
      <c r="H29" s="130">
        <v>1681980.78</v>
      </c>
    </row>
    <row r="30" spans="1:8" x14ac:dyDescent="0.25">
      <c r="A30" s="155"/>
      <c r="B30" s="154" t="s">
        <v>450</v>
      </c>
      <c r="C30" s="185">
        <v>300000</v>
      </c>
      <c r="D30" s="185">
        <v>49070568</v>
      </c>
      <c r="E30" s="185">
        <v>49370568</v>
      </c>
      <c r="F30" s="185">
        <v>9974.4</v>
      </c>
      <c r="G30" s="185">
        <v>9974.4</v>
      </c>
      <c r="H30" s="130">
        <v>49360593.600000001</v>
      </c>
    </row>
    <row r="31" spans="1:8" x14ac:dyDescent="0.25">
      <c r="A31" s="155"/>
      <c r="B31" s="154" t="s">
        <v>451</v>
      </c>
      <c r="C31" s="185">
        <v>372600</v>
      </c>
      <c r="D31" s="185">
        <v>25056</v>
      </c>
      <c r="E31" s="185">
        <v>397656</v>
      </c>
      <c r="F31" s="185">
        <v>10700.17</v>
      </c>
      <c r="G31" s="185">
        <v>10700.17</v>
      </c>
      <c r="H31" s="130">
        <v>386955.83</v>
      </c>
    </row>
    <row r="32" spans="1:8" x14ac:dyDescent="0.25">
      <c r="A32" s="155"/>
      <c r="B32" s="154" t="s">
        <v>452</v>
      </c>
      <c r="C32" s="185">
        <v>3528857</v>
      </c>
      <c r="D32" s="185">
        <v>6447261</v>
      </c>
      <c r="E32" s="185">
        <v>9976118</v>
      </c>
      <c r="F32" s="185">
        <v>59529.24</v>
      </c>
      <c r="G32" s="185">
        <v>59529.24</v>
      </c>
      <c r="H32" s="130">
        <v>9916589</v>
      </c>
    </row>
    <row r="33" spans="1:8" ht="15.75" thickBot="1" x14ac:dyDescent="0.3">
      <c r="A33" s="155"/>
      <c r="B33" s="157" t="s">
        <v>453</v>
      </c>
      <c r="C33" s="195">
        <v>200000</v>
      </c>
      <c r="D33" s="195">
        <v>630000</v>
      </c>
      <c r="E33" s="195">
        <v>830000</v>
      </c>
      <c r="F33" s="195">
        <v>100000</v>
      </c>
      <c r="G33" s="195">
        <v>100000</v>
      </c>
      <c r="H33" s="44">
        <v>730000</v>
      </c>
    </row>
    <row r="34" spans="1:8" x14ac:dyDescent="0.25">
      <c r="A34" s="170"/>
      <c r="B34" s="171" t="s">
        <v>454</v>
      </c>
      <c r="C34" s="185">
        <v>396000</v>
      </c>
      <c r="D34" s="185">
        <v>747500</v>
      </c>
      <c r="E34" s="185">
        <v>1143500</v>
      </c>
      <c r="F34" s="185">
        <v>16158</v>
      </c>
      <c r="G34" s="185">
        <v>16158</v>
      </c>
      <c r="H34" s="196">
        <v>1127342</v>
      </c>
    </row>
    <row r="35" spans="1:8" x14ac:dyDescent="0.25">
      <c r="A35" s="155"/>
      <c r="B35" s="154" t="s">
        <v>455</v>
      </c>
      <c r="C35" s="185">
        <v>605013</v>
      </c>
      <c r="D35" s="185">
        <v>0</v>
      </c>
      <c r="E35" s="185">
        <v>605013</v>
      </c>
      <c r="F35" s="185">
        <v>232926.6</v>
      </c>
      <c r="G35" s="185">
        <v>232926.6</v>
      </c>
      <c r="H35" s="130">
        <v>372086.4</v>
      </c>
    </row>
    <row r="36" spans="1:8" ht="15" customHeight="1" x14ac:dyDescent="0.25">
      <c r="A36" s="155"/>
      <c r="B36" s="154" t="s">
        <v>456</v>
      </c>
      <c r="C36" s="185">
        <v>927266</v>
      </c>
      <c r="D36" s="185">
        <v>621795</v>
      </c>
      <c r="E36" s="185">
        <v>1549061</v>
      </c>
      <c r="F36" s="185">
        <v>213228</v>
      </c>
      <c r="G36" s="185">
        <v>213228</v>
      </c>
      <c r="H36" s="130">
        <v>1335833</v>
      </c>
    </row>
    <row r="37" spans="1:8" ht="15" customHeight="1" x14ac:dyDescent="0.25">
      <c r="A37" s="325" t="s">
        <v>457</v>
      </c>
      <c r="B37" s="326"/>
      <c r="C37" s="187">
        <f>C38+C39+C40+C41+C42+C43+C44+C45+C46</f>
        <v>75411147</v>
      </c>
      <c r="D37" s="187">
        <f t="shared" ref="D37:H37" si="4">D38+D39+D40+D41+D42+D43+D44+D45+D46</f>
        <v>8888383</v>
      </c>
      <c r="E37" s="187">
        <f t="shared" si="4"/>
        <v>84299530</v>
      </c>
      <c r="F37" s="187">
        <f t="shared" si="4"/>
        <v>18852789</v>
      </c>
      <c r="G37" s="187">
        <f t="shared" si="4"/>
        <v>18852789</v>
      </c>
      <c r="H37" s="126">
        <f t="shared" si="4"/>
        <v>65446741</v>
      </c>
    </row>
    <row r="38" spans="1:8" x14ac:dyDescent="0.25">
      <c r="A38" s="155"/>
      <c r="B38" s="154" t="s">
        <v>458</v>
      </c>
      <c r="C38" s="185">
        <v>75411147</v>
      </c>
      <c r="D38" s="185">
        <v>7041015</v>
      </c>
      <c r="E38" s="185">
        <v>82452162</v>
      </c>
      <c r="F38" s="185">
        <v>18852789</v>
      </c>
      <c r="G38" s="185">
        <v>18852789</v>
      </c>
      <c r="H38" s="130">
        <v>63599373</v>
      </c>
    </row>
    <row r="39" spans="1:8" x14ac:dyDescent="0.25">
      <c r="A39" s="155"/>
      <c r="B39" s="154" t="s">
        <v>459</v>
      </c>
      <c r="C39" s="185">
        <v>0</v>
      </c>
      <c r="D39" s="130">
        <v>0</v>
      </c>
      <c r="E39" s="186">
        <v>0</v>
      </c>
      <c r="F39" s="130">
        <v>0</v>
      </c>
      <c r="G39" s="130">
        <v>0</v>
      </c>
      <c r="H39" s="130">
        <v>0</v>
      </c>
    </row>
    <row r="40" spans="1:8" x14ac:dyDescent="0.25">
      <c r="A40" s="155"/>
      <c r="B40" s="154" t="s">
        <v>460</v>
      </c>
      <c r="C40" s="185">
        <v>0</v>
      </c>
      <c r="D40" s="130">
        <v>0</v>
      </c>
      <c r="E40" s="186">
        <v>0</v>
      </c>
      <c r="F40" s="130">
        <v>0</v>
      </c>
      <c r="G40" s="130">
        <v>0</v>
      </c>
      <c r="H40" s="130">
        <v>0</v>
      </c>
    </row>
    <row r="41" spans="1:8" x14ac:dyDescent="0.25">
      <c r="A41" s="155"/>
      <c r="B41" s="154" t="s">
        <v>461</v>
      </c>
      <c r="C41" s="185">
        <v>0</v>
      </c>
      <c r="D41" s="185">
        <v>1847368</v>
      </c>
      <c r="E41" s="185">
        <v>1847368</v>
      </c>
      <c r="F41" s="185">
        <v>0</v>
      </c>
      <c r="G41" s="185">
        <v>0</v>
      </c>
      <c r="H41" s="130">
        <v>1847368</v>
      </c>
    </row>
    <row r="42" spans="1:8" x14ac:dyDescent="0.25">
      <c r="A42" s="155"/>
      <c r="B42" s="154" t="s">
        <v>462</v>
      </c>
      <c r="C42" s="185">
        <v>0</v>
      </c>
      <c r="D42" s="130">
        <v>0</v>
      </c>
      <c r="E42" s="186">
        <v>0</v>
      </c>
      <c r="F42" s="130">
        <v>0</v>
      </c>
      <c r="G42" s="130">
        <v>0</v>
      </c>
      <c r="H42" s="130">
        <v>0</v>
      </c>
    </row>
    <row r="43" spans="1:8" x14ac:dyDescent="0.25">
      <c r="A43" s="155"/>
      <c r="B43" s="154" t="s">
        <v>463</v>
      </c>
      <c r="C43" s="185">
        <v>0</v>
      </c>
      <c r="D43" s="130">
        <v>0</v>
      </c>
      <c r="E43" s="186">
        <v>0</v>
      </c>
      <c r="F43" s="130">
        <v>0</v>
      </c>
      <c r="G43" s="130">
        <v>0</v>
      </c>
      <c r="H43" s="130">
        <v>0</v>
      </c>
    </row>
    <row r="44" spans="1:8" x14ac:dyDescent="0.25">
      <c r="A44" s="155"/>
      <c r="B44" s="154" t="s">
        <v>464</v>
      </c>
      <c r="C44" s="185">
        <v>0</v>
      </c>
      <c r="D44" s="130">
        <v>0</v>
      </c>
      <c r="E44" s="186">
        <v>0</v>
      </c>
      <c r="F44" s="130">
        <v>0</v>
      </c>
      <c r="G44" s="130">
        <v>0</v>
      </c>
      <c r="H44" s="130">
        <v>0</v>
      </c>
    </row>
    <row r="45" spans="1:8" x14ac:dyDescent="0.25">
      <c r="A45" s="155"/>
      <c r="B45" s="154" t="s">
        <v>465</v>
      </c>
      <c r="C45" s="185">
        <v>0</v>
      </c>
      <c r="D45" s="130">
        <v>0</v>
      </c>
      <c r="E45" s="186">
        <v>0</v>
      </c>
      <c r="F45" s="130">
        <v>0</v>
      </c>
      <c r="G45" s="130">
        <v>0</v>
      </c>
      <c r="H45" s="130">
        <v>0</v>
      </c>
    </row>
    <row r="46" spans="1:8" ht="15" customHeight="1" x14ac:dyDescent="0.25">
      <c r="A46" s="155"/>
      <c r="B46" s="154" t="s">
        <v>466</v>
      </c>
      <c r="C46" s="185">
        <v>0</v>
      </c>
      <c r="D46" s="130">
        <v>0</v>
      </c>
      <c r="E46" s="186">
        <v>0</v>
      </c>
      <c r="F46" s="130">
        <v>0</v>
      </c>
      <c r="G46" s="130">
        <v>0</v>
      </c>
      <c r="H46" s="130">
        <v>0</v>
      </c>
    </row>
    <row r="47" spans="1:8" ht="15" customHeight="1" x14ac:dyDescent="0.25">
      <c r="A47" s="325" t="s">
        <v>467</v>
      </c>
      <c r="B47" s="326"/>
      <c r="C47" s="184">
        <f>C48+C49+C50+C51+C52+C53+C54+C55+C56</f>
        <v>1165966</v>
      </c>
      <c r="D47" s="184">
        <f t="shared" ref="D47:H47" si="5">D48+D49+D50+D51+D52+D53+D54+D55+D56</f>
        <v>1265000</v>
      </c>
      <c r="E47" s="184">
        <f t="shared" si="5"/>
        <v>2430966</v>
      </c>
      <c r="F47" s="184">
        <f t="shared" si="5"/>
        <v>652827.12</v>
      </c>
      <c r="G47" s="184">
        <f t="shared" si="5"/>
        <v>652827.12</v>
      </c>
      <c r="H47" s="200">
        <f t="shared" si="5"/>
        <v>1778138.88</v>
      </c>
    </row>
    <row r="48" spans="1:8" x14ac:dyDescent="0.25">
      <c r="A48" s="155"/>
      <c r="B48" s="154" t="s">
        <v>468</v>
      </c>
      <c r="C48" s="185">
        <v>954966</v>
      </c>
      <c r="D48" s="185">
        <v>1175000</v>
      </c>
      <c r="E48" s="185">
        <v>2129966</v>
      </c>
      <c r="F48" s="185">
        <v>652827.12</v>
      </c>
      <c r="G48" s="185">
        <v>652827.12</v>
      </c>
      <c r="H48" s="130">
        <v>1477138.88</v>
      </c>
    </row>
    <row r="49" spans="1:8" x14ac:dyDescent="0.25">
      <c r="A49" s="155"/>
      <c r="B49" s="154" t="s">
        <v>469</v>
      </c>
      <c r="C49" s="185">
        <v>115300</v>
      </c>
      <c r="D49" s="185">
        <v>0</v>
      </c>
      <c r="E49" s="185">
        <v>115300</v>
      </c>
      <c r="F49" s="185">
        <v>0</v>
      </c>
      <c r="G49" s="185">
        <v>0</v>
      </c>
      <c r="H49" s="130">
        <v>115300</v>
      </c>
    </row>
    <row r="50" spans="1:8" x14ac:dyDescent="0.25">
      <c r="A50" s="155"/>
      <c r="B50" s="154" t="s">
        <v>470</v>
      </c>
      <c r="C50" s="185">
        <v>0</v>
      </c>
      <c r="D50" s="185">
        <v>0</v>
      </c>
      <c r="E50" s="185">
        <v>0</v>
      </c>
      <c r="F50" s="185">
        <v>0</v>
      </c>
      <c r="G50" s="185">
        <v>0</v>
      </c>
      <c r="H50" s="130">
        <v>0</v>
      </c>
    </row>
    <row r="51" spans="1:8" x14ac:dyDescent="0.25">
      <c r="A51" s="155"/>
      <c r="B51" s="154" t="s">
        <v>471</v>
      </c>
      <c r="C51" s="185">
        <v>0</v>
      </c>
      <c r="D51" s="130">
        <v>0</v>
      </c>
      <c r="E51" s="186">
        <v>0</v>
      </c>
      <c r="F51" s="130">
        <v>0</v>
      </c>
      <c r="G51" s="130">
        <v>0</v>
      </c>
      <c r="H51" s="130">
        <v>0</v>
      </c>
    </row>
    <row r="52" spans="1:8" x14ac:dyDescent="0.25">
      <c r="A52" s="155"/>
      <c r="B52" s="154" t="s">
        <v>472</v>
      </c>
      <c r="C52" s="185">
        <v>0</v>
      </c>
      <c r="D52" s="130">
        <v>0</v>
      </c>
      <c r="E52" s="186">
        <v>0</v>
      </c>
      <c r="F52" s="130">
        <v>0</v>
      </c>
      <c r="G52" s="130">
        <v>0</v>
      </c>
      <c r="H52" s="130">
        <v>0</v>
      </c>
    </row>
    <row r="53" spans="1:8" x14ac:dyDescent="0.25">
      <c r="A53" s="155"/>
      <c r="B53" s="154" t="s">
        <v>473</v>
      </c>
      <c r="C53" s="185">
        <v>0</v>
      </c>
      <c r="D53" s="130">
        <v>0</v>
      </c>
      <c r="E53" s="186">
        <v>0</v>
      </c>
      <c r="F53" s="130">
        <v>0</v>
      </c>
      <c r="G53" s="130">
        <v>0</v>
      </c>
      <c r="H53" s="130">
        <v>0</v>
      </c>
    </row>
    <row r="54" spans="1:8" x14ac:dyDescent="0.25">
      <c r="A54" s="155"/>
      <c r="B54" s="154" t="s">
        <v>474</v>
      </c>
      <c r="C54" s="185">
        <v>0</v>
      </c>
      <c r="D54" s="130">
        <v>0</v>
      </c>
      <c r="E54" s="186">
        <v>0</v>
      </c>
      <c r="F54" s="130">
        <v>0</v>
      </c>
      <c r="G54" s="130">
        <v>0</v>
      </c>
      <c r="H54" s="130">
        <v>0</v>
      </c>
    </row>
    <row r="55" spans="1:8" x14ac:dyDescent="0.25">
      <c r="A55" s="155"/>
      <c r="B55" s="154" t="s">
        <v>475</v>
      </c>
      <c r="C55" s="185">
        <v>0</v>
      </c>
      <c r="D55" s="130">
        <v>0</v>
      </c>
      <c r="E55" s="186">
        <v>0</v>
      </c>
      <c r="F55" s="130">
        <v>0</v>
      </c>
      <c r="G55" s="130">
        <v>0</v>
      </c>
      <c r="H55" s="130">
        <v>0</v>
      </c>
    </row>
    <row r="56" spans="1:8" ht="15" customHeight="1" x14ac:dyDescent="0.25">
      <c r="A56" s="155"/>
      <c r="B56" s="154" t="s">
        <v>476</v>
      </c>
      <c r="C56" s="185">
        <v>95700</v>
      </c>
      <c r="D56" s="185">
        <v>90000</v>
      </c>
      <c r="E56" s="185">
        <v>185700</v>
      </c>
      <c r="F56" s="185">
        <v>0</v>
      </c>
      <c r="G56" s="185">
        <v>0</v>
      </c>
      <c r="H56" s="130">
        <v>185700</v>
      </c>
    </row>
    <row r="57" spans="1:8" ht="15" customHeight="1" x14ac:dyDescent="0.25">
      <c r="A57" s="325" t="s">
        <v>477</v>
      </c>
      <c r="B57" s="326"/>
      <c r="C57" s="187">
        <v>0</v>
      </c>
      <c r="D57" s="126">
        <v>0</v>
      </c>
      <c r="E57" s="188">
        <v>0</v>
      </c>
      <c r="F57" s="126">
        <v>0</v>
      </c>
      <c r="G57" s="126">
        <v>0</v>
      </c>
      <c r="H57" s="130">
        <v>0</v>
      </c>
    </row>
    <row r="58" spans="1:8" x14ac:dyDescent="0.25">
      <c r="A58" s="155"/>
      <c r="B58" s="154" t="s">
        <v>478</v>
      </c>
      <c r="C58" s="185">
        <v>0</v>
      </c>
      <c r="D58" s="130">
        <v>0</v>
      </c>
      <c r="E58" s="186">
        <v>0</v>
      </c>
      <c r="F58" s="130">
        <v>0</v>
      </c>
      <c r="G58" s="130">
        <v>0</v>
      </c>
      <c r="H58" s="130">
        <v>0</v>
      </c>
    </row>
    <row r="59" spans="1:8" x14ac:dyDescent="0.25">
      <c r="A59" s="155"/>
      <c r="B59" s="154" t="s">
        <v>479</v>
      </c>
      <c r="C59" s="185">
        <v>0</v>
      </c>
      <c r="D59" s="130">
        <v>0</v>
      </c>
      <c r="E59" s="186">
        <v>0</v>
      </c>
      <c r="F59" s="130">
        <v>0</v>
      </c>
      <c r="G59" s="130">
        <v>0</v>
      </c>
      <c r="H59" s="130">
        <v>0</v>
      </c>
    </row>
    <row r="60" spans="1:8" ht="15" customHeight="1" x14ac:dyDescent="0.25">
      <c r="A60" s="155"/>
      <c r="B60" s="154" t="s">
        <v>480</v>
      </c>
      <c r="C60" s="185">
        <v>0</v>
      </c>
      <c r="D60" s="130">
        <v>0</v>
      </c>
      <c r="E60" s="186">
        <v>0</v>
      </c>
      <c r="F60" s="130">
        <v>0</v>
      </c>
      <c r="G60" s="130">
        <v>0</v>
      </c>
      <c r="H60" s="130">
        <v>0</v>
      </c>
    </row>
    <row r="61" spans="1:8" ht="15" customHeight="1" thickBot="1" x14ac:dyDescent="0.3">
      <c r="A61" s="327" t="s">
        <v>481</v>
      </c>
      <c r="B61" s="328"/>
      <c r="C61" s="189">
        <v>0</v>
      </c>
      <c r="D61" s="190">
        <v>0</v>
      </c>
      <c r="E61" s="191">
        <v>0</v>
      </c>
      <c r="F61" s="190">
        <v>0</v>
      </c>
      <c r="G61" s="190">
        <v>0</v>
      </c>
      <c r="H61" s="44">
        <v>0</v>
      </c>
    </row>
    <row r="62" spans="1:8" x14ac:dyDescent="0.25">
      <c r="A62" s="155"/>
      <c r="B62" s="154" t="s">
        <v>482</v>
      </c>
      <c r="C62" s="185">
        <v>0</v>
      </c>
      <c r="D62" s="130">
        <v>0</v>
      </c>
      <c r="E62" s="186">
        <v>0</v>
      </c>
      <c r="F62" s="130">
        <v>0</v>
      </c>
      <c r="G62" s="130">
        <v>0</v>
      </c>
      <c r="H62" s="18">
        <v>0</v>
      </c>
    </row>
    <row r="63" spans="1:8" x14ac:dyDescent="0.25">
      <c r="A63" s="155"/>
      <c r="B63" s="154" t="s">
        <v>483</v>
      </c>
      <c r="C63" s="185">
        <v>0</v>
      </c>
      <c r="D63" s="130">
        <v>0</v>
      </c>
      <c r="E63" s="186">
        <v>0</v>
      </c>
      <c r="F63" s="130">
        <v>0</v>
      </c>
      <c r="G63" s="130">
        <v>0</v>
      </c>
      <c r="H63" s="18">
        <v>0</v>
      </c>
    </row>
    <row r="64" spans="1:8" x14ac:dyDescent="0.25">
      <c r="A64" s="155"/>
      <c r="B64" s="154" t="s">
        <v>484</v>
      </c>
      <c r="C64" s="185">
        <v>0</v>
      </c>
      <c r="D64" s="130">
        <v>0</v>
      </c>
      <c r="E64" s="186">
        <v>0</v>
      </c>
      <c r="F64" s="130">
        <v>0</v>
      </c>
      <c r="G64" s="130">
        <v>0</v>
      </c>
      <c r="H64" s="18">
        <v>0</v>
      </c>
    </row>
    <row r="65" spans="1:8" x14ac:dyDescent="0.25">
      <c r="A65" s="155"/>
      <c r="B65" s="154" t="s">
        <v>485</v>
      </c>
      <c r="C65" s="185">
        <v>0</v>
      </c>
      <c r="D65" s="130">
        <v>0</v>
      </c>
      <c r="E65" s="186">
        <v>0</v>
      </c>
      <c r="F65" s="130">
        <v>0</v>
      </c>
      <c r="G65" s="130">
        <v>0</v>
      </c>
      <c r="H65" s="18">
        <v>0</v>
      </c>
    </row>
    <row r="66" spans="1:8" x14ac:dyDescent="0.25">
      <c r="A66" s="155"/>
      <c r="B66" s="154" t="s">
        <v>486</v>
      </c>
      <c r="C66" s="185">
        <v>0</v>
      </c>
      <c r="D66" s="130">
        <v>0</v>
      </c>
      <c r="E66" s="186">
        <v>0</v>
      </c>
      <c r="F66" s="130">
        <v>0</v>
      </c>
      <c r="G66" s="130">
        <v>0</v>
      </c>
      <c r="H66" s="18">
        <v>0</v>
      </c>
    </row>
    <row r="67" spans="1:8" x14ac:dyDescent="0.25">
      <c r="A67" s="155"/>
      <c r="B67" s="154" t="s">
        <v>487</v>
      </c>
      <c r="C67" s="185">
        <v>0</v>
      </c>
      <c r="D67" s="130">
        <v>0</v>
      </c>
      <c r="E67" s="186">
        <v>0</v>
      </c>
      <c r="F67" s="130">
        <v>0</v>
      </c>
      <c r="G67" s="130">
        <v>0</v>
      </c>
      <c r="H67" s="18">
        <v>0</v>
      </c>
    </row>
    <row r="68" spans="1:8" ht="15" customHeight="1" x14ac:dyDescent="0.25">
      <c r="A68" s="155"/>
      <c r="B68" s="154" t="s">
        <v>488</v>
      </c>
      <c r="C68" s="185">
        <v>0</v>
      </c>
      <c r="D68" s="130">
        <v>0</v>
      </c>
      <c r="E68" s="186">
        <v>0</v>
      </c>
      <c r="F68" s="130">
        <v>0</v>
      </c>
      <c r="G68" s="130">
        <v>0</v>
      </c>
      <c r="H68" s="18">
        <v>0</v>
      </c>
    </row>
    <row r="69" spans="1:8" ht="15" customHeight="1" x14ac:dyDescent="0.25">
      <c r="A69" s="325" t="s">
        <v>489</v>
      </c>
      <c r="B69" s="326"/>
      <c r="C69" s="187">
        <v>0</v>
      </c>
      <c r="D69" s="126">
        <v>0</v>
      </c>
      <c r="E69" s="188">
        <v>0</v>
      </c>
      <c r="F69" s="126">
        <v>0</v>
      </c>
      <c r="G69" s="126">
        <v>0</v>
      </c>
      <c r="H69" s="18">
        <v>0</v>
      </c>
    </row>
    <row r="70" spans="1:8" x14ac:dyDescent="0.25">
      <c r="A70" s="155"/>
      <c r="B70" s="154" t="s">
        <v>490</v>
      </c>
      <c r="C70" s="185">
        <v>0</v>
      </c>
      <c r="D70" s="130">
        <v>0</v>
      </c>
      <c r="E70" s="186">
        <v>0</v>
      </c>
      <c r="F70" s="130">
        <v>0</v>
      </c>
      <c r="G70" s="130">
        <v>0</v>
      </c>
      <c r="H70" s="18">
        <v>0</v>
      </c>
    </row>
    <row r="71" spans="1:8" x14ac:dyDescent="0.25">
      <c r="A71" s="155"/>
      <c r="B71" s="154" t="s">
        <v>491</v>
      </c>
      <c r="C71" s="185">
        <v>0</v>
      </c>
      <c r="D71" s="130">
        <v>0</v>
      </c>
      <c r="E71" s="186">
        <v>0</v>
      </c>
      <c r="F71" s="130">
        <v>0</v>
      </c>
      <c r="G71" s="130">
        <v>0</v>
      </c>
      <c r="H71" s="18">
        <v>0</v>
      </c>
    </row>
    <row r="72" spans="1:8" ht="15" customHeight="1" x14ac:dyDescent="0.25">
      <c r="A72" s="155"/>
      <c r="B72" s="154" t="s">
        <v>492</v>
      </c>
      <c r="C72" s="185">
        <v>0</v>
      </c>
      <c r="D72" s="130">
        <v>0</v>
      </c>
      <c r="E72" s="186">
        <v>0</v>
      </c>
      <c r="F72" s="130">
        <v>0</v>
      </c>
      <c r="G72" s="130">
        <v>0</v>
      </c>
      <c r="H72" s="18">
        <v>0</v>
      </c>
    </row>
    <row r="73" spans="1:8" ht="15" customHeight="1" x14ac:dyDescent="0.25">
      <c r="A73" s="325" t="s">
        <v>493</v>
      </c>
      <c r="B73" s="326"/>
      <c r="C73" s="187">
        <v>0</v>
      </c>
      <c r="D73" s="126">
        <v>0</v>
      </c>
      <c r="E73" s="188">
        <v>0</v>
      </c>
      <c r="F73" s="126">
        <v>0</v>
      </c>
      <c r="G73" s="126">
        <v>0</v>
      </c>
      <c r="H73" s="18">
        <v>0</v>
      </c>
    </row>
    <row r="74" spans="1:8" x14ac:dyDescent="0.25">
      <c r="A74" s="155"/>
      <c r="B74" s="154" t="s">
        <v>494</v>
      </c>
      <c r="C74" s="185">
        <v>0</v>
      </c>
      <c r="D74" s="130">
        <v>0</v>
      </c>
      <c r="E74" s="186">
        <v>0</v>
      </c>
      <c r="F74" s="130">
        <v>0</v>
      </c>
      <c r="G74" s="130">
        <v>0</v>
      </c>
      <c r="H74" s="18">
        <v>0</v>
      </c>
    </row>
    <row r="75" spans="1:8" x14ac:dyDescent="0.25">
      <c r="A75" s="155"/>
      <c r="B75" s="154" t="s">
        <v>495</v>
      </c>
      <c r="C75" s="185">
        <v>0</v>
      </c>
      <c r="D75" s="130">
        <v>0</v>
      </c>
      <c r="E75" s="186">
        <v>0</v>
      </c>
      <c r="F75" s="130">
        <v>0</v>
      </c>
      <c r="G75" s="130">
        <v>0</v>
      </c>
      <c r="H75" s="18">
        <v>0</v>
      </c>
    </row>
    <row r="76" spans="1:8" x14ac:dyDescent="0.25">
      <c r="A76" s="155"/>
      <c r="B76" s="154" t="s">
        <v>496</v>
      </c>
      <c r="C76" s="185">
        <v>0</v>
      </c>
      <c r="D76" s="130">
        <v>0</v>
      </c>
      <c r="E76" s="186">
        <v>0</v>
      </c>
      <c r="F76" s="130">
        <v>0</v>
      </c>
      <c r="G76" s="130">
        <v>0</v>
      </c>
      <c r="H76" s="18">
        <v>0</v>
      </c>
    </row>
    <row r="77" spans="1:8" x14ac:dyDescent="0.25">
      <c r="A77" s="155"/>
      <c r="B77" s="154" t="s">
        <v>497</v>
      </c>
      <c r="C77" s="185">
        <v>0</v>
      </c>
      <c r="D77" s="130">
        <v>0</v>
      </c>
      <c r="E77" s="186">
        <v>0</v>
      </c>
      <c r="F77" s="130">
        <v>0</v>
      </c>
      <c r="G77" s="130">
        <v>0</v>
      </c>
      <c r="H77" s="18">
        <v>0</v>
      </c>
    </row>
    <row r="78" spans="1:8" x14ac:dyDescent="0.25">
      <c r="A78" s="155"/>
      <c r="B78" s="154" t="s">
        <v>498</v>
      </c>
      <c r="C78" s="185">
        <v>0</v>
      </c>
      <c r="D78" s="130">
        <v>0</v>
      </c>
      <c r="E78" s="186">
        <v>0</v>
      </c>
      <c r="F78" s="130">
        <v>0</v>
      </c>
      <c r="G78" s="130">
        <v>0</v>
      </c>
      <c r="H78" s="18">
        <v>0</v>
      </c>
    </row>
    <row r="79" spans="1:8" x14ac:dyDescent="0.25">
      <c r="A79" s="155"/>
      <c r="B79" s="154" t="s">
        <v>499</v>
      </c>
      <c r="C79" s="185">
        <v>0</v>
      </c>
      <c r="D79" s="130">
        <v>0</v>
      </c>
      <c r="E79" s="186">
        <v>0</v>
      </c>
      <c r="F79" s="130">
        <v>0</v>
      </c>
      <c r="G79" s="130">
        <v>0</v>
      </c>
      <c r="H79" s="18">
        <v>0</v>
      </c>
    </row>
    <row r="80" spans="1:8" ht="15.75" thickBot="1" x14ac:dyDescent="0.3">
      <c r="A80" s="156"/>
      <c r="B80" s="157" t="s">
        <v>500</v>
      </c>
      <c r="C80" s="185">
        <v>0</v>
      </c>
      <c r="D80" s="130">
        <v>0</v>
      </c>
      <c r="E80" s="186">
        <v>0</v>
      </c>
      <c r="F80" s="130">
        <v>0</v>
      </c>
      <c r="G80" s="130">
        <v>0</v>
      </c>
      <c r="H80" s="18">
        <v>0</v>
      </c>
    </row>
    <row r="81" spans="1:8" ht="15.75" thickBot="1" x14ac:dyDescent="0.3">
      <c r="A81" s="159"/>
      <c r="B81" s="158" t="s">
        <v>501</v>
      </c>
      <c r="C81" s="183">
        <f t="shared" ref="C81:H81" si="6">C9+C17+C27+C37+C47</f>
        <v>128806150</v>
      </c>
      <c r="D81" s="183">
        <f t="shared" si="6"/>
        <v>91038805</v>
      </c>
      <c r="E81" s="183">
        <f t="shared" si="6"/>
        <v>219844955</v>
      </c>
      <c r="F81" s="183">
        <f t="shared" si="6"/>
        <v>31236588.129999999</v>
      </c>
      <c r="G81" s="183">
        <f t="shared" si="6"/>
        <v>31236588.129999999</v>
      </c>
      <c r="H81" s="183">
        <f t="shared" si="6"/>
        <v>188608366.10999998</v>
      </c>
    </row>
    <row r="82" spans="1:8" ht="15.75" thickBot="1" x14ac:dyDescent="0.3">
      <c r="A82" s="335"/>
      <c r="B82" s="336"/>
      <c r="H82" s="160"/>
    </row>
    <row r="83" spans="1:8" x14ac:dyDescent="0.25">
      <c r="A83" s="333" t="s">
        <v>375</v>
      </c>
      <c r="B83" s="337"/>
      <c r="C83" s="136">
        <v>0</v>
      </c>
      <c r="D83" s="136">
        <v>0</v>
      </c>
      <c r="E83" s="136">
        <v>0</v>
      </c>
      <c r="F83" s="136">
        <v>0</v>
      </c>
      <c r="G83" s="136">
        <v>0</v>
      </c>
      <c r="H83" s="136">
        <v>0</v>
      </c>
    </row>
    <row r="84" spans="1:8" x14ac:dyDescent="0.25">
      <c r="A84" s="317" t="s">
        <v>302</v>
      </c>
      <c r="B84" s="304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106"/>
      <c r="B85" s="93" t="s">
        <v>303</v>
      </c>
      <c r="C85" s="123">
        <v>0</v>
      </c>
      <c r="D85" s="123">
        <v>0</v>
      </c>
      <c r="E85" s="123">
        <v>0</v>
      </c>
      <c r="F85" s="123">
        <v>0</v>
      </c>
      <c r="G85" s="123">
        <v>0</v>
      </c>
      <c r="H85" s="123">
        <v>0</v>
      </c>
    </row>
    <row r="86" spans="1:8" x14ac:dyDescent="0.25">
      <c r="A86" s="106"/>
      <c r="B86" s="93" t="s">
        <v>304</v>
      </c>
      <c r="C86" s="123">
        <v>0</v>
      </c>
      <c r="D86" s="123">
        <v>0</v>
      </c>
      <c r="E86" s="123">
        <v>0</v>
      </c>
      <c r="F86" s="123">
        <v>0</v>
      </c>
      <c r="G86" s="123">
        <v>0</v>
      </c>
      <c r="H86" s="123">
        <v>0</v>
      </c>
    </row>
    <row r="87" spans="1:8" x14ac:dyDescent="0.25">
      <c r="A87" s="106"/>
      <c r="B87" s="93" t="s">
        <v>305</v>
      </c>
      <c r="C87" s="123">
        <v>0</v>
      </c>
      <c r="D87" s="123">
        <v>0</v>
      </c>
      <c r="E87" s="123">
        <v>0</v>
      </c>
      <c r="F87" s="123">
        <v>0</v>
      </c>
      <c r="G87" s="123">
        <v>0</v>
      </c>
      <c r="H87" s="123">
        <v>0</v>
      </c>
    </row>
    <row r="88" spans="1:8" x14ac:dyDescent="0.25">
      <c r="A88" s="106"/>
      <c r="B88" s="93" t="s">
        <v>306</v>
      </c>
      <c r="C88" s="123">
        <v>0</v>
      </c>
      <c r="D88" s="123">
        <v>0</v>
      </c>
      <c r="E88" s="123">
        <v>0</v>
      </c>
      <c r="F88" s="123">
        <v>0</v>
      </c>
      <c r="G88" s="123">
        <v>0</v>
      </c>
      <c r="H88" s="123">
        <v>0</v>
      </c>
    </row>
    <row r="89" spans="1:8" ht="15.75" thickBot="1" x14ac:dyDescent="0.3">
      <c r="A89" s="119"/>
      <c r="B89" s="96" t="s">
        <v>307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  <c r="H89" s="125">
        <v>0</v>
      </c>
    </row>
    <row r="90" spans="1:8" x14ac:dyDescent="0.25">
      <c r="A90" s="161"/>
      <c r="B90" s="138" t="s">
        <v>308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  <c r="H90" s="136">
        <v>0</v>
      </c>
    </row>
    <row r="91" spans="1:8" x14ac:dyDescent="0.25">
      <c r="A91" s="106"/>
      <c r="B91" s="93" t="s">
        <v>309</v>
      </c>
      <c r="C91" s="123">
        <v>0</v>
      </c>
      <c r="D91" s="123">
        <v>0</v>
      </c>
      <c r="E91" s="123">
        <v>0</v>
      </c>
      <c r="F91" s="123">
        <v>0</v>
      </c>
      <c r="G91" s="123">
        <v>0</v>
      </c>
      <c r="H91" s="123">
        <v>0</v>
      </c>
    </row>
    <row r="92" spans="1:8" x14ac:dyDescent="0.25">
      <c r="A92" s="317" t="s">
        <v>310</v>
      </c>
      <c r="B92" s="304"/>
      <c r="C92" s="123">
        <v>0</v>
      </c>
      <c r="D92" s="123">
        <v>0</v>
      </c>
      <c r="E92" s="123">
        <v>0</v>
      </c>
      <c r="F92" s="123">
        <v>0</v>
      </c>
      <c r="G92" s="123">
        <v>0</v>
      </c>
      <c r="H92" s="123">
        <v>0</v>
      </c>
    </row>
    <row r="93" spans="1:8" x14ac:dyDescent="0.25">
      <c r="A93" s="106"/>
      <c r="B93" s="93" t="s">
        <v>311</v>
      </c>
      <c r="C93" s="123">
        <v>0</v>
      </c>
      <c r="D93" s="123">
        <v>0</v>
      </c>
      <c r="E93" s="123">
        <v>0</v>
      </c>
      <c r="F93" s="123">
        <v>0</v>
      </c>
      <c r="G93" s="123">
        <v>0</v>
      </c>
      <c r="H93" s="123">
        <v>0</v>
      </c>
    </row>
    <row r="94" spans="1:8" x14ac:dyDescent="0.25">
      <c r="A94" s="106"/>
      <c r="B94" s="93" t="s">
        <v>312</v>
      </c>
      <c r="C94" s="123">
        <v>0</v>
      </c>
      <c r="D94" s="123">
        <v>0</v>
      </c>
      <c r="E94" s="123">
        <v>0</v>
      </c>
      <c r="F94" s="123">
        <v>0</v>
      </c>
      <c r="G94" s="123">
        <v>0</v>
      </c>
      <c r="H94" s="123">
        <v>0</v>
      </c>
    </row>
    <row r="95" spans="1:8" x14ac:dyDescent="0.25">
      <c r="A95" s="106"/>
      <c r="B95" s="93" t="s">
        <v>313</v>
      </c>
      <c r="C95" s="123">
        <v>0</v>
      </c>
      <c r="D95" s="123">
        <v>0</v>
      </c>
      <c r="E95" s="123">
        <v>0</v>
      </c>
      <c r="F95" s="123">
        <v>0</v>
      </c>
      <c r="G95" s="123">
        <v>0</v>
      </c>
      <c r="H95" s="123">
        <v>0</v>
      </c>
    </row>
    <row r="96" spans="1:8" x14ac:dyDescent="0.25">
      <c r="A96" s="106"/>
      <c r="B96" s="93" t="s">
        <v>314</v>
      </c>
      <c r="C96" s="123">
        <v>0</v>
      </c>
      <c r="D96" s="123">
        <v>0</v>
      </c>
      <c r="E96" s="123">
        <v>0</v>
      </c>
      <c r="F96" s="123">
        <v>0</v>
      </c>
      <c r="G96" s="123">
        <v>0</v>
      </c>
      <c r="H96" s="123">
        <v>0</v>
      </c>
    </row>
    <row r="97" spans="1:8" x14ac:dyDescent="0.25">
      <c r="A97" s="106"/>
      <c r="B97" s="93" t="s">
        <v>315</v>
      </c>
      <c r="C97" s="123">
        <v>0</v>
      </c>
      <c r="D97" s="123">
        <v>0</v>
      </c>
      <c r="E97" s="123">
        <v>0</v>
      </c>
      <c r="F97" s="123">
        <v>0</v>
      </c>
      <c r="G97" s="123">
        <v>0</v>
      </c>
      <c r="H97" s="123">
        <v>0</v>
      </c>
    </row>
    <row r="98" spans="1:8" x14ac:dyDescent="0.25">
      <c r="A98" s="106"/>
      <c r="B98" s="93" t="s">
        <v>316</v>
      </c>
      <c r="C98" s="123">
        <v>0</v>
      </c>
      <c r="D98" s="123">
        <v>0</v>
      </c>
      <c r="E98" s="123">
        <v>0</v>
      </c>
      <c r="F98" s="123">
        <v>0</v>
      </c>
      <c r="G98" s="123">
        <v>0</v>
      </c>
      <c r="H98" s="123">
        <v>0</v>
      </c>
    </row>
    <row r="99" spans="1:8" x14ac:dyDescent="0.25">
      <c r="A99" s="106"/>
      <c r="B99" s="93" t="s">
        <v>317</v>
      </c>
      <c r="C99" s="123">
        <v>0</v>
      </c>
      <c r="D99" s="123">
        <v>0</v>
      </c>
      <c r="E99" s="123">
        <v>0</v>
      </c>
      <c r="F99" s="123">
        <v>0</v>
      </c>
      <c r="G99" s="123">
        <v>0</v>
      </c>
      <c r="H99" s="123">
        <v>0</v>
      </c>
    </row>
    <row r="100" spans="1:8" x14ac:dyDescent="0.25">
      <c r="A100" s="106"/>
      <c r="B100" s="93" t="s">
        <v>318</v>
      </c>
      <c r="C100" s="123">
        <v>0</v>
      </c>
      <c r="D100" s="123">
        <v>0</v>
      </c>
      <c r="E100" s="123">
        <v>0</v>
      </c>
      <c r="F100" s="123">
        <v>0</v>
      </c>
      <c r="G100" s="123">
        <v>0</v>
      </c>
      <c r="H100" s="123">
        <v>0</v>
      </c>
    </row>
    <row r="101" spans="1:8" x14ac:dyDescent="0.25">
      <c r="A101" s="106"/>
      <c r="B101" s="93" t="s">
        <v>319</v>
      </c>
      <c r="C101" s="123">
        <v>0</v>
      </c>
      <c r="D101" s="123">
        <v>0</v>
      </c>
      <c r="E101" s="123">
        <v>0</v>
      </c>
      <c r="F101" s="123">
        <v>0</v>
      </c>
      <c r="G101" s="123">
        <v>0</v>
      </c>
      <c r="H101" s="123">
        <v>0</v>
      </c>
    </row>
    <row r="102" spans="1:8" x14ac:dyDescent="0.25">
      <c r="A102" s="317" t="s">
        <v>320</v>
      </c>
      <c r="B102" s="304"/>
      <c r="C102" s="123">
        <v>0</v>
      </c>
      <c r="D102" s="123">
        <v>0</v>
      </c>
      <c r="E102" s="123">
        <v>0</v>
      </c>
      <c r="F102" s="123">
        <v>0</v>
      </c>
      <c r="G102" s="123">
        <v>0</v>
      </c>
      <c r="H102" s="123">
        <v>0</v>
      </c>
    </row>
    <row r="103" spans="1:8" x14ac:dyDescent="0.25">
      <c r="A103" s="106"/>
      <c r="B103" s="93" t="s">
        <v>321</v>
      </c>
      <c r="C103" s="123">
        <v>0</v>
      </c>
      <c r="D103" s="123">
        <v>0</v>
      </c>
      <c r="E103" s="123">
        <v>0</v>
      </c>
      <c r="F103" s="123">
        <v>0</v>
      </c>
      <c r="G103" s="123">
        <v>0</v>
      </c>
      <c r="H103" s="123">
        <v>0</v>
      </c>
    </row>
    <row r="104" spans="1:8" x14ac:dyDescent="0.25">
      <c r="A104" s="106"/>
      <c r="B104" s="93" t="s">
        <v>322</v>
      </c>
      <c r="C104" s="123">
        <v>0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</row>
    <row r="105" spans="1:8" x14ac:dyDescent="0.25">
      <c r="A105" s="106"/>
      <c r="B105" s="93" t="s">
        <v>323</v>
      </c>
      <c r="C105" s="123">
        <v>0</v>
      </c>
      <c r="D105" s="123">
        <v>0</v>
      </c>
      <c r="E105" s="123">
        <v>0</v>
      </c>
      <c r="F105" s="123">
        <v>0</v>
      </c>
      <c r="G105" s="123">
        <v>0</v>
      </c>
      <c r="H105" s="123">
        <v>0</v>
      </c>
    </row>
    <row r="106" spans="1:8" x14ac:dyDescent="0.25">
      <c r="A106" s="106"/>
      <c r="B106" s="93" t="s">
        <v>324</v>
      </c>
      <c r="C106" s="123">
        <v>0</v>
      </c>
      <c r="D106" s="123">
        <v>0</v>
      </c>
      <c r="E106" s="123">
        <v>0</v>
      </c>
      <c r="F106" s="123">
        <v>0</v>
      </c>
      <c r="G106" s="123">
        <v>0</v>
      </c>
      <c r="H106" s="123">
        <v>0</v>
      </c>
    </row>
    <row r="107" spans="1:8" x14ac:dyDescent="0.25">
      <c r="A107" s="106"/>
      <c r="B107" s="93" t="s">
        <v>325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</row>
    <row r="108" spans="1:8" x14ac:dyDescent="0.25">
      <c r="A108" s="106"/>
      <c r="B108" s="93" t="s">
        <v>326</v>
      </c>
      <c r="C108" s="123">
        <v>0</v>
      </c>
      <c r="D108" s="123">
        <v>0</v>
      </c>
      <c r="E108" s="123">
        <v>0</v>
      </c>
      <c r="F108" s="123">
        <v>0</v>
      </c>
      <c r="G108" s="123">
        <v>0</v>
      </c>
      <c r="H108" s="123">
        <v>0</v>
      </c>
    </row>
    <row r="109" spans="1:8" x14ac:dyDescent="0.25">
      <c r="A109" s="106"/>
      <c r="B109" s="93" t="s">
        <v>327</v>
      </c>
      <c r="C109" s="123">
        <v>0</v>
      </c>
      <c r="D109" s="123">
        <v>0</v>
      </c>
      <c r="E109" s="123">
        <v>0</v>
      </c>
      <c r="F109" s="123">
        <v>0</v>
      </c>
      <c r="G109" s="123">
        <v>0</v>
      </c>
      <c r="H109" s="123">
        <v>0</v>
      </c>
    </row>
    <row r="110" spans="1:8" x14ac:dyDescent="0.25">
      <c r="A110" s="106"/>
      <c r="B110" s="93" t="s">
        <v>328</v>
      </c>
      <c r="C110" s="123">
        <v>0</v>
      </c>
      <c r="D110" s="123">
        <v>0</v>
      </c>
      <c r="E110" s="123">
        <v>0</v>
      </c>
      <c r="F110" s="123">
        <v>0</v>
      </c>
      <c r="G110" s="123">
        <v>0</v>
      </c>
      <c r="H110" s="123">
        <v>0</v>
      </c>
    </row>
    <row r="111" spans="1:8" x14ac:dyDescent="0.25">
      <c r="A111" s="106"/>
      <c r="B111" s="93" t="s">
        <v>329</v>
      </c>
      <c r="C111" s="123">
        <v>0</v>
      </c>
      <c r="D111" s="123">
        <v>0</v>
      </c>
      <c r="E111" s="123">
        <v>0</v>
      </c>
      <c r="F111" s="123">
        <v>0</v>
      </c>
      <c r="G111" s="123">
        <v>0</v>
      </c>
      <c r="H111" s="123">
        <v>0</v>
      </c>
    </row>
    <row r="112" spans="1:8" x14ac:dyDescent="0.25">
      <c r="A112" s="317" t="s">
        <v>330</v>
      </c>
      <c r="B112" s="304"/>
      <c r="C112" s="123">
        <v>0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</row>
    <row r="113" spans="1:8" x14ac:dyDescent="0.25">
      <c r="A113" s="106"/>
      <c r="B113" s="93" t="s">
        <v>331</v>
      </c>
      <c r="C113" s="123">
        <v>0</v>
      </c>
      <c r="D113" s="123">
        <v>0</v>
      </c>
      <c r="E113" s="123">
        <v>0</v>
      </c>
      <c r="F113" s="123">
        <v>0</v>
      </c>
      <c r="G113" s="123">
        <v>0</v>
      </c>
      <c r="H113" s="123">
        <v>0</v>
      </c>
    </row>
    <row r="114" spans="1:8" x14ac:dyDescent="0.25">
      <c r="A114" s="106"/>
      <c r="B114" s="93" t="s">
        <v>332</v>
      </c>
      <c r="C114" s="123">
        <v>0</v>
      </c>
      <c r="D114" s="123">
        <v>0</v>
      </c>
      <c r="E114" s="123">
        <v>0</v>
      </c>
      <c r="F114" s="123">
        <v>0</v>
      </c>
      <c r="G114" s="123">
        <v>0</v>
      </c>
      <c r="H114" s="123">
        <v>0</v>
      </c>
    </row>
    <row r="115" spans="1:8" x14ac:dyDescent="0.25">
      <c r="A115" s="106"/>
      <c r="B115" s="93" t="s">
        <v>333</v>
      </c>
      <c r="C115" s="123">
        <v>0</v>
      </c>
      <c r="D115" s="123">
        <v>0</v>
      </c>
      <c r="E115" s="123">
        <v>0</v>
      </c>
      <c r="F115" s="123">
        <v>0</v>
      </c>
      <c r="G115" s="123">
        <v>0</v>
      </c>
      <c r="H115" s="123">
        <v>0</v>
      </c>
    </row>
    <row r="116" spans="1:8" x14ac:dyDescent="0.25">
      <c r="A116" s="106"/>
      <c r="B116" s="93" t="s">
        <v>334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23">
        <v>0</v>
      </c>
    </row>
    <row r="117" spans="1:8" ht="15.75" thickBot="1" x14ac:dyDescent="0.3">
      <c r="A117" s="119"/>
      <c r="B117" s="96" t="s">
        <v>335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</row>
    <row r="118" spans="1:8" x14ac:dyDescent="0.25">
      <c r="A118" s="161"/>
      <c r="B118" s="138" t="s">
        <v>336</v>
      </c>
      <c r="C118" s="136">
        <v>0</v>
      </c>
      <c r="D118" s="136">
        <v>0</v>
      </c>
      <c r="E118" s="136">
        <v>0</v>
      </c>
      <c r="F118" s="136">
        <v>0</v>
      </c>
      <c r="G118" s="136">
        <v>0</v>
      </c>
      <c r="H118" s="136">
        <v>0</v>
      </c>
    </row>
    <row r="119" spans="1:8" x14ac:dyDescent="0.25">
      <c r="A119" s="106"/>
      <c r="B119" s="93" t="s">
        <v>337</v>
      </c>
      <c r="C119" s="123">
        <v>0</v>
      </c>
      <c r="D119" s="123">
        <v>0</v>
      </c>
      <c r="E119" s="123">
        <v>0</v>
      </c>
      <c r="F119" s="123">
        <v>0</v>
      </c>
      <c r="G119" s="123">
        <v>0</v>
      </c>
      <c r="H119" s="123">
        <v>0</v>
      </c>
    </row>
    <row r="120" spans="1:8" x14ac:dyDescent="0.25">
      <c r="A120" s="106"/>
      <c r="B120" s="93" t="s">
        <v>338</v>
      </c>
      <c r="C120" s="123">
        <v>0</v>
      </c>
      <c r="D120" s="123">
        <v>0</v>
      </c>
      <c r="E120" s="123">
        <v>0</v>
      </c>
      <c r="F120" s="123">
        <v>0</v>
      </c>
      <c r="G120" s="123">
        <v>0</v>
      </c>
      <c r="H120" s="123">
        <v>0</v>
      </c>
    </row>
    <row r="121" spans="1:8" x14ac:dyDescent="0.25">
      <c r="A121" s="106"/>
      <c r="B121" s="93" t="s">
        <v>339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23">
        <v>0</v>
      </c>
    </row>
    <row r="122" spans="1:8" x14ac:dyDescent="0.25">
      <c r="A122" s="317" t="s">
        <v>340</v>
      </c>
      <c r="B122" s="304"/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23">
        <v>0</v>
      </c>
    </row>
    <row r="123" spans="1:8" x14ac:dyDescent="0.25">
      <c r="A123" s="106"/>
      <c r="B123" s="93" t="s">
        <v>341</v>
      </c>
      <c r="C123" s="123">
        <v>0</v>
      </c>
      <c r="D123" s="123">
        <v>0</v>
      </c>
      <c r="E123" s="123">
        <v>0</v>
      </c>
      <c r="F123" s="123">
        <v>0</v>
      </c>
      <c r="G123" s="123">
        <v>0</v>
      </c>
      <c r="H123" s="123">
        <v>0</v>
      </c>
    </row>
    <row r="124" spans="1:8" x14ac:dyDescent="0.25">
      <c r="A124" s="106"/>
      <c r="B124" s="93" t="s">
        <v>342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23">
        <v>0</v>
      </c>
    </row>
    <row r="125" spans="1:8" x14ac:dyDescent="0.25">
      <c r="A125" s="106"/>
      <c r="B125" s="93" t="s">
        <v>343</v>
      </c>
      <c r="C125" s="123">
        <v>0</v>
      </c>
      <c r="D125" s="123">
        <v>0</v>
      </c>
      <c r="E125" s="123">
        <v>0</v>
      </c>
      <c r="F125" s="123">
        <v>0</v>
      </c>
      <c r="G125" s="123">
        <v>0</v>
      </c>
      <c r="H125" s="123">
        <v>0</v>
      </c>
    </row>
    <row r="126" spans="1:8" x14ac:dyDescent="0.25">
      <c r="A126" s="106"/>
      <c r="B126" s="110" t="s">
        <v>344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23">
        <v>0</v>
      </c>
    </row>
    <row r="127" spans="1:8" x14ac:dyDescent="0.25">
      <c r="A127" s="106"/>
      <c r="B127" s="110" t="s">
        <v>345</v>
      </c>
      <c r="C127" s="123">
        <v>0</v>
      </c>
      <c r="D127" s="123">
        <v>0</v>
      </c>
      <c r="E127" s="123">
        <v>0</v>
      </c>
      <c r="F127" s="123">
        <v>0</v>
      </c>
      <c r="G127" s="123">
        <v>0</v>
      </c>
      <c r="H127" s="123">
        <v>0</v>
      </c>
    </row>
    <row r="128" spans="1:8" x14ac:dyDescent="0.25">
      <c r="A128" s="106"/>
      <c r="B128" s="110" t="s">
        <v>346</v>
      </c>
      <c r="C128" s="123">
        <v>0</v>
      </c>
      <c r="D128" s="123">
        <v>0</v>
      </c>
      <c r="E128" s="123">
        <v>0</v>
      </c>
      <c r="F128" s="123">
        <v>0</v>
      </c>
      <c r="G128" s="123">
        <v>0</v>
      </c>
      <c r="H128" s="123">
        <v>0</v>
      </c>
    </row>
    <row r="129" spans="1:8" x14ac:dyDescent="0.25">
      <c r="A129" s="106"/>
      <c r="B129" s="110" t="s">
        <v>347</v>
      </c>
      <c r="C129" s="123">
        <v>0</v>
      </c>
      <c r="D129" s="123">
        <v>0</v>
      </c>
      <c r="E129" s="123">
        <v>0</v>
      </c>
      <c r="F129" s="123">
        <v>0</v>
      </c>
      <c r="G129" s="123">
        <v>0</v>
      </c>
      <c r="H129" s="123">
        <v>0</v>
      </c>
    </row>
    <row r="130" spans="1:8" x14ac:dyDescent="0.25">
      <c r="A130" s="106"/>
      <c r="B130" s="110" t="s">
        <v>348</v>
      </c>
      <c r="C130" s="123">
        <v>0</v>
      </c>
      <c r="D130" s="123">
        <v>0</v>
      </c>
      <c r="E130" s="123">
        <v>0</v>
      </c>
      <c r="F130" s="123">
        <v>0</v>
      </c>
      <c r="G130" s="123">
        <v>0</v>
      </c>
      <c r="H130" s="123">
        <v>0</v>
      </c>
    </row>
    <row r="131" spans="1:8" x14ac:dyDescent="0.25">
      <c r="A131" s="106"/>
      <c r="B131" s="110" t="s">
        <v>349</v>
      </c>
      <c r="C131" s="123">
        <v>0</v>
      </c>
      <c r="D131" s="123">
        <v>0</v>
      </c>
      <c r="E131" s="123">
        <v>0</v>
      </c>
      <c r="F131" s="123">
        <v>0</v>
      </c>
      <c r="G131" s="123">
        <v>0</v>
      </c>
      <c r="H131" s="123">
        <v>0</v>
      </c>
    </row>
    <row r="132" spans="1:8" x14ac:dyDescent="0.25">
      <c r="A132" s="317" t="s">
        <v>350</v>
      </c>
      <c r="B132" s="304"/>
      <c r="C132" s="123">
        <v>0</v>
      </c>
      <c r="D132" s="123">
        <v>0</v>
      </c>
      <c r="E132" s="123">
        <v>0</v>
      </c>
      <c r="F132" s="123">
        <v>0</v>
      </c>
      <c r="G132" s="123">
        <v>0</v>
      </c>
      <c r="H132" s="123">
        <v>0</v>
      </c>
    </row>
    <row r="133" spans="1:8" x14ac:dyDescent="0.25">
      <c r="A133" s="106"/>
      <c r="B133" s="110" t="s">
        <v>351</v>
      </c>
      <c r="C133" s="123">
        <v>0</v>
      </c>
      <c r="D133" s="123">
        <v>0</v>
      </c>
      <c r="E133" s="123">
        <v>0</v>
      </c>
      <c r="F133" s="123">
        <v>0</v>
      </c>
      <c r="G133" s="123">
        <v>0</v>
      </c>
      <c r="H133" s="123">
        <v>0</v>
      </c>
    </row>
    <row r="134" spans="1:8" x14ac:dyDescent="0.25">
      <c r="A134" s="106"/>
      <c r="B134" s="110" t="s">
        <v>352</v>
      </c>
      <c r="C134" s="123">
        <v>0</v>
      </c>
      <c r="D134" s="123">
        <v>0</v>
      </c>
      <c r="E134" s="123">
        <v>0</v>
      </c>
      <c r="F134" s="123">
        <v>0</v>
      </c>
      <c r="G134" s="123">
        <v>0</v>
      </c>
      <c r="H134" s="123">
        <v>0</v>
      </c>
    </row>
    <row r="135" spans="1:8" x14ac:dyDescent="0.25">
      <c r="A135" s="106"/>
      <c r="B135" s="110" t="s">
        <v>353</v>
      </c>
      <c r="C135" s="123">
        <v>0</v>
      </c>
      <c r="D135" s="123">
        <v>0</v>
      </c>
      <c r="E135" s="123">
        <v>0</v>
      </c>
      <c r="F135" s="123">
        <v>0</v>
      </c>
      <c r="G135" s="123">
        <v>0</v>
      </c>
      <c r="H135" s="123">
        <v>0</v>
      </c>
    </row>
    <row r="136" spans="1:8" x14ac:dyDescent="0.25">
      <c r="A136" s="317" t="s">
        <v>354</v>
      </c>
      <c r="B136" s="304"/>
      <c r="C136" s="123">
        <v>0</v>
      </c>
      <c r="D136" s="123">
        <v>0</v>
      </c>
      <c r="E136" s="123">
        <v>0</v>
      </c>
      <c r="F136" s="123">
        <v>0</v>
      </c>
      <c r="G136" s="123">
        <v>0</v>
      </c>
      <c r="H136" s="123">
        <v>0</v>
      </c>
    </row>
    <row r="137" spans="1:8" x14ac:dyDescent="0.25">
      <c r="A137" s="106"/>
      <c r="B137" s="110" t="s">
        <v>355</v>
      </c>
      <c r="C137" s="123">
        <v>0</v>
      </c>
      <c r="D137" s="123">
        <v>0</v>
      </c>
      <c r="E137" s="123">
        <v>0</v>
      </c>
      <c r="F137" s="123">
        <v>0</v>
      </c>
      <c r="G137" s="123">
        <v>0</v>
      </c>
      <c r="H137" s="123">
        <v>0</v>
      </c>
    </row>
    <row r="138" spans="1:8" x14ac:dyDescent="0.25">
      <c r="A138" s="106"/>
      <c r="B138" s="110" t="s">
        <v>356</v>
      </c>
      <c r="C138" s="123">
        <v>0</v>
      </c>
      <c r="D138" s="123">
        <v>0</v>
      </c>
      <c r="E138" s="123">
        <v>0</v>
      </c>
      <c r="F138" s="123">
        <v>0</v>
      </c>
      <c r="G138" s="123">
        <v>0</v>
      </c>
      <c r="H138" s="123">
        <v>0</v>
      </c>
    </row>
    <row r="139" spans="1:8" x14ac:dyDescent="0.25">
      <c r="A139" s="106"/>
      <c r="B139" s="110" t="s">
        <v>357</v>
      </c>
      <c r="C139" s="123">
        <v>0</v>
      </c>
      <c r="D139" s="123">
        <v>0</v>
      </c>
      <c r="E139" s="123">
        <v>0</v>
      </c>
      <c r="F139" s="123">
        <v>0</v>
      </c>
      <c r="G139" s="123">
        <v>0</v>
      </c>
      <c r="H139" s="123">
        <v>0</v>
      </c>
    </row>
    <row r="140" spans="1:8" x14ac:dyDescent="0.25">
      <c r="A140" s="106"/>
      <c r="B140" s="110" t="s">
        <v>358</v>
      </c>
      <c r="C140" s="123">
        <v>0</v>
      </c>
      <c r="D140" s="123">
        <v>0</v>
      </c>
      <c r="E140" s="123">
        <v>0</v>
      </c>
      <c r="F140" s="123">
        <v>0</v>
      </c>
      <c r="G140" s="123">
        <v>0</v>
      </c>
      <c r="H140" s="123">
        <v>0</v>
      </c>
    </row>
    <row r="141" spans="1:8" x14ac:dyDescent="0.25">
      <c r="A141" s="106"/>
      <c r="B141" s="110" t="s">
        <v>359</v>
      </c>
      <c r="C141" s="123">
        <v>0</v>
      </c>
      <c r="D141" s="123">
        <v>0</v>
      </c>
      <c r="E141" s="123">
        <v>0</v>
      </c>
      <c r="F141" s="123">
        <v>0</v>
      </c>
      <c r="G141" s="123">
        <v>0</v>
      </c>
      <c r="H141" s="123">
        <v>0</v>
      </c>
    </row>
    <row r="142" spans="1:8" x14ac:dyDescent="0.25">
      <c r="A142" s="106"/>
      <c r="B142" s="110" t="s">
        <v>360</v>
      </c>
      <c r="C142" s="123">
        <v>0</v>
      </c>
      <c r="D142" s="123">
        <v>0</v>
      </c>
      <c r="E142" s="123">
        <v>0</v>
      </c>
      <c r="F142" s="123">
        <v>0</v>
      </c>
      <c r="G142" s="123">
        <v>0</v>
      </c>
      <c r="H142" s="123">
        <v>0</v>
      </c>
    </row>
    <row r="143" spans="1:8" x14ac:dyDescent="0.25">
      <c r="A143" s="106"/>
      <c r="B143" s="110" t="s">
        <v>361</v>
      </c>
      <c r="C143" s="123">
        <v>0</v>
      </c>
      <c r="D143" s="123">
        <v>0</v>
      </c>
      <c r="E143" s="123">
        <v>0</v>
      </c>
      <c r="F143" s="123">
        <v>0</v>
      </c>
      <c r="G143" s="123">
        <v>0</v>
      </c>
      <c r="H143" s="123">
        <v>0</v>
      </c>
    </row>
    <row r="144" spans="1:8" x14ac:dyDescent="0.25">
      <c r="A144" s="106"/>
      <c r="B144" s="110" t="s">
        <v>362</v>
      </c>
      <c r="C144" s="123">
        <v>0</v>
      </c>
      <c r="D144" s="123">
        <v>0</v>
      </c>
      <c r="E144" s="123">
        <v>0</v>
      </c>
      <c r="F144" s="123">
        <v>0</v>
      </c>
      <c r="G144" s="123">
        <v>0</v>
      </c>
      <c r="H144" s="123">
        <v>0</v>
      </c>
    </row>
    <row r="145" spans="1:8" ht="15.75" thickBot="1" x14ac:dyDescent="0.3">
      <c r="A145" s="330" t="s">
        <v>363</v>
      </c>
      <c r="B145" s="331"/>
      <c r="C145" s="125">
        <v>0</v>
      </c>
      <c r="D145" s="125">
        <v>0</v>
      </c>
      <c r="E145" s="125">
        <v>0</v>
      </c>
      <c r="F145" s="125">
        <v>0</v>
      </c>
      <c r="G145" s="125">
        <v>0</v>
      </c>
      <c r="H145" s="125">
        <v>0</v>
      </c>
    </row>
    <row r="146" spans="1:8" x14ac:dyDescent="0.25">
      <c r="A146" s="106"/>
      <c r="B146" s="110" t="s">
        <v>364</v>
      </c>
      <c r="C146" s="123">
        <v>0</v>
      </c>
      <c r="D146" s="123">
        <v>0</v>
      </c>
      <c r="E146" s="123">
        <v>0</v>
      </c>
      <c r="F146" s="123">
        <v>0</v>
      </c>
      <c r="G146" s="123">
        <v>0</v>
      </c>
      <c r="H146" s="123">
        <v>0</v>
      </c>
    </row>
    <row r="147" spans="1:8" x14ac:dyDescent="0.25">
      <c r="A147" s="106"/>
      <c r="B147" s="110" t="s">
        <v>365</v>
      </c>
      <c r="C147" s="123">
        <v>0</v>
      </c>
      <c r="D147" s="123">
        <v>0</v>
      </c>
      <c r="E147" s="123">
        <v>0</v>
      </c>
      <c r="F147" s="123">
        <v>0</v>
      </c>
      <c r="G147" s="123">
        <v>0</v>
      </c>
      <c r="H147" s="123">
        <v>0</v>
      </c>
    </row>
    <row r="148" spans="1:8" x14ac:dyDescent="0.25">
      <c r="A148" s="106"/>
      <c r="B148" s="110" t="s">
        <v>366</v>
      </c>
      <c r="C148" s="123">
        <v>0</v>
      </c>
      <c r="D148" s="123">
        <v>0</v>
      </c>
      <c r="E148" s="123">
        <v>0</v>
      </c>
      <c r="F148" s="123">
        <v>0</v>
      </c>
      <c r="G148" s="123">
        <v>0</v>
      </c>
      <c r="H148" s="123">
        <v>0</v>
      </c>
    </row>
    <row r="149" spans="1:8" x14ac:dyDescent="0.25">
      <c r="A149" s="317" t="s">
        <v>367</v>
      </c>
      <c r="B149" s="304"/>
      <c r="C149" s="123">
        <v>0</v>
      </c>
      <c r="D149" s="123">
        <v>0</v>
      </c>
      <c r="E149" s="123">
        <v>0</v>
      </c>
      <c r="F149" s="123">
        <v>0</v>
      </c>
      <c r="G149" s="123">
        <v>0</v>
      </c>
      <c r="H149" s="123">
        <v>0</v>
      </c>
    </row>
    <row r="150" spans="1:8" x14ac:dyDescent="0.25">
      <c r="A150" s="106"/>
      <c r="B150" s="110" t="s">
        <v>368</v>
      </c>
      <c r="C150" s="123">
        <v>0</v>
      </c>
      <c r="D150" s="123">
        <v>0</v>
      </c>
      <c r="E150" s="123">
        <v>0</v>
      </c>
      <c r="F150" s="123">
        <v>0</v>
      </c>
      <c r="G150" s="123">
        <v>0</v>
      </c>
      <c r="H150" s="123">
        <v>0</v>
      </c>
    </row>
    <row r="151" spans="1:8" x14ac:dyDescent="0.25">
      <c r="A151" s="106"/>
      <c r="B151" s="110" t="s">
        <v>369</v>
      </c>
      <c r="C151" s="123">
        <v>0</v>
      </c>
      <c r="D151" s="123">
        <v>0</v>
      </c>
      <c r="E151" s="123">
        <v>0</v>
      </c>
      <c r="F151" s="123">
        <v>0</v>
      </c>
      <c r="G151" s="123">
        <v>0</v>
      </c>
      <c r="H151" s="123">
        <v>0</v>
      </c>
    </row>
    <row r="152" spans="1:8" x14ac:dyDescent="0.25">
      <c r="A152" s="106"/>
      <c r="B152" s="110" t="s">
        <v>370</v>
      </c>
      <c r="C152" s="123">
        <v>0</v>
      </c>
      <c r="D152" s="123">
        <v>0</v>
      </c>
      <c r="E152" s="123">
        <v>0</v>
      </c>
      <c r="F152" s="123">
        <v>0</v>
      </c>
      <c r="G152" s="123">
        <v>0</v>
      </c>
      <c r="H152" s="123">
        <v>0</v>
      </c>
    </row>
    <row r="153" spans="1:8" x14ac:dyDescent="0.25">
      <c r="A153" s="106"/>
      <c r="B153" s="110" t="s">
        <v>371</v>
      </c>
      <c r="C153" s="123">
        <v>0</v>
      </c>
      <c r="D153" s="123">
        <v>0</v>
      </c>
      <c r="E153" s="123">
        <v>0</v>
      </c>
      <c r="F153" s="123">
        <v>0</v>
      </c>
      <c r="G153" s="123">
        <v>0</v>
      </c>
      <c r="H153" s="123">
        <v>0</v>
      </c>
    </row>
    <row r="154" spans="1:8" x14ac:dyDescent="0.25">
      <c r="A154" s="106"/>
      <c r="B154" s="110" t="s">
        <v>372</v>
      </c>
      <c r="C154" s="123">
        <v>0</v>
      </c>
      <c r="D154" s="123">
        <v>0</v>
      </c>
      <c r="E154" s="123">
        <v>0</v>
      </c>
      <c r="F154" s="123">
        <v>0</v>
      </c>
      <c r="G154" s="123">
        <v>0</v>
      </c>
      <c r="H154" s="123">
        <v>0</v>
      </c>
    </row>
    <row r="155" spans="1:8" x14ac:dyDescent="0.25">
      <c r="A155" s="106"/>
      <c r="B155" s="110" t="s">
        <v>373</v>
      </c>
      <c r="C155" s="123">
        <v>0</v>
      </c>
      <c r="D155" s="123">
        <v>0</v>
      </c>
      <c r="E155" s="123">
        <v>0</v>
      </c>
      <c r="F155" s="123">
        <v>0</v>
      </c>
      <c r="G155" s="123">
        <v>0</v>
      </c>
      <c r="H155" s="123">
        <v>0</v>
      </c>
    </row>
    <row r="156" spans="1:8" x14ac:dyDescent="0.25">
      <c r="A156" s="106"/>
      <c r="B156" s="110" t="s">
        <v>374</v>
      </c>
      <c r="C156" s="123">
        <v>0</v>
      </c>
      <c r="D156" s="123">
        <v>0</v>
      </c>
      <c r="E156" s="123">
        <v>0</v>
      </c>
      <c r="F156" s="123">
        <v>0</v>
      </c>
      <c r="G156" s="123">
        <v>0</v>
      </c>
      <c r="H156" s="123">
        <v>0</v>
      </c>
    </row>
    <row r="157" spans="1:8" x14ac:dyDescent="0.25">
      <c r="A157" s="106"/>
      <c r="B157" s="110"/>
      <c r="C157" s="123"/>
      <c r="D157" s="123"/>
      <c r="E157" s="123"/>
      <c r="F157" s="123"/>
      <c r="G157" s="123"/>
      <c r="H157" s="105"/>
    </row>
    <row r="158" spans="1:8" x14ac:dyDescent="0.25">
      <c r="A158" s="237" t="s">
        <v>376</v>
      </c>
      <c r="B158" s="238"/>
      <c r="C158" s="124">
        <f>C81</f>
        <v>128806150</v>
      </c>
      <c r="D158" s="124">
        <f t="shared" ref="D158:H158" si="7">D81</f>
        <v>91038805</v>
      </c>
      <c r="E158" s="124">
        <f t="shared" si="7"/>
        <v>219844955</v>
      </c>
      <c r="F158" s="124">
        <f t="shared" si="7"/>
        <v>31236588.129999999</v>
      </c>
      <c r="G158" s="124">
        <f t="shared" si="7"/>
        <v>31236588.129999999</v>
      </c>
      <c r="H158" s="124">
        <f t="shared" si="7"/>
        <v>188608366.10999998</v>
      </c>
    </row>
    <row r="160" spans="1:8" x14ac:dyDescent="0.25">
      <c r="A160" s="225" t="s">
        <v>430</v>
      </c>
      <c r="B160" s="225"/>
      <c r="C160" s="225"/>
      <c r="D160" s="225"/>
      <c r="E160" s="225"/>
      <c r="F160" s="225"/>
      <c r="G160" s="225"/>
      <c r="H160" s="225"/>
    </row>
    <row r="161" spans="1:7" x14ac:dyDescent="0.25">
      <c r="A161" s="45"/>
      <c r="B161" s="45"/>
      <c r="C161" s="45"/>
      <c r="D161" s="45"/>
      <c r="E161" s="45"/>
      <c r="F161" s="45"/>
      <c r="G161" s="45"/>
    </row>
    <row r="162" spans="1:7" x14ac:dyDescent="0.25">
      <c r="A162" s="19"/>
      <c r="B162" s="20"/>
      <c r="C162" s="21"/>
      <c r="D162" s="21"/>
      <c r="E162" s="22"/>
      <c r="F162" s="23"/>
      <c r="G162" s="20"/>
    </row>
    <row r="163" spans="1:7" x14ac:dyDescent="0.25">
      <c r="A163" s="1"/>
      <c r="B163" s="226"/>
      <c r="C163" s="226"/>
      <c r="D163" s="3"/>
    </row>
    <row r="164" spans="1:7" x14ac:dyDescent="0.25">
      <c r="A164" s="62"/>
      <c r="B164" s="227" t="s">
        <v>528</v>
      </c>
      <c r="C164" s="227"/>
      <c r="D164" s="3"/>
      <c r="E164" s="329" t="s">
        <v>536</v>
      </c>
      <c r="F164" s="329"/>
      <c r="G164" s="329"/>
    </row>
    <row r="165" spans="1:7" x14ac:dyDescent="0.25">
      <c r="A165" s="63"/>
      <c r="B165" s="228" t="s">
        <v>526</v>
      </c>
      <c r="C165" s="228"/>
      <c r="D165" s="64"/>
      <c r="E165" s="332" t="s">
        <v>517</v>
      </c>
      <c r="F165" s="332"/>
      <c r="G165" s="332"/>
    </row>
    <row r="166" spans="1:7" x14ac:dyDescent="0.25">
      <c r="B166" s="16"/>
      <c r="D166" s="10"/>
      <c r="E166" s="227"/>
      <c r="F166" s="227"/>
      <c r="G166" s="227"/>
    </row>
  </sheetData>
  <mergeCells count="37">
    <mergeCell ref="B165:C165"/>
    <mergeCell ref="E165:G165"/>
    <mergeCell ref="E166:G166"/>
    <mergeCell ref="A1:H1"/>
    <mergeCell ref="A2:H2"/>
    <mergeCell ref="A4:H4"/>
    <mergeCell ref="A5:H5"/>
    <mergeCell ref="A6:B7"/>
    <mergeCell ref="C6:G6"/>
    <mergeCell ref="H6:H7"/>
    <mergeCell ref="A8:B8"/>
    <mergeCell ref="A82:B82"/>
    <mergeCell ref="A122:B122"/>
    <mergeCell ref="A83:B83"/>
    <mergeCell ref="B3:G3"/>
    <mergeCell ref="A160:H160"/>
    <mergeCell ref="B163:C163"/>
    <mergeCell ref="B164:C164"/>
    <mergeCell ref="E164:G164"/>
    <mergeCell ref="A84:B84"/>
    <mergeCell ref="A145:B145"/>
    <mergeCell ref="A149:B149"/>
    <mergeCell ref="A158:B158"/>
    <mergeCell ref="A92:B92"/>
    <mergeCell ref="A102:B102"/>
    <mergeCell ref="A112:B112"/>
    <mergeCell ref="A132:B132"/>
    <mergeCell ref="A136:B136"/>
    <mergeCell ref="A57:B57"/>
    <mergeCell ref="A61:B61"/>
    <mergeCell ref="A69:B69"/>
    <mergeCell ref="A73:B73"/>
    <mergeCell ref="A9:B9"/>
    <mergeCell ref="A17:B17"/>
    <mergeCell ref="A27:B27"/>
    <mergeCell ref="A37:B37"/>
    <mergeCell ref="A47:B4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&amp;C&amp;P de &amp;N</oddFooter>
  </headerFooter>
  <rowBreaks count="2" manualBreakCount="2">
    <brk id="102" max="8" man="1"/>
    <brk id="13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8"/>
  <sheetViews>
    <sheetView zoomScaleNormal="100" workbookViewId="0">
      <selection activeCell="D27" sqref="D27"/>
    </sheetView>
  </sheetViews>
  <sheetFormatPr baseColWidth="10" defaultRowHeight="15" x14ac:dyDescent="0.25"/>
  <cols>
    <col min="1" max="1" width="20.5703125" bestFit="1" customWidth="1"/>
    <col min="2" max="2" width="12.42578125" customWidth="1"/>
    <col min="3" max="3" width="16" customWidth="1"/>
  </cols>
  <sheetData>
    <row r="1" spans="1:9" x14ac:dyDescent="0.25">
      <c r="A1" s="341" t="s">
        <v>120</v>
      </c>
      <c r="B1" s="342"/>
      <c r="C1" s="342"/>
      <c r="D1" s="342"/>
      <c r="E1" s="342"/>
      <c r="F1" s="342"/>
      <c r="G1" s="343"/>
    </row>
    <row r="2" spans="1:9" x14ac:dyDescent="0.25">
      <c r="A2" s="209" t="s">
        <v>296</v>
      </c>
      <c r="B2" s="210"/>
      <c r="C2" s="210"/>
      <c r="D2" s="210"/>
      <c r="E2" s="210"/>
      <c r="F2" s="210"/>
      <c r="G2" s="211"/>
    </row>
    <row r="3" spans="1:9" x14ac:dyDescent="0.25">
      <c r="A3" s="209" t="s">
        <v>520</v>
      </c>
      <c r="B3" s="210"/>
      <c r="C3" s="210"/>
      <c r="D3" s="210"/>
      <c r="E3" s="210"/>
      <c r="F3" s="210"/>
      <c r="G3" s="211"/>
    </row>
    <row r="4" spans="1:9" x14ac:dyDescent="0.25">
      <c r="A4" s="209" t="s">
        <v>545</v>
      </c>
      <c r="B4" s="210"/>
      <c r="C4" s="210"/>
      <c r="D4" s="210"/>
      <c r="E4" s="210"/>
      <c r="F4" s="210"/>
      <c r="G4" s="211"/>
    </row>
    <row r="5" spans="1:9" ht="15.75" thickBot="1" x14ac:dyDescent="0.3">
      <c r="A5" s="212" t="s">
        <v>1</v>
      </c>
      <c r="B5" s="213"/>
      <c r="C5" s="213"/>
      <c r="D5" s="213"/>
      <c r="E5" s="213"/>
      <c r="F5" s="213"/>
      <c r="G5" s="214"/>
    </row>
    <row r="6" spans="1:9" ht="15.75" thickBot="1" x14ac:dyDescent="0.3">
      <c r="A6" s="272" t="s">
        <v>2</v>
      </c>
      <c r="B6" s="344" t="s">
        <v>297</v>
      </c>
      <c r="C6" s="345"/>
      <c r="D6" s="345"/>
      <c r="E6" s="345"/>
      <c r="F6" s="346"/>
      <c r="G6" s="272" t="s">
        <v>298</v>
      </c>
    </row>
    <row r="7" spans="1:9" ht="24.75" thickBot="1" x14ac:dyDescent="0.3">
      <c r="A7" s="230"/>
      <c r="B7" s="151" t="s">
        <v>185</v>
      </c>
      <c r="C7" s="151" t="s">
        <v>229</v>
      </c>
      <c r="D7" s="151" t="s">
        <v>230</v>
      </c>
      <c r="E7" s="151" t="s">
        <v>186</v>
      </c>
      <c r="F7" s="151" t="s">
        <v>203</v>
      </c>
      <c r="G7" s="229"/>
    </row>
    <row r="8" spans="1:9" ht="16.5" customHeight="1" x14ac:dyDescent="0.25">
      <c r="A8" s="50" t="s">
        <v>377</v>
      </c>
      <c r="B8" s="338">
        <f>B11</f>
        <v>128806150</v>
      </c>
      <c r="C8" s="338">
        <f t="shared" ref="C8:G8" si="0">C10+C11+C12+C13+C14+C15+C16+C17+C18+C19+C20+C21+C22+C23</f>
        <v>91038806</v>
      </c>
      <c r="D8" s="338">
        <f t="shared" si="0"/>
        <v>219844956</v>
      </c>
      <c r="E8" s="338">
        <f t="shared" si="0"/>
        <v>31236588.890000004</v>
      </c>
      <c r="F8" s="338">
        <f t="shared" si="0"/>
        <v>31236588.890000004</v>
      </c>
      <c r="G8" s="338">
        <f t="shared" si="0"/>
        <v>182200036.11000001</v>
      </c>
    </row>
    <row r="9" spans="1:9" x14ac:dyDescent="0.25">
      <c r="A9" s="50" t="s">
        <v>378</v>
      </c>
      <c r="B9" s="339"/>
      <c r="C9" s="339"/>
      <c r="D9" s="339"/>
      <c r="E9" s="339"/>
      <c r="F9" s="339"/>
      <c r="G9" s="339"/>
    </row>
    <row r="10" spans="1:9" x14ac:dyDescent="0.25">
      <c r="A10" s="40" t="s">
        <v>502</v>
      </c>
      <c r="B10" s="146"/>
      <c r="C10" s="146"/>
      <c r="D10" s="146"/>
      <c r="E10" s="146">
        <v>1579266.86</v>
      </c>
      <c r="F10" s="146">
        <v>1579266.86</v>
      </c>
      <c r="G10" s="146">
        <v>-1579266.86</v>
      </c>
    </row>
    <row r="11" spans="1:9" ht="36" x14ac:dyDescent="0.25">
      <c r="A11" s="40" t="s">
        <v>503</v>
      </c>
      <c r="B11" s="123">
        <v>128806150</v>
      </c>
      <c r="C11" s="112">
        <v>91038806</v>
      </c>
      <c r="D11" s="112">
        <v>219844956</v>
      </c>
      <c r="E11" s="112">
        <v>20941422</v>
      </c>
      <c r="F11" s="112">
        <v>20941422</v>
      </c>
      <c r="G11" s="112">
        <v>192495203</v>
      </c>
      <c r="I11" s="153"/>
    </row>
    <row r="12" spans="1:9" x14ac:dyDescent="0.25">
      <c r="A12" s="40" t="s">
        <v>532</v>
      </c>
      <c r="B12" s="146"/>
      <c r="C12" s="146">
        <v>0</v>
      </c>
      <c r="D12" s="146">
        <v>0</v>
      </c>
      <c r="E12" s="146">
        <v>795809.4</v>
      </c>
      <c r="F12" s="146">
        <v>795809.4</v>
      </c>
      <c r="G12" s="146">
        <v>-795809.4</v>
      </c>
    </row>
    <row r="13" spans="1:9" x14ac:dyDescent="0.25">
      <c r="A13" s="40" t="s">
        <v>504</v>
      </c>
      <c r="B13" s="146"/>
      <c r="C13" s="146">
        <v>0</v>
      </c>
      <c r="D13" s="146">
        <v>0</v>
      </c>
      <c r="E13" s="146">
        <v>637985.68999999994</v>
      </c>
      <c r="F13" s="146">
        <v>637985.68999999994</v>
      </c>
      <c r="G13" s="146">
        <v>-637985.68999999994</v>
      </c>
    </row>
    <row r="14" spans="1:9" x14ac:dyDescent="0.25">
      <c r="A14" s="40" t="s">
        <v>505</v>
      </c>
      <c r="B14" s="146"/>
      <c r="C14" s="146">
        <v>0</v>
      </c>
      <c r="D14" s="146">
        <v>0</v>
      </c>
      <c r="E14" s="146">
        <v>444158.46</v>
      </c>
      <c r="F14" s="146">
        <v>444158.46</v>
      </c>
      <c r="G14" s="146">
        <v>-444158.46</v>
      </c>
    </row>
    <row r="15" spans="1:9" x14ac:dyDescent="0.25">
      <c r="A15" s="40" t="s">
        <v>506</v>
      </c>
      <c r="B15" s="146"/>
      <c r="C15" s="146">
        <v>0</v>
      </c>
      <c r="D15" s="146">
        <v>0</v>
      </c>
      <c r="E15" s="146">
        <v>212978.38</v>
      </c>
      <c r="F15" s="146">
        <v>212978.38</v>
      </c>
      <c r="G15" s="146">
        <v>-212978.38</v>
      </c>
    </row>
    <row r="16" spans="1:9" x14ac:dyDescent="0.25">
      <c r="A16" s="40" t="s">
        <v>507</v>
      </c>
      <c r="B16" s="146"/>
      <c r="C16" s="146">
        <v>0</v>
      </c>
      <c r="D16" s="146">
        <v>0</v>
      </c>
      <c r="E16" s="146">
        <v>1021591.42</v>
      </c>
      <c r="F16" s="146">
        <v>1021591.42</v>
      </c>
      <c r="G16" s="146">
        <v>-1021591.42</v>
      </c>
    </row>
    <row r="17" spans="1:12" x14ac:dyDescent="0.25">
      <c r="A17" s="40" t="s">
        <v>508</v>
      </c>
      <c r="B17" s="146"/>
      <c r="C17" s="146">
        <v>0</v>
      </c>
      <c r="D17" s="146">
        <v>0</v>
      </c>
      <c r="E17" s="146">
        <v>479537.14</v>
      </c>
      <c r="F17" s="146">
        <v>479537.14</v>
      </c>
      <c r="G17" s="146">
        <v>-479537.14</v>
      </c>
    </row>
    <row r="18" spans="1:12" x14ac:dyDescent="0.25">
      <c r="A18" s="40" t="s">
        <v>509</v>
      </c>
      <c r="B18" s="146"/>
      <c r="C18" s="146">
        <v>0</v>
      </c>
      <c r="D18" s="146">
        <v>0</v>
      </c>
      <c r="E18" s="146">
        <v>655940.48</v>
      </c>
      <c r="F18" s="146">
        <v>655940.48</v>
      </c>
      <c r="G18" s="146">
        <v>-655940.48</v>
      </c>
    </row>
    <row r="19" spans="1:12" x14ac:dyDescent="0.25">
      <c r="A19" s="40" t="s">
        <v>510</v>
      </c>
      <c r="B19" s="146"/>
      <c r="C19" s="146">
        <v>0</v>
      </c>
      <c r="D19" s="146">
        <v>0</v>
      </c>
      <c r="E19" s="146">
        <v>2257695.4500000002</v>
      </c>
      <c r="F19" s="146">
        <v>2257695.4500000002</v>
      </c>
      <c r="G19" s="146">
        <v>-2257695.4500000002</v>
      </c>
    </row>
    <row r="20" spans="1:12" x14ac:dyDescent="0.25">
      <c r="A20" s="40" t="s">
        <v>511</v>
      </c>
      <c r="B20" s="146"/>
      <c r="C20" s="146">
        <v>0</v>
      </c>
      <c r="D20" s="146">
        <v>0</v>
      </c>
      <c r="E20" s="146">
        <v>270860.53000000003</v>
      </c>
      <c r="F20" s="146">
        <v>270860.53000000003</v>
      </c>
      <c r="G20" s="146">
        <v>-270860.53000000003</v>
      </c>
    </row>
    <row r="21" spans="1:12" x14ac:dyDescent="0.25">
      <c r="A21" s="40" t="s">
        <v>512</v>
      </c>
      <c r="B21" s="146"/>
      <c r="C21" s="146">
        <v>0</v>
      </c>
      <c r="D21" s="146">
        <v>0</v>
      </c>
      <c r="E21" s="146">
        <v>1031168.62</v>
      </c>
      <c r="F21" s="146">
        <v>1031168.62</v>
      </c>
      <c r="G21" s="146">
        <v>-1031168.62</v>
      </c>
    </row>
    <row r="22" spans="1:12" x14ac:dyDescent="0.25">
      <c r="A22" s="40" t="s">
        <v>513</v>
      </c>
      <c r="B22" s="146"/>
      <c r="C22" s="146">
        <v>0</v>
      </c>
      <c r="D22" s="146">
        <v>0</v>
      </c>
      <c r="E22" s="146">
        <v>466317.46</v>
      </c>
      <c r="F22" s="146">
        <v>466317.46</v>
      </c>
      <c r="G22" s="146">
        <v>-466317.46</v>
      </c>
    </row>
    <row r="23" spans="1:12" x14ac:dyDescent="0.25">
      <c r="A23" s="40" t="s">
        <v>529</v>
      </c>
      <c r="B23" s="146"/>
      <c r="C23" s="146">
        <v>0</v>
      </c>
      <c r="D23" s="146">
        <v>0</v>
      </c>
      <c r="E23" s="146">
        <v>441857</v>
      </c>
      <c r="F23" s="146">
        <v>441857</v>
      </c>
      <c r="G23" s="146">
        <v>-441857</v>
      </c>
    </row>
    <row r="24" spans="1:12" ht="16.5" customHeight="1" x14ac:dyDescent="0.25">
      <c r="A24" s="129" t="s">
        <v>379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</row>
    <row r="25" spans="1:12" x14ac:dyDescent="0.25">
      <c r="A25" s="52"/>
      <c r="B25" s="172"/>
      <c r="C25" s="172"/>
      <c r="D25" s="172"/>
      <c r="E25" s="172"/>
      <c r="F25" s="172"/>
      <c r="G25" s="172"/>
      <c r="L25" t="s">
        <v>533</v>
      </c>
    </row>
    <row r="26" spans="1:12" ht="24" x14ac:dyDescent="0.25">
      <c r="A26" s="50" t="s">
        <v>376</v>
      </c>
      <c r="B26" s="126">
        <f>B11</f>
        <v>128806150</v>
      </c>
      <c r="C26" s="126">
        <f>+C8+C24</f>
        <v>91038806</v>
      </c>
      <c r="D26" s="126">
        <f>D11+D18</f>
        <v>219844956</v>
      </c>
      <c r="E26" s="126">
        <f t="shared" ref="E26:G26" si="1">+E8+E24</f>
        <v>31236588.890000004</v>
      </c>
      <c r="F26" s="126">
        <f t="shared" si="1"/>
        <v>31236588.890000004</v>
      </c>
      <c r="G26" s="126">
        <f t="shared" si="1"/>
        <v>182200036.11000001</v>
      </c>
    </row>
    <row r="27" spans="1:12" ht="15.75" thickBot="1" x14ac:dyDescent="0.3">
      <c r="A27" s="145"/>
      <c r="B27" s="173"/>
      <c r="C27" s="173"/>
      <c r="D27" s="173"/>
      <c r="E27" s="173"/>
      <c r="F27" s="173"/>
      <c r="G27" s="173"/>
    </row>
    <row r="28" spans="1:12" x14ac:dyDescent="0.25">
      <c r="A28" s="340" t="s">
        <v>430</v>
      </c>
      <c r="B28" s="340"/>
      <c r="C28" s="340"/>
      <c r="D28" s="340"/>
      <c r="E28" s="340"/>
      <c r="F28" s="340"/>
      <c r="G28" s="340"/>
    </row>
    <row r="29" spans="1:12" ht="15" customHeight="1" x14ac:dyDescent="0.25">
      <c r="A29" s="225"/>
      <c r="B29" s="225"/>
      <c r="C29" s="225"/>
      <c r="D29" s="225"/>
      <c r="E29" s="225"/>
      <c r="F29" s="225"/>
      <c r="G29" s="225"/>
      <c r="H29" s="118"/>
    </row>
    <row r="30" spans="1:12" x14ac:dyDescent="0.25">
      <c r="A30" s="118"/>
      <c r="B30" s="118"/>
      <c r="C30" s="118"/>
      <c r="D30" s="118"/>
      <c r="E30" s="118"/>
      <c r="F30" s="118"/>
      <c r="G30" s="118"/>
      <c r="H30" s="118"/>
    </row>
    <row r="31" spans="1:12" x14ac:dyDescent="0.25">
      <c r="A31" s="45"/>
      <c r="B31" s="45"/>
      <c r="C31" s="45"/>
      <c r="D31" s="45"/>
      <c r="E31" s="45"/>
      <c r="F31" s="45"/>
      <c r="G31" s="45"/>
    </row>
    <row r="32" spans="1:12" x14ac:dyDescent="0.25">
      <c r="A32" s="45"/>
      <c r="B32" s="45"/>
      <c r="C32" s="45"/>
      <c r="D32" s="45"/>
      <c r="E32" s="45"/>
      <c r="F32" s="45"/>
      <c r="G32" s="45"/>
    </row>
    <row r="33" spans="1:7" x14ac:dyDescent="0.25">
      <c r="A33" s="19"/>
      <c r="B33" s="20"/>
      <c r="C33" s="21"/>
      <c r="D33" s="21"/>
      <c r="E33" s="22"/>
      <c r="F33" s="23"/>
      <c r="G33" s="20"/>
    </row>
    <row r="34" spans="1:7" x14ac:dyDescent="0.25">
      <c r="A34" s="1"/>
      <c r="B34" s="226"/>
      <c r="C34" s="226"/>
      <c r="D34" s="3"/>
    </row>
    <row r="35" spans="1:7" x14ac:dyDescent="0.25">
      <c r="A35" s="62"/>
      <c r="B35" s="10" t="s">
        <v>530</v>
      </c>
      <c r="C35" s="10"/>
      <c r="D35" s="3"/>
      <c r="E35" s="329" t="s">
        <v>536</v>
      </c>
      <c r="F35" s="329"/>
      <c r="G35" s="329"/>
    </row>
    <row r="36" spans="1:7" x14ac:dyDescent="0.25">
      <c r="A36" s="63"/>
      <c r="B36" s="228" t="s">
        <v>526</v>
      </c>
      <c r="C36" s="228"/>
      <c r="D36" s="64"/>
      <c r="E36" s="332" t="s">
        <v>517</v>
      </c>
      <c r="F36" s="332"/>
      <c r="G36" s="332"/>
    </row>
    <row r="37" spans="1:7" x14ac:dyDescent="0.25">
      <c r="B37" s="16"/>
      <c r="D37" s="10"/>
      <c r="E37" s="227"/>
      <c r="F37" s="227"/>
      <c r="G37" s="227"/>
    </row>
    <row r="38" spans="1:7" x14ac:dyDescent="0.25">
      <c r="B38" s="15"/>
      <c r="D38" s="12"/>
      <c r="E38" s="228"/>
      <c r="F38" s="228"/>
      <c r="G38" s="228"/>
    </row>
  </sheetData>
  <mergeCells count="21">
    <mergeCell ref="A1:G1"/>
    <mergeCell ref="A2:G2"/>
    <mergeCell ref="A4:G4"/>
    <mergeCell ref="A5:G5"/>
    <mergeCell ref="A6:A7"/>
    <mergeCell ref="B6:F6"/>
    <mergeCell ref="G6:G7"/>
    <mergeCell ref="E38:G38"/>
    <mergeCell ref="B34:C34"/>
    <mergeCell ref="E35:G35"/>
    <mergeCell ref="A3:G3"/>
    <mergeCell ref="G8:G9"/>
    <mergeCell ref="B36:C36"/>
    <mergeCell ref="E36:G36"/>
    <mergeCell ref="A28:G29"/>
    <mergeCell ref="E37:G37"/>
    <mergeCell ref="B8:B9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scale="90" fitToHeight="0" orientation="portrait" r:id="rId1"/>
  <headerFooter>
    <oddFooter>&amp;C&amp;P de 1</oddFooter>
  </headerFooter>
  <rowBreaks count="1" manualBreakCount="1">
    <brk id="36" max="6" man="1"/>
  </rowBreaks>
  <ignoredErrors>
    <ignoredError sqref="D2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3"/>
  <sheetViews>
    <sheetView zoomScaleNormal="100" workbookViewId="0">
      <selection activeCell="H86" sqref="H86"/>
    </sheetView>
  </sheetViews>
  <sheetFormatPr baseColWidth="10" defaultRowHeight="15" x14ac:dyDescent="0.25"/>
  <cols>
    <col min="1" max="1" width="3.7109375" customWidth="1"/>
    <col min="2" max="2" width="50.42578125" bestFit="1" customWidth="1"/>
  </cols>
  <sheetData>
    <row r="1" spans="1:8" x14ac:dyDescent="0.25">
      <c r="A1" s="206" t="s">
        <v>120</v>
      </c>
      <c r="B1" s="207"/>
      <c r="C1" s="207"/>
      <c r="D1" s="207"/>
      <c r="E1" s="207"/>
      <c r="F1" s="207"/>
      <c r="G1" s="207"/>
      <c r="H1" s="348"/>
    </row>
    <row r="2" spans="1:8" x14ac:dyDescent="0.25">
      <c r="A2" s="273" t="s">
        <v>296</v>
      </c>
      <c r="B2" s="274"/>
      <c r="C2" s="274"/>
      <c r="D2" s="274"/>
      <c r="E2" s="274"/>
      <c r="F2" s="274"/>
      <c r="G2" s="274"/>
      <c r="H2" s="347"/>
    </row>
    <row r="3" spans="1:8" x14ac:dyDescent="0.25">
      <c r="A3" s="273" t="s">
        <v>521</v>
      </c>
      <c r="B3" s="274"/>
      <c r="C3" s="274"/>
      <c r="D3" s="274"/>
      <c r="E3" s="274"/>
      <c r="F3" s="274"/>
      <c r="G3" s="274"/>
      <c r="H3" s="347"/>
    </row>
    <row r="4" spans="1:8" x14ac:dyDescent="0.25">
      <c r="A4" s="273" t="s">
        <v>546</v>
      </c>
      <c r="B4" s="274"/>
      <c r="C4" s="274"/>
      <c r="D4" s="274"/>
      <c r="E4" s="274"/>
      <c r="F4" s="274"/>
      <c r="G4" s="274"/>
      <c r="H4" s="347"/>
    </row>
    <row r="5" spans="1:8" ht="15.75" thickBot="1" x14ac:dyDescent="0.3">
      <c r="A5" s="276" t="s">
        <v>1</v>
      </c>
      <c r="B5" s="277"/>
      <c r="C5" s="277"/>
      <c r="D5" s="277"/>
      <c r="E5" s="277"/>
      <c r="F5" s="277"/>
      <c r="G5" s="277"/>
      <c r="H5" s="349"/>
    </row>
    <row r="6" spans="1:8" ht="15.75" thickBot="1" x14ac:dyDescent="0.3">
      <c r="A6" s="206" t="s">
        <v>2</v>
      </c>
      <c r="B6" s="208"/>
      <c r="C6" s="344" t="s">
        <v>297</v>
      </c>
      <c r="D6" s="345"/>
      <c r="E6" s="345"/>
      <c r="F6" s="345"/>
      <c r="G6" s="346"/>
      <c r="H6" s="272" t="s">
        <v>298</v>
      </c>
    </row>
    <row r="7" spans="1:8" ht="48.75" thickBot="1" x14ac:dyDescent="0.3">
      <c r="A7" s="276"/>
      <c r="B7" s="278"/>
      <c r="C7" s="141" t="s">
        <v>185</v>
      </c>
      <c r="D7" s="141" t="s">
        <v>299</v>
      </c>
      <c r="E7" s="141" t="s">
        <v>300</v>
      </c>
      <c r="F7" s="141" t="s">
        <v>186</v>
      </c>
      <c r="G7" s="141" t="s">
        <v>203</v>
      </c>
      <c r="H7" s="230"/>
    </row>
    <row r="8" spans="1:8" x14ac:dyDescent="0.25">
      <c r="A8" s="233"/>
      <c r="B8" s="352"/>
      <c r="C8" s="137"/>
      <c r="D8" s="137"/>
      <c r="E8" s="137"/>
      <c r="F8" s="137"/>
      <c r="G8" s="137"/>
      <c r="H8" s="137"/>
    </row>
    <row r="9" spans="1:8" x14ac:dyDescent="0.25">
      <c r="A9" s="215" t="s">
        <v>380</v>
      </c>
      <c r="B9" s="323"/>
      <c r="C9" s="32">
        <f>+C10</f>
        <v>128806150</v>
      </c>
      <c r="D9" s="32">
        <f t="shared" ref="D9:G9" si="0">+D10</f>
        <v>91038806</v>
      </c>
      <c r="E9" s="32">
        <f t="shared" si="0"/>
        <v>219844956</v>
      </c>
      <c r="F9" s="32">
        <f t="shared" si="0"/>
        <v>31236588</v>
      </c>
      <c r="G9" s="32">
        <f t="shared" si="0"/>
        <v>31236588</v>
      </c>
      <c r="H9" s="32">
        <f>+H13</f>
        <v>188608367</v>
      </c>
    </row>
    <row r="10" spans="1:8" x14ac:dyDescent="0.25">
      <c r="A10" s="237" t="s">
        <v>381</v>
      </c>
      <c r="B10" s="238"/>
      <c r="C10" s="107">
        <f>+C13</f>
        <v>128806150</v>
      </c>
      <c r="D10" s="107">
        <f t="shared" ref="D10:H10" si="1">+D13</f>
        <v>91038806</v>
      </c>
      <c r="E10" s="107">
        <f t="shared" si="1"/>
        <v>219844956</v>
      </c>
      <c r="F10" s="107">
        <f t="shared" si="1"/>
        <v>31236588</v>
      </c>
      <c r="G10" s="107">
        <f t="shared" si="1"/>
        <v>31236588</v>
      </c>
      <c r="H10" s="107">
        <f t="shared" si="1"/>
        <v>188608367</v>
      </c>
    </row>
    <row r="11" spans="1:8" x14ac:dyDescent="0.25">
      <c r="A11" s="106"/>
      <c r="B11" s="93" t="s">
        <v>382</v>
      </c>
      <c r="C11" s="174">
        <v>0</v>
      </c>
      <c r="D11" s="174">
        <v>0</v>
      </c>
      <c r="E11" s="174">
        <v>0</v>
      </c>
      <c r="F11" s="174">
        <v>0</v>
      </c>
      <c r="G11" s="174">
        <v>0</v>
      </c>
      <c r="H11" s="174">
        <v>0</v>
      </c>
    </row>
    <row r="12" spans="1:8" x14ac:dyDescent="0.25">
      <c r="A12" s="106"/>
      <c r="B12" s="93" t="s">
        <v>383</v>
      </c>
      <c r="C12" s="174">
        <v>0</v>
      </c>
      <c r="D12" s="174">
        <v>0</v>
      </c>
      <c r="E12" s="174">
        <v>0</v>
      </c>
      <c r="F12" s="174">
        <v>0</v>
      </c>
      <c r="G12" s="174">
        <v>0</v>
      </c>
      <c r="H12" s="174">
        <v>0</v>
      </c>
    </row>
    <row r="13" spans="1:8" x14ac:dyDescent="0.25">
      <c r="A13" s="106"/>
      <c r="B13" s="93" t="s">
        <v>384</v>
      </c>
      <c r="C13" s="123">
        <v>128806150</v>
      </c>
      <c r="D13" s="123">
        <v>91038806</v>
      </c>
      <c r="E13" s="123">
        <v>219844956</v>
      </c>
      <c r="F13" s="123">
        <v>31236588</v>
      </c>
      <c r="G13" s="123">
        <v>31236588</v>
      </c>
      <c r="H13" s="123">
        <v>188608367</v>
      </c>
    </row>
    <row r="14" spans="1:8" x14ac:dyDescent="0.25">
      <c r="A14" s="106"/>
      <c r="B14" s="93" t="s">
        <v>385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</row>
    <row r="15" spans="1:8" x14ac:dyDescent="0.25">
      <c r="A15" s="106"/>
      <c r="B15" s="93" t="s">
        <v>386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</row>
    <row r="16" spans="1:8" x14ac:dyDescent="0.25">
      <c r="A16" s="106"/>
      <c r="B16" s="93" t="s">
        <v>387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</row>
    <row r="17" spans="1:8" x14ac:dyDescent="0.25">
      <c r="A17" s="106"/>
      <c r="B17" s="93" t="s">
        <v>388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</row>
    <row r="18" spans="1:8" x14ac:dyDescent="0.25">
      <c r="A18" s="106"/>
      <c r="B18" s="93" t="s">
        <v>389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</row>
    <row r="19" spans="1:8" x14ac:dyDescent="0.25">
      <c r="A19" s="127"/>
      <c r="B19" s="128"/>
      <c r="C19" s="175"/>
      <c r="D19" s="175"/>
      <c r="E19" s="175"/>
      <c r="F19" s="175"/>
      <c r="G19" s="175"/>
      <c r="H19" s="175"/>
    </row>
    <row r="20" spans="1:8" x14ac:dyDescent="0.25">
      <c r="A20" s="237" t="s">
        <v>390</v>
      </c>
      <c r="B20" s="238"/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</row>
    <row r="21" spans="1:8" x14ac:dyDescent="0.25">
      <c r="A21" s="106"/>
      <c r="B21" s="93" t="s">
        <v>391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</row>
    <row r="22" spans="1:8" x14ac:dyDescent="0.25">
      <c r="A22" s="106"/>
      <c r="B22" s="93" t="s">
        <v>392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</row>
    <row r="23" spans="1:8" x14ac:dyDescent="0.25">
      <c r="A23" s="106"/>
      <c r="B23" s="93" t="s">
        <v>393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</row>
    <row r="24" spans="1:8" x14ac:dyDescent="0.25">
      <c r="A24" s="106"/>
      <c r="B24" s="93" t="s">
        <v>394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  <c r="H24" s="174">
        <v>0</v>
      </c>
    </row>
    <row r="25" spans="1:8" x14ac:dyDescent="0.25">
      <c r="A25" s="106"/>
      <c r="B25" s="93" t="s">
        <v>395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  <c r="H25" s="174">
        <v>0</v>
      </c>
    </row>
    <row r="26" spans="1:8" x14ac:dyDescent="0.25">
      <c r="A26" s="106"/>
      <c r="B26" s="93" t="s">
        <v>396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  <c r="H26" s="174">
        <v>0</v>
      </c>
    </row>
    <row r="27" spans="1:8" x14ac:dyDescent="0.25">
      <c r="A27" s="106"/>
      <c r="B27" s="93" t="s">
        <v>397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  <c r="H27" s="174">
        <v>0</v>
      </c>
    </row>
    <row r="28" spans="1:8" x14ac:dyDescent="0.25">
      <c r="A28" s="127"/>
      <c r="B28" s="128"/>
      <c r="C28" s="175"/>
      <c r="D28" s="175"/>
      <c r="E28" s="175"/>
      <c r="F28" s="175"/>
      <c r="G28" s="175"/>
      <c r="H28" s="175"/>
    </row>
    <row r="29" spans="1:8" x14ac:dyDescent="0.25">
      <c r="A29" s="237" t="s">
        <v>398</v>
      </c>
      <c r="B29" s="238"/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</row>
    <row r="30" spans="1:8" x14ac:dyDescent="0.25">
      <c r="A30" s="106"/>
      <c r="B30" s="93" t="s">
        <v>399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</row>
    <row r="31" spans="1:8" x14ac:dyDescent="0.25">
      <c r="A31" s="106"/>
      <c r="B31" s="93" t="s">
        <v>400</v>
      </c>
      <c r="C31" s="174">
        <v>0</v>
      </c>
      <c r="D31" s="174">
        <v>0</v>
      </c>
      <c r="E31" s="174">
        <v>0</v>
      </c>
      <c r="F31" s="174">
        <v>0</v>
      </c>
      <c r="G31" s="174">
        <v>0</v>
      </c>
      <c r="H31" s="174">
        <v>0</v>
      </c>
    </row>
    <row r="32" spans="1:8" ht="15.75" thickBot="1" x14ac:dyDescent="0.3">
      <c r="A32" s="119"/>
      <c r="B32" s="96" t="s">
        <v>401</v>
      </c>
      <c r="C32" s="176">
        <v>0</v>
      </c>
      <c r="D32" s="176">
        <v>0</v>
      </c>
      <c r="E32" s="176">
        <v>0</v>
      </c>
      <c r="F32" s="176">
        <v>0</v>
      </c>
      <c r="G32" s="176">
        <v>0</v>
      </c>
      <c r="H32" s="176">
        <v>0</v>
      </c>
    </row>
    <row r="33" spans="1:8" x14ac:dyDescent="0.25">
      <c r="A33" s="161"/>
      <c r="B33" s="138" t="s">
        <v>402</v>
      </c>
      <c r="C33" s="177">
        <v>0</v>
      </c>
      <c r="D33" s="177">
        <v>0</v>
      </c>
      <c r="E33" s="178">
        <v>0</v>
      </c>
      <c r="F33" s="178">
        <v>0</v>
      </c>
      <c r="G33" s="178">
        <v>0</v>
      </c>
      <c r="H33" s="178">
        <v>0</v>
      </c>
    </row>
    <row r="34" spans="1:8" x14ac:dyDescent="0.25">
      <c r="A34" s="106"/>
      <c r="B34" s="93" t="s">
        <v>403</v>
      </c>
      <c r="C34" s="179">
        <v>0</v>
      </c>
      <c r="D34" s="179">
        <v>0</v>
      </c>
      <c r="E34" s="174">
        <v>0</v>
      </c>
      <c r="F34" s="174">
        <v>0</v>
      </c>
      <c r="G34" s="174">
        <v>0</v>
      </c>
      <c r="H34" s="174">
        <v>0</v>
      </c>
    </row>
    <row r="35" spans="1:8" x14ac:dyDescent="0.25">
      <c r="A35" s="106"/>
      <c r="B35" s="93" t="s">
        <v>404</v>
      </c>
      <c r="C35" s="174">
        <v>0</v>
      </c>
      <c r="D35" s="174">
        <v>0</v>
      </c>
      <c r="E35" s="174">
        <v>0</v>
      </c>
      <c r="F35" s="174">
        <v>0</v>
      </c>
      <c r="G35" s="174">
        <v>0</v>
      </c>
      <c r="H35" s="174">
        <v>0</v>
      </c>
    </row>
    <row r="36" spans="1:8" x14ac:dyDescent="0.25">
      <c r="A36" s="106"/>
      <c r="B36" s="93" t="s">
        <v>405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0</v>
      </c>
    </row>
    <row r="37" spans="1:8" x14ac:dyDescent="0.25">
      <c r="A37" s="106"/>
      <c r="B37" s="93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</row>
    <row r="38" spans="1:8" x14ac:dyDescent="0.25">
      <c r="A38" s="106"/>
      <c r="B38" s="93" t="s">
        <v>407</v>
      </c>
      <c r="C38" s="174">
        <v>0</v>
      </c>
      <c r="D38" s="174">
        <v>0</v>
      </c>
      <c r="E38" s="174">
        <v>0</v>
      </c>
      <c r="F38" s="174">
        <v>0</v>
      </c>
      <c r="G38" s="174">
        <v>0</v>
      </c>
      <c r="H38" s="174">
        <v>0</v>
      </c>
    </row>
    <row r="39" spans="1:8" x14ac:dyDescent="0.25">
      <c r="A39" s="127"/>
      <c r="B39" s="128"/>
      <c r="C39" s="175"/>
      <c r="D39" s="175"/>
      <c r="E39" s="175"/>
      <c r="F39" s="175"/>
      <c r="G39" s="175"/>
      <c r="H39" s="175"/>
    </row>
    <row r="40" spans="1:8" x14ac:dyDescent="0.25">
      <c r="A40" s="237" t="s">
        <v>408</v>
      </c>
      <c r="B40" s="238"/>
      <c r="C40" s="175">
        <v>0</v>
      </c>
      <c r="D40" s="175">
        <v>0</v>
      </c>
      <c r="E40" s="175">
        <v>0</v>
      </c>
      <c r="F40" s="175">
        <v>0</v>
      </c>
      <c r="G40" s="175">
        <v>0</v>
      </c>
      <c r="H40" s="175">
        <v>0</v>
      </c>
    </row>
    <row r="41" spans="1:8" x14ac:dyDescent="0.25">
      <c r="A41" s="106"/>
      <c r="B41" s="93" t="s">
        <v>409</v>
      </c>
      <c r="C41" s="174">
        <v>0</v>
      </c>
      <c r="D41" s="174">
        <v>0</v>
      </c>
      <c r="E41" s="174">
        <v>0</v>
      </c>
      <c r="F41" s="174">
        <v>0</v>
      </c>
      <c r="G41" s="174">
        <v>0</v>
      </c>
      <c r="H41" s="174">
        <v>0</v>
      </c>
    </row>
    <row r="42" spans="1:8" ht="24" x14ac:dyDescent="0.25">
      <c r="A42" s="106"/>
      <c r="B42" s="36" t="s">
        <v>410</v>
      </c>
      <c r="C42" s="174">
        <v>0</v>
      </c>
      <c r="D42" s="174">
        <v>0</v>
      </c>
      <c r="E42" s="174">
        <v>0</v>
      </c>
      <c r="F42" s="174">
        <v>0</v>
      </c>
      <c r="G42" s="174">
        <v>0</v>
      </c>
      <c r="H42" s="174">
        <v>0</v>
      </c>
    </row>
    <row r="43" spans="1:8" x14ac:dyDescent="0.25">
      <c r="A43" s="106"/>
      <c r="B43" s="93" t="s">
        <v>411</v>
      </c>
      <c r="C43" s="174">
        <v>0</v>
      </c>
      <c r="D43" s="174">
        <v>0</v>
      </c>
      <c r="E43" s="174">
        <v>0</v>
      </c>
      <c r="F43" s="174">
        <v>0</v>
      </c>
      <c r="G43" s="174">
        <v>0</v>
      </c>
      <c r="H43" s="174">
        <v>0</v>
      </c>
    </row>
    <row r="44" spans="1:8" x14ac:dyDescent="0.25">
      <c r="A44" s="106"/>
      <c r="B44" s="93" t="s">
        <v>412</v>
      </c>
      <c r="C44" s="174">
        <v>0</v>
      </c>
      <c r="D44" s="174">
        <v>0</v>
      </c>
      <c r="E44" s="174">
        <v>0</v>
      </c>
      <c r="F44" s="174">
        <v>0</v>
      </c>
      <c r="G44" s="174">
        <v>0</v>
      </c>
      <c r="H44" s="174">
        <v>0</v>
      </c>
    </row>
    <row r="45" spans="1:8" x14ac:dyDescent="0.25">
      <c r="A45" s="127"/>
      <c r="B45" s="128"/>
      <c r="C45" s="175"/>
      <c r="D45" s="175"/>
      <c r="E45" s="175"/>
      <c r="F45" s="175"/>
      <c r="G45" s="175"/>
      <c r="H45" s="175"/>
    </row>
    <row r="46" spans="1:8" x14ac:dyDescent="0.25">
      <c r="A46" s="237" t="s">
        <v>413</v>
      </c>
      <c r="B46" s="238"/>
      <c r="C46" s="175">
        <v>0</v>
      </c>
      <c r="D46" s="175">
        <v>0</v>
      </c>
      <c r="E46" s="175">
        <v>0</v>
      </c>
      <c r="F46" s="175">
        <v>0</v>
      </c>
      <c r="G46" s="175">
        <v>0</v>
      </c>
      <c r="H46" s="175">
        <v>0</v>
      </c>
    </row>
    <row r="47" spans="1:8" x14ac:dyDescent="0.25">
      <c r="A47" s="237" t="s">
        <v>381</v>
      </c>
      <c r="B47" s="238"/>
      <c r="C47" s="174"/>
      <c r="D47" s="174"/>
      <c r="E47" s="174"/>
      <c r="F47" s="174"/>
      <c r="G47" s="174"/>
      <c r="H47" s="174"/>
    </row>
    <row r="48" spans="1:8" x14ac:dyDescent="0.25">
      <c r="A48" s="106"/>
      <c r="B48" s="93" t="s">
        <v>382</v>
      </c>
      <c r="C48" s="174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</row>
    <row r="49" spans="1:8" x14ac:dyDescent="0.25">
      <c r="A49" s="106"/>
      <c r="B49" s="93" t="s">
        <v>383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</row>
    <row r="50" spans="1:8" x14ac:dyDescent="0.25">
      <c r="A50" s="106"/>
      <c r="B50" s="93" t="s">
        <v>384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</row>
    <row r="51" spans="1:8" x14ac:dyDescent="0.25">
      <c r="A51" s="106"/>
      <c r="B51" s="93" t="s">
        <v>385</v>
      </c>
      <c r="C51" s="174">
        <v>0</v>
      </c>
      <c r="D51" s="174">
        <v>0</v>
      </c>
      <c r="E51" s="174">
        <v>0</v>
      </c>
      <c r="F51" s="174">
        <v>0</v>
      </c>
      <c r="G51" s="174">
        <v>0</v>
      </c>
      <c r="H51" s="174">
        <v>0</v>
      </c>
    </row>
    <row r="52" spans="1:8" x14ac:dyDescent="0.25">
      <c r="A52" s="106"/>
      <c r="B52" s="93" t="s">
        <v>386</v>
      </c>
      <c r="C52" s="174">
        <v>0</v>
      </c>
      <c r="D52" s="174">
        <v>0</v>
      </c>
      <c r="E52" s="174">
        <v>0</v>
      </c>
      <c r="F52" s="174">
        <v>0</v>
      </c>
      <c r="G52" s="174">
        <v>0</v>
      </c>
      <c r="H52" s="174">
        <v>0</v>
      </c>
    </row>
    <row r="53" spans="1:8" x14ac:dyDescent="0.25">
      <c r="A53" s="106"/>
      <c r="B53" s="93" t="s">
        <v>387</v>
      </c>
      <c r="C53" s="174">
        <v>0</v>
      </c>
      <c r="D53" s="174">
        <v>0</v>
      </c>
      <c r="E53" s="174">
        <v>0</v>
      </c>
      <c r="F53" s="174">
        <v>0</v>
      </c>
      <c r="G53" s="174">
        <v>0</v>
      </c>
      <c r="H53" s="174">
        <v>0</v>
      </c>
    </row>
    <row r="54" spans="1:8" x14ac:dyDescent="0.25">
      <c r="A54" s="106"/>
      <c r="B54" s="93" t="s">
        <v>388</v>
      </c>
      <c r="C54" s="174">
        <v>0</v>
      </c>
      <c r="D54" s="174">
        <v>0</v>
      </c>
      <c r="E54" s="174">
        <v>0</v>
      </c>
      <c r="F54" s="174">
        <v>0</v>
      </c>
      <c r="G54" s="174">
        <v>0</v>
      </c>
      <c r="H54" s="174">
        <v>0</v>
      </c>
    </row>
    <row r="55" spans="1:8" x14ac:dyDescent="0.25">
      <c r="A55" s="106"/>
      <c r="B55" s="93" t="s">
        <v>389</v>
      </c>
      <c r="C55" s="174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</row>
    <row r="56" spans="1:8" ht="15.75" thickBot="1" x14ac:dyDescent="0.3">
      <c r="A56" s="147"/>
      <c r="B56" s="148"/>
      <c r="C56" s="180"/>
      <c r="D56" s="180"/>
      <c r="E56" s="180"/>
      <c r="F56" s="180"/>
      <c r="G56" s="180"/>
      <c r="H56" s="180"/>
    </row>
    <row r="57" spans="1:8" x14ac:dyDescent="0.25">
      <c r="A57" s="333" t="s">
        <v>390</v>
      </c>
      <c r="B57" s="337"/>
      <c r="C57" s="175">
        <v>0</v>
      </c>
      <c r="D57" s="181">
        <v>0</v>
      </c>
      <c r="E57" s="175">
        <v>0</v>
      </c>
      <c r="F57" s="181">
        <v>0</v>
      </c>
      <c r="G57" s="175">
        <v>0</v>
      </c>
      <c r="H57" s="175">
        <v>0</v>
      </c>
    </row>
    <row r="58" spans="1:8" x14ac:dyDescent="0.25">
      <c r="A58" s="106"/>
      <c r="B58" s="93" t="s">
        <v>391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</row>
    <row r="59" spans="1:8" x14ac:dyDescent="0.25">
      <c r="A59" s="106"/>
      <c r="B59" s="93" t="s">
        <v>392</v>
      </c>
      <c r="C59" s="174">
        <v>0</v>
      </c>
      <c r="D59" s="174">
        <v>0</v>
      </c>
      <c r="E59" s="174">
        <v>0</v>
      </c>
      <c r="F59" s="174">
        <v>0</v>
      </c>
      <c r="G59" s="174">
        <v>0</v>
      </c>
      <c r="H59" s="174">
        <v>0</v>
      </c>
    </row>
    <row r="60" spans="1:8" x14ac:dyDescent="0.25">
      <c r="A60" s="106"/>
      <c r="B60" s="93" t="s">
        <v>393</v>
      </c>
      <c r="C60" s="174">
        <v>0</v>
      </c>
      <c r="D60" s="174">
        <v>0</v>
      </c>
      <c r="E60" s="174">
        <v>0</v>
      </c>
      <c r="F60" s="174">
        <v>0</v>
      </c>
      <c r="G60" s="174">
        <v>0</v>
      </c>
      <c r="H60" s="174">
        <v>0</v>
      </c>
    </row>
    <row r="61" spans="1:8" x14ac:dyDescent="0.25">
      <c r="A61" s="106"/>
      <c r="B61" s="93" t="s">
        <v>394</v>
      </c>
      <c r="C61" s="174">
        <v>0</v>
      </c>
      <c r="D61" s="174">
        <v>0</v>
      </c>
      <c r="E61" s="174">
        <v>0</v>
      </c>
      <c r="F61" s="174">
        <v>0</v>
      </c>
      <c r="G61" s="174">
        <v>0</v>
      </c>
      <c r="H61" s="174">
        <v>0</v>
      </c>
    </row>
    <row r="62" spans="1:8" x14ac:dyDescent="0.25">
      <c r="A62" s="106"/>
      <c r="B62" s="93" t="s">
        <v>395</v>
      </c>
      <c r="C62" s="174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</row>
    <row r="63" spans="1:8" x14ac:dyDescent="0.25">
      <c r="A63" s="106"/>
      <c r="B63" s="93" t="s">
        <v>396</v>
      </c>
      <c r="C63" s="174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</row>
    <row r="64" spans="1:8" x14ac:dyDescent="0.25">
      <c r="A64" s="106"/>
      <c r="B64" s="93" t="s">
        <v>397</v>
      </c>
      <c r="C64" s="174">
        <v>0</v>
      </c>
      <c r="D64" s="174">
        <v>0</v>
      </c>
      <c r="E64" s="174">
        <v>0</v>
      </c>
      <c r="F64" s="174">
        <v>0</v>
      </c>
      <c r="G64" s="174">
        <v>0</v>
      </c>
      <c r="H64" s="174">
        <v>0</v>
      </c>
    </row>
    <row r="65" spans="1:8" x14ac:dyDescent="0.25">
      <c r="A65" s="127"/>
      <c r="B65" s="128"/>
      <c r="C65" s="175"/>
      <c r="D65" s="175"/>
      <c r="E65" s="175"/>
      <c r="F65" s="175"/>
      <c r="G65" s="175"/>
      <c r="H65" s="175"/>
    </row>
    <row r="66" spans="1:8" x14ac:dyDescent="0.25">
      <c r="A66" s="237" t="s">
        <v>398</v>
      </c>
      <c r="B66" s="238"/>
      <c r="C66" s="175">
        <v>0</v>
      </c>
      <c r="D66" s="175">
        <v>0</v>
      </c>
      <c r="E66" s="175">
        <v>0</v>
      </c>
      <c r="F66" s="175">
        <v>0</v>
      </c>
      <c r="G66" s="175">
        <v>0</v>
      </c>
      <c r="H66" s="175">
        <v>0</v>
      </c>
    </row>
    <row r="67" spans="1:8" x14ac:dyDescent="0.25">
      <c r="A67" s="106"/>
      <c r="B67" s="93" t="s">
        <v>399</v>
      </c>
      <c r="C67" s="174">
        <v>0</v>
      </c>
      <c r="D67" s="174">
        <v>0</v>
      </c>
      <c r="E67" s="174">
        <v>0</v>
      </c>
      <c r="F67" s="174">
        <v>0</v>
      </c>
      <c r="G67" s="174">
        <v>0</v>
      </c>
      <c r="H67" s="174">
        <v>0</v>
      </c>
    </row>
    <row r="68" spans="1:8" x14ac:dyDescent="0.25">
      <c r="A68" s="106"/>
      <c r="B68" s="93" t="s">
        <v>400</v>
      </c>
      <c r="C68" s="174">
        <v>0</v>
      </c>
      <c r="D68" s="174">
        <v>0</v>
      </c>
      <c r="E68" s="174">
        <v>0</v>
      </c>
      <c r="F68" s="174">
        <v>0</v>
      </c>
      <c r="G68" s="174">
        <v>0</v>
      </c>
      <c r="H68" s="174">
        <v>0</v>
      </c>
    </row>
    <row r="69" spans="1:8" x14ac:dyDescent="0.25">
      <c r="A69" s="106"/>
      <c r="B69" s="93" t="s">
        <v>401</v>
      </c>
      <c r="C69" s="174">
        <v>0</v>
      </c>
      <c r="D69" s="174">
        <v>0</v>
      </c>
      <c r="E69" s="174">
        <v>0</v>
      </c>
      <c r="F69" s="174">
        <v>0</v>
      </c>
      <c r="G69" s="174">
        <v>0</v>
      </c>
      <c r="H69" s="174">
        <v>0</v>
      </c>
    </row>
    <row r="70" spans="1:8" x14ac:dyDescent="0.25">
      <c r="A70" s="106"/>
      <c r="B70" s="93" t="s">
        <v>402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</row>
    <row r="71" spans="1:8" x14ac:dyDescent="0.25">
      <c r="A71" s="106"/>
      <c r="B71" s="93" t="s">
        <v>403</v>
      </c>
      <c r="C71" s="174">
        <v>0</v>
      </c>
      <c r="D71" s="174">
        <v>0</v>
      </c>
      <c r="E71" s="174">
        <v>0</v>
      </c>
      <c r="F71" s="174">
        <v>0</v>
      </c>
      <c r="G71" s="174">
        <v>0</v>
      </c>
      <c r="H71" s="174">
        <v>0</v>
      </c>
    </row>
    <row r="72" spans="1:8" x14ac:dyDescent="0.25">
      <c r="A72" s="106"/>
      <c r="B72" s="93" t="s">
        <v>404</v>
      </c>
      <c r="C72" s="174">
        <v>0</v>
      </c>
      <c r="D72" s="174">
        <v>0</v>
      </c>
      <c r="E72" s="174">
        <v>0</v>
      </c>
      <c r="F72" s="174">
        <v>0</v>
      </c>
      <c r="G72" s="174">
        <v>0</v>
      </c>
      <c r="H72" s="174">
        <v>0</v>
      </c>
    </row>
    <row r="73" spans="1:8" x14ac:dyDescent="0.25">
      <c r="A73" s="106"/>
      <c r="B73" s="93" t="s">
        <v>405</v>
      </c>
      <c r="C73" s="174">
        <v>0</v>
      </c>
      <c r="D73" s="174">
        <v>0</v>
      </c>
      <c r="E73" s="174">
        <v>0</v>
      </c>
      <c r="F73" s="174">
        <v>0</v>
      </c>
      <c r="G73" s="174">
        <v>0</v>
      </c>
      <c r="H73" s="174">
        <v>0</v>
      </c>
    </row>
    <row r="74" spans="1:8" x14ac:dyDescent="0.25">
      <c r="A74" s="106"/>
      <c r="B74" s="93" t="s">
        <v>406</v>
      </c>
      <c r="C74" s="174">
        <v>0</v>
      </c>
      <c r="D74" s="174">
        <v>0</v>
      </c>
      <c r="E74" s="174">
        <v>0</v>
      </c>
      <c r="F74" s="174">
        <v>0</v>
      </c>
      <c r="G74" s="174">
        <v>0</v>
      </c>
      <c r="H74" s="174">
        <v>0</v>
      </c>
    </row>
    <row r="75" spans="1:8" x14ac:dyDescent="0.25">
      <c r="A75" s="106"/>
      <c r="B75" s="93" t="s">
        <v>407</v>
      </c>
      <c r="C75" s="174">
        <v>0</v>
      </c>
      <c r="D75" s="174">
        <v>0</v>
      </c>
      <c r="E75" s="174">
        <v>0</v>
      </c>
      <c r="F75" s="174">
        <v>0</v>
      </c>
      <c r="G75" s="174">
        <v>0</v>
      </c>
      <c r="H75" s="174">
        <v>0</v>
      </c>
    </row>
    <row r="76" spans="1:8" x14ac:dyDescent="0.25">
      <c r="A76" s="127"/>
      <c r="B76" s="128"/>
      <c r="C76" s="175"/>
      <c r="D76" s="175"/>
      <c r="E76" s="175"/>
      <c r="F76" s="175"/>
      <c r="G76" s="175"/>
      <c r="H76" s="175"/>
    </row>
    <row r="77" spans="1:8" x14ac:dyDescent="0.25">
      <c r="A77" s="237" t="s">
        <v>408</v>
      </c>
      <c r="B77" s="238"/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x14ac:dyDescent="0.25">
      <c r="A78" s="106"/>
      <c r="B78" s="93" t="s">
        <v>409</v>
      </c>
      <c r="C78" s="174">
        <v>0</v>
      </c>
      <c r="D78" s="174">
        <v>0</v>
      </c>
      <c r="E78" s="174">
        <v>0</v>
      </c>
      <c r="F78" s="174">
        <v>0</v>
      </c>
      <c r="G78" s="174">
        <v>0</v>
      </c>
      <c r="H78" s="174">
        <v>0</v>
      </c>
    </row>
    <row r="79" spans="1:8" ht="24" x14ac:dyDescent="0.25">
      <c r="A79" s="106"/>
      <c r="B79" s="36" t="s">
        <v>410</v>
      </c>
      <c r="C79" s="174">
        <v>0</v>
      </c>
      <c r="D79" s="174">
        <v>0</v>
      </c>
      <c r="E79" s="174">
        <v>0</v>
      </c>
      <c r="F79" s="174">
        <v>0</v>
      </c>
      <c r="G79" s="174">
        <v>0</v>
      </c>
      <c r="H79" s="174">
        <v>0</v>
      </c>
    </row>
    <row r="80" spans="1:8" ht="15.75" thickBot="1" x14ac:dyDescent="0.3">
      <c r="A80" s="119"/>
      <c r="B80" s="96" t="s">
        <v>411</v>
      </c>
      <c r="C80" s="176">
        <v>0</v>
      </c>
      <c r="D80" s="176">
        <v>0</v>
      </c>
      <c r="E80" s="176">
        <v>0</v>
      </c>
      <c r="F80" s="176">
        <v>0</v>
      </c>
      <c r="G80" s="176">
        <v>0</v>
      </c>
      <c r="H80" s="176">
        <v>0</v>
      </c>
    </row>
    <row r="81" spans="1:8" x14ac:dyDescent="0.25">
      <c r="A81" s="106"/>
      <c r="B81" s="93" t="s">
        <v>412</v>
      </c>
      <c r="C81" s="174">
        <v>0</v>
      </c>
      <c r="D81" s="174">
        <v>0</v>
      </c>
      <c r="E81" s="174">
        <v>0</v>
      </c>
      <c r="F81" s="174">
        <v>0</v>
      </c>
      <c r="G81" s="174">
        <v>0</v>
      </c>
      <c r="H81" s="174">
        <v>0</v>
      </c>
    </row>
    <row r="82" spans="1:8" ht="15.75" thickBot="1" x14ac:dyDescent="0.3">
      <c r="A82" s="350" t="s">
        <v>376</v>
      </c>
      <c r="B82" s="351"/>
      <c r="C82" s="182">
        <f>+C10+C46</f>
        <v>128806150</v>
      </c>
      <c r="D82" s="182">
        <f t="shared" ref="D82:H82" si="2">+D10+D46</f>
        <v>91038806</v>
      </c>
      <c r="E82" s="182">
        <f t="shared" si="2"/>
        <v>219844956</v>
      </c>
      <c r="F82" s="182">
        <f t="shared" si="2"/>
        <v>31236588</v>
      </c>
      <c r="G82" s="182">
        <f t="shared" si="2"/>
        <v>31236588</v>
      </c>
      <c r="H82" s="182">
        <f t="shared" si="2"/>
        <v>188608367</v>
      </c>
    </row>
    <row r="84" spans="1:8" x14ac:dyDescent="0.25">
      <c r="A84" s="225" t="s">
        <v>430</v>
      </c>
      <c r="B84" s="225"/>
      <c r="C84" s="225"/>
      <c r="D84" s="225"/>
      <c r="E84" s="225"/>
      <c r="F84" s="225"/>
      <c r="G84" s="225"/>
    </row>
    <row r="85" spans="1:8" x14ac:dyDescent="0.25">
      <c r="A85" s="225"/>
      <c r="B85" s="225"/>
      <c r="C85" s="225"/>
      <c r="D85" s="225"/>
      <c r="E85" s="225"/>
      <c r="F85" s="225"/>
      <c r="G85" s="225"/>
    </row>
    <row r="86" spans="1:8" x14ac:dyDescent="0.25">
      <c r="A86" s="118"/>
      <c r="B86" s="118"/>
      <c r="C86" s="118"/>
      <c r="D86" s="118"/>
      <c r="E86" s="118"/>
      <c r="F86" s="118"/>
      <c r="G86" s="118"/>
    </row>
    <row r="87" spans="1:8" x14ac:dyDescent="0.25">
      <c r="A87" s="45"/>
      <c r="B87" s="45"/>
      <c r="C87" s="45"/>
      <c r="D87" s="45"/>
      <c r="E87" s="45"/>
      <c r="F87" s="45"/>
      <c r="G87" s="45"/>
    </row>
    <row r="88" spans="1:8" x14ac:dyDescent="0.25">
      <c r="A88" s="45"/>
      <c r="B88" s="45"/>
      <c r="C88" s="45"/>
      <c r="D88" s="45"/>
      <c r="E88" s="45"/>
      <c r="F88" s="45"/>
      <c r="G88" s="45"/>
    </row>
    <row r="89" spans="1:8" x14ac:dyDescent="0.25">
      <c r="A89" s="19"/>
      <c r="B89" s="20"/>
      <c r="C89" s="21"/>
      <c r="D89" s="21"/>
      <c r="E89" s="22"/>
      <c r="F89" s="23"/>
      <c r="G89" s="20"/>
    </row>
    <row r="90" spans="1:8" x14ac:dyDescent="0.25">
      <c r="A90" s="1"/>
      <c r="B90" s="226"/>
      <c r="C90" s="226"/>
      <c r="D90" s="3"/>
    </row>
    <row r="91" spans="1:8" x14ac:dyDescent="0.25">
      <c r="A91" s="62"/>
      <c r="B91" s="227" t="s">
        <v>531</v>
      </c>
      <c r="C91" s="227"/>
      <c r="D91" s="3"/>
      <c r="E91" s="329" t="s">
        <v>537</v>
      </c>
      <c r="F91" s="329"/>
      <c r="G91" s="329"/>
    </row>
    <row r="92" spans="1:8" x14ac:dyDescent="0.25">
      <c r="A92" s="63"/>
      <c r="B92" s="228" t="s">
        <v>526</v>
      </c>
      <c r="C92" s="228"/>
      <c r="D92" s="64"/>
      <c r="E92" s="332" t="s">
        <v>517</v>
      </c>
      <c r="F92" s="332"/>
      <c r="G92" s="332"/>
    </row>
    <row r="93" spans="1:8" x14ac:dyDescent="0.25">
      <c r="B93" s="15"/>
      <c r="D93" s="12"/>
      <c r="E93" s="228"/>
      <c r="F93" s="228"/>
      <c r="G93" s="228"/>
    </row>
  </sheetData>
  <mergeCells count="27">
    <mergeCell ref="A1:H1"/>
    <mergeCell ref="A2:H2"/>
    <mergeCell ref="A4:H4"/>
    <mergeCell ref="A5:H5"/>
    <mergeCell ref="E93:G93"/>
    <mergeCell ref="A6:B7"/>
    <mergeCell ref="C6:G6"/>
    <mergeCell ref="H6:H7"/>
    <mergeCell ref="A82:B82"/>
    <mergeCell ref="A8:B8"/>
    <mergeCell ref="A9:B9"/>
    <mergeCell ref="A10:B10"/>
    <mergeCell ref="A20:B20"/>
    <mergeCell ref="A29:B29"/>
    <mergeCell ref="A40:B40"/>
    <mergeCell ref="A46:B46"/>
    <mergeCell ref="A3:H3"/>
    <mergeCell ref="B90:C90"/>
    <mergeCell ref="B91:C91"/>
    <mergeCell ref="E91:G91"/>
    <mergeCell ref="B92:C92"/>
    <mergeCell ref="E92:G92"/>
    <mergeCell ref="A47:B47"/>
    <mergeCell ref="A57:B57"/>
    <mergeCell ref="A66:B66"/>
    <mergeCell ref="A77:B77"/>
    <mergeCell ref="A84:G8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&amp;C&amp;P de 4</oddFooter>
  </headerFooter>
  <rowBreaks count="2" manualBreakCount="2">
    <brk id="32" max="7" man="1"/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tabSelected="1" zoomScaleNormal="100" workbookViewId="0">
      <selection activeCell="B24" sqref="B24"/>
    </sheetView>
  </sheetViews>
  <sheetFormatPr baseColWidth="10" defaultRowHeight="15" x14ac:dyDescent="0.25"/>
  <cols>
    <col min="1" max="1" width="62.5703125" bestFit="1" customWidth="1"/>
    <col min="7" max="7" width="11" customWidth="1"/>
  </cols>
  <sheetData>
    <row r="1" spans="1:7" x14ac:dyDescent="0.25">
      <c r="A1" s="206" t="s">
        <v>120</v>
      </c>
      <c r="B1" s="207"/>
      <c r="C1" s="207"/>
      <c r="D1" s="207"/>
      <c r="E1" s="207"/>
      <c r="F1" s="207"/>
      <c r="G1" s="348"/>
    </row>
    <row r="2" spans="1:7" x14ac:dyDescent="0.25">
      <c r="A2" s="273" t="s">
        <v>296</v>
      </c>
      <c r="B2" s="274"/>
      <c r="C2" s="274"/>
      <c r="D2" s="274"/>
      <c r="E2" s="274"/>
      <c r="F2" s="274"/>
      <c r="G2" s="347"/>
    </row>
    <row r="3" spans="1:7" x14ac:dyDescent="0.25">
      <c r="A3" s="273" t="s">
        <v>522</v>
      </c>
      <c r="B3" s="274"/>
      <c r="C3" s="274"/>
      <c r="D3" s="274"/>
      <c r="E3" s="274"/>
      <c r="F3" s="274"/>
      <c r="G3" s="347"/>
    </row>
    <row r="4" spans="1:7" x14ac:dyDescent="0.25">
      <c r="A4" s="273" t="s">
        <v>547</v>
      </c>
      <c r="B4" s="274"/>
      <c r="C4" s="274"/>
      <c r="D4" s="274"/>
      <c r="E4" s="274"/>
      <c r="F4" s="274"/>
      <c r="G4" s="347"/>
    </row>
    <row r="5" spans="1:7" ht="15.75" thickBot="1" x14ac:dyDescent="0.3">
      <c r="A5" s="276" t="s">
        <v>1</v>
      </c>
      <c r="B5" s="277"/>
      <c r="C5" s="277"/>
      <c r="D5" s="277"/>
      <c r="E5" s="277"/>
      <c r="F5" s="277"/>
      <c r="G5" s="349"/>
    </row>
    <row r="6" spans="1:7" ht="15.75" thickBot="1" x14ac:dyDescent="0.3">
      <c r="A6" s="310" t="s">
        <v>2</v>
      </c>
      <c r="B6" s="344" t="s">
        <v>297</v>
      </c>
      <c r="C6" s="345"/>
      <c r="D6" s="345"/>
      <c r="E6" s="345"/>
      <c r="F6" s="346"/>
      <c r="G6" s="272" t="s">
        <v>298</v>
      </c>
    </row>
    <row r="7" spans="1:7" ht="48.75" thickBot="1" x14ac:dyDescent="0.3">
      <c r="A7" s="312"/>
      <c r="B7" s="141" t="s">
        <v>185</v>
      </c>
      <c r="C7" s="141" t="s">
        <v>299</v>
      </c>
      <c r="D7" s="141" t="s">
        <v>300</v>
      </c>
      <c r="E7" s="141" t="s">
        <v>414</v>
      </c>
      <c r="F7" s="141" t="s">
        <v>203</v>
      </c>
      <c r="G7" s="230"/>
    </row>
    <row r="8" spans="1:7" x14ac:dyDescent="0.25">
      <c r="A8" s="129" t="s">
        <v>415</v>
      </c>
      <c r="B8" s="126">
        <f>+B9</f>
        <v>0</v>
      </c>
      <c r="C8" s="126">
        <f t="shared" ref="C8:G8" si="0">+C9</f>
        <v>0</v>
      </c>
      <c r="D8" s="126">
        <f t="shared" si="0"/>
        <v>0</v>
      </c>
      <c r="E8" s="126">
        <f t="shared" si="0"/>
        <v>0</v>
      </c>
      <c r="F8" s="126">
        <f t="shared" si="0"/>
        <v>0</v>
      </c>
      <c r="G8" s="126">
        <f t="shared" si="0"/>
        <v>0</v>
      </c>
    </row>
    <row r="9" spans="1:7" x14ac:dyDescent="0.25">
      <c r="A9" s="40" t="s">
        <v>416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</row>
    <row r="10" spans="1:7" x14ac:dyDescent="0.25">
      <c r="A10" s="40" t="s">
        <v>417</v>
      </c>
      <c r="B10" s="130">
        <v>0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7" x14ac:dyDescent="0.25">
      <c r="A11" s="40" t="s">
        <v>418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x14ac:dyDescent="0.25">
      <c r="A12" s="40" t="s">
        <v>419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</row>
    <row r="13" spans="1:7" x14ac:dyDescent="0.25">
      <c r="A13" s="40" t="s">
        <v>420</v>
      </c>
      <c r="B13" s="130">
        <v>0</v>
      </c>
      <c r="C13" s="130">
        <v>0</v>
      </c>
      <c r="D13" s="130">
        <v>0</v>
      </c>
      <c r="E13" s="130">
        <v>0</v>
      </c>
      <c r="F13" s="130">
        <v>0</v>
      </c>
      <c r="G13" s="130">
        <v>0</v>
      </c>
    </row>
    <row r="14" spans="1:7" x14ac:dyDescent="0.25">
      <c r="A14" s="40" t="s">
        <v>421</v>
      </c>
      <c r="B14" s="130">
        <v>0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</row>
    <row r="15" spans="1:7" ht="24" x14ac:dyDescent="0.25">
      <c r="A15" s="40" t="s">
        <v>422</v>
      </c>
      <c r="B15" s="130">
        <v>0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</row>
    <row r="16" spans="1:7" x14ac:dyDescent="0.25">
      <c r="A16" s="131" t="s">
        <v>423</v>
      </c>
      <c r="B16" s="130">
        <v>0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</row>
    <row r="17" spans="1:7" x14ac:dyDescent="0.25">
      <c r="A17" s="131" t="s">
        <v>424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</row>
    <row r="18" spans="1:7" x14ac:dyDescent="0.25">
      <c r="A18" s="40" t="s">
        <v>425</v>
      </c>
      <c r="B18" s="130">
        <v>0</v>
      </c>
      <c r="C18" s="130">
        <v>0</v>
      </c>
      <c r="D18" s="130">
        <v>0</v>
      </c>
      <c r="E18" s="130">
        <v>0</v>
      </c>
      <c r="F18" s="130">
        <v>0</v>
      </c>
      <c r="G18" s="130">
        <v>0</v>
      </c>
    </row>
    <row r="19" spans="1:7" x14ac:dyDescent="0.25">
      <c r="A19" s="40"/>
      <c r="B19" s="132"/>
      <c r="C19" s="133"/>
      <c r="D19" s="133"/>
      <c r="E19" s="133"/>
      <c r="F19" s="133"/>
      <c r="G19" s="133"/>
    </row>
    <row r="20" spans="1:7" x14ac:dyDescent="0.25">
      <c r="A20" s="129" t="s">
        <v>426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</row>
    <row r="21" spans="1:7" x14ac:dyDescent="0.25">
      <c r="A21" s="40" t="s">
        <v>416</v>
      </c>
      <c r="B21" s="130">
        <v>0</v>
      </c>
      <c r="C21" s="130">
        <v>0</v>
      </c>
      <c r="D21" s="130">
        <v>0</v>
      </c>
      <c r="E21" s="130">
        <v>0</v>
      </c>
      <c r="F21" s="130">
        <v>0</v>
      </c>
      <c r="G21" s="130">
        <v>0</v>
      </c>
    </row>
    <row r="22" spans="1:7" x14ac:dyDescent="0.25">
      <c r="A22" s="40" t="s">
        <v>417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</row>
    <row r="23" spans="1:7" x14ac:dyDescent="0.25">
      <c r="A23" s="40" t="s">
        <v>418</v>
      </c>
      <c r="B23" s="130">
        <v>0</v>
      </c>
      <c r="C23" s="130">
        <v>0</v>
      </c>
      <c r="D23" s="130">
        <v>0</v>
      </c>
      <c r="E23" s="130">
        <v>0</v>
      </c>
      <c r="F23" s="130">
        <v>0</v>
      </c>
      <c r="G23" s="130">
        <v>0</v>
      </c>
    </row>
    <row r="24" spans="1:7" x14ac:dyDescent="0.25">
      <c r="A24" s="40" t="s">
        <v>419</v>
      </c>
      <c r="B24" s="130">
        <v>0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</row>
    <row r="25" spans="1:7" x14ac:dyDescent="0.25">
      <c r="A25" s="40" t="s">
        <v>420</v>
      </c>
      <c r="B25" s="130">
        <v>0</v>
      </c>
      <c r="C25" s="130">
        <v>0</v>
      </c>
      <c r="D25" s="130">
        <v>0</v>
      </c>
      <c r="E25" s="130">
        <v>0</v>
      </c>
      <c r="F25" s="130">
        <v>0</v>
      </c>
      <c r="G25" s="130">
        <v>0</v>
      </c>
    </row>
    <row r="26" spans="1:7" x14ac:dyDescent="0.25">
      <c r="A26" s="40" t="s">
        <v>421</v>
      </c>
      <c r="B26" s="130">
        <v>0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</row>
    <row r="27" spans="1:7" ht="24" x14ac:dyDescent="0.25">
      <c r="A27" s="40" t="s">
        <v>422</v>
      </c>
      <c r="B27" s="130">
        <v>0</v>
      </c>
      <c r="C27" s="130">
        <v>0</v>
      </c>
      <c r="D27" s="130">
        <v>0</v>
      </c>
      <c r="E27" s="130">
        <v>0</v>
      </c>
      <c r="F27" s="130">
        <v>0</v>
      </c>
      <c r="G27" s="130">
        <v>0</v>
      </c>
    </row>
    <row r="28" spans="1:7" x14ac:dyDescent="0.25">
      <c r="A28" s="131" t="s">
        <v>423</v>
      </c>
      <c r="B28" s="130">
        <v>0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</row>
    <row r="29" spans="1:7" x14ac:dyDescent="0.25">
      <c r="A29" s="131" t="s">
        <v>424</v>
      </c>
      <c r="B29" s="130">
        <v>0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</row>
    <row r="30" spans="1:7" ht="15.75" thickBot="1" x14ac:dyDescent="0.3">
      <c r="A30" s="39" t="s">
        <v>425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</row>
    <row r="31" spans="1:7" x14ac:dyDescent="0.25">
      <c r="A31" s="129" t="s">
        <v>427</v>
      </c>
      <c r="B31" s="126">
        <f>+B8</f>
        <v>0</v>
      </c>
      <c r="C31" s="126">
        <f t="shared" ref="C31:G31" si="1">+C8</f>
        <v>0</v>
      </c>
      <c r="D31" s="126">
        <f t="shared" si="1"/>
        <v>0</v>
      </c>
      <c r="E31" s="126">
        <f t="shared" si="1"/>
        <v>0</v>
      </c>
      <c r="F31" s="126">
        <f t="shared" si="1"/>
        <v>0</v>
      </c>
      <c r="G31" s="126">
        <f t="shared" si="1"/>
        <v>0</v>
      </c>
    </row>
    <row r="32" spans="1:7" ht="15.75" thickBot="1" x14ac:dyDescent="0.3">
      <c r="A32" s="134"/>
      <c r="B32" s="135"/>
      <c r="C32" s="30"/>
      <c r="D32" s="30"/>
      <c r="E32" s="30"/>
      <c r="F32" s="30"/>
      <c r="G32" s="30"/>
    </row>
    <row r="34" spans="1:7" x14ac:dyDescent="0.25">
      <c r="A34" s="225" t="s">
        <v>430</v>
      </c>
      <c r="B34" s="225"/>
      <c r="C34" s="225"/>
      <c r="D34" s="225"/>
      <c r="E34" s="225"/>
      <c r="F34" s="225"/>
      <c r="G34" s="225"/>
    </row>
    <row r="35" spans="1:7" x14ac:dyDescent="0.25">
      <c r="A35" s="225"/>
      <c r="B35" s="225"/>
      <c r="C35" s="225"/>
      <c r="D35" s="225"/>
      <c r="E35" s="225"/>
      <c r="F35" s="225"/>
      <c r="G35" s="225"/>
    </row>
    <row r="36" spans="1:7" x14ac:dyDescent="0.25">
      <c r="A36" s="118"/>
      <c r="B36" s="118"/>
      <c r="C36" s="118"/>
      <c r="D36" s="118"/>
      <c r="E36" s="118"/>
      <c r="F36" s="118"/>
      <c r="G36" s="118"/>
    </row>
    <row r="37" spans="1:7" x14ac:dyDescent="0.25">
      <c r="A37" s="45"/>
      <c r="B37" s="45"/>
      <c r="C37" s="45"/>
      <c r="D37" s="45"/>
      <c r="E37" s="45"/>
      <c r="F37" s="45"/>
      <c r="G37" s="45"/>
    </row>
    <row r="38" spans="1:7" x14ac:dyDescent="0.25">
      <c r="A38" s="45"/>
      <c r="B38" s="45"/>
      <c r="C38" s="45"/>
      <c r="D38" s="45"/>
      <c r="E38" s="45"/>
      <c r="F38" s="45"/>
      <c r="G38" s="45"/>
    </row>
    <row r="39" spans="1:7" x14ac:dyDescent="0.25">
      <c r="A39" s="19"/>
      <c r="B39" s="20"/>
      <c r="C39" s="21"/>
      <c r="D39" s="21"/>
      <c r="E39" s="22"/>
      <c r="F39" s="23"/>
      <c r="G39" s="20"/>
    </row>
    <row r="40" spans="1:7" x14ac:dyDescent="0.25">
      <c r="A40" s="1"/>
      <c r="B40" s="226"/>
      <c r="C40" s="226"/>
      <c r="D40" s="3"/>
    </row>
    <row r="41" spans="1:7" x14ac:dyDescent="0.25">
      <c r="A41" s="16" t="s">
        <v>528</v>
      </c>
      <c r="B41" s="16"/>
      <c r="D41" s="3"/>
      <c r="E41" s="10" t="s">
        <v>535</v>
      </c>
      <c r="F41" s="10"/>
      <c r="G41" s="10"/>
    </row>
    <row r="42" spans="1:7" ht="15" customHeight="1" x14ac:dyDescent="0.25">
      <c r="A42" s="15" t="s">
        <v>526</v>
      </c>
      <c r="B42" s="15"/>
      <c r="D42" s="64"/>
      <c r="E42" s="332" t="s">
        <v>517</v>
      </c>
      <c r="F42" s="332"/>
      <c r="G42" s="332"/>
    </row>
    <row r="43" spans="1:7" x14ac:dyDescent="0.25">
      <c r="B43" s="15"/>
      <c r="D43" s="12"/>
      <c r="E43" s="228"/>
      <c r="F43" s="228"/>
      <c r="G43" s="228"/>
    </row>
  </sheetData>
  <mergeCells count="12">
    <mergeCell ref="A1:G1"/>
    <mergeCell ref="A2:G2"/>
    <mergeCell ref="A4:G4"/>
    <mergeCell ref="A5:G5"/>
    <mergeCell ref="E42:G42"/>
    <mergeCell ref="A3:G3"/>
    <mergeCell ref="E43:G43"/>
    <mergeCell ref="A34:G35"/>
    <mergeCell ref="B40:C40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93" fitToHeight="0" orientation="landscape" r:id="rId1"/>
  <headerFooter>
    <oddFooter>&amp;C&amp;P de 2</oddFooter>
  </headerFooter>
  <rowBreaks count="1" manualBreakCount="1">
    <brk id="3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6B'!Títulos_a_imprimir</vt:lpstr>
      <vt:lpstr>'FORMATO 6C'!Títulos_a_imprimir</vt:lpstr>
      <vt:lpstr>'FORMATO 6D'!Títulos_a_imprimir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sarge_7</dc:creator>
  <cp:lastModifiedBy>Marlen O</cp:lastModifiedBy>
  <cp:lastPrinted>2025-04-15T01:50:39Z</cp:lastPrinted>
  <dcterms:created xsi:type="dcterms:W3CDTF">2017-01-13T15:28:41Z</dcterms:created>
  <dcterms:modified xsi:type="dcterms:W3CDTF">2025-04-22T17:24:14Z</dcterms:modified>
</cp:coreProperties>
</file>