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TJA\"/>
    </mc:Choice>
  </mc:AlternateContent>
  <xr:revisionPtr revIDLastSave="0" documentId="13_ncr:1_{6244B5B1-B3B2-429B-91BA-0AC8930D63E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D9" i="3"/>
  <c r="D54" i="3" s="1"/>
  <c r="C9" i="3"/>
  <c r="H12" i="7"/>
  <c r="G12" i="7"/>
  <c r="F12" i="7"/>
  <c r="E12" i="7"/>
  <c r="D12" i="7"/>
  <c r="C12" i="7"/>
  <c r="G32" i="6"/>
  <c r="G31" i="6"/>
  <c r="G21" i="6"/>
  <c r="G15" i="6"/>
  <c r="G14" i="6"/>
  <c r="G13" i="6"/>
  <c r="G12" i="6"/>
  <c r="G11" i="6"/>
  <c r="D21" i="6"/>
  <c r="D32" i="6"/>
  <c r="D31" i="6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D14" i="6"/>
  <c r="D13" i="6"/>
  <c r="D12" i="6"/>
  <c r="D11" i="6"/>
  <c r="D10" i="6"/>
  <c r="G10" i="6" s="1"/>
  <c r="H84" i="5"/>
  <c r="H83" i="5"/>
  <c r="H82" i="5"/>
  <c r="H81" i="5"/>
  <c r="H80" i="5"/>
  <c r="H79" i="5"/>
  <c r="H78" i="5"/>
  <c r="H76" i="5"/>
  <c r="H75" i="5"/>
  <c r="H74" i="5"/>
  <c r="H72" i="5"/>
  <c r="H71" i="5"/>
  <c r="H70" i="5"/>
  <c r="H69" i="5"/>
  <c r="H68" i="5"/>
  <c r="H67" i="5"/>
  <c r="H66" i="5"/>
  <c r="H65" i="5"/>
  <c r="H63" i="5"/>
  <c r="H61" i="5"/>
  <c r="H59" i="5"/>
  <c r="H58" i="5"/>
  <c r="H57" i="5"/>
  <c r="H56" i="5"/>
  <c r="H55" i="5"/>
  <c r="H54" i="5"/>
  <c r="H53" i="5"/>
  <c r="H52" i="5"/>
  <c r="H51" i="5"/>
  <c r="H49" i="5"/>
  <c r="H48" i="5"/>
  <c r="H47" i="5"/>
  <c r="H46" i="5"/>
  <c r="H45" i="5"/>
  <c r="H44" i="5"/>
  <c r="H43" i="5"/>
  <c r="H42" i="5"/>
  <c r="H41" i="5"/>
  <c r="H38" i="5"/>
  <c r="H36" i="5"/>
  <c r="H35" i="5"/>
  <c r="H34" i="5"/>
  <c r="H33" i="5"/>
  <c r="H32" i="5"/>
  <c r="H30" i="5"/>
  <c r="H22" i="5"/>
  <c r="H21" i="5"/>
  <c r="H20" i="5"/>
  <c r="H19" i="5"/>
  <c r="H17" i="5"/>
  <c r="H16" i="5"/>
  <c r="H15" i="5"/>
  <c r="H14" i="5"/>
  <c r="H13" i="5"/>
  <c r="H12" i="5"/>
  <c r="H11" i="5"/>
  <c r="E84" i="5"/>
  <c r="E83" i="5"/>
  <c r="E82" i="5"/>
  <c r="E81" i="5"/>
  <c r="E80" i="5"/>
  <c r="E79" i="5"/>
  <c r="E78" i="5"/>
  <c r="E76" i="5"/>
  <c r="E75" i="5"/>
  <c r="E74" i="5"/>
  <c r="E72" i="5"/>
  <c r="E71" i="5"/>
  <c r="E70" i="5"/>
  <c r="E69" i="5"/>
  <c r="E68" i="5"/>
  <c r="E67" i="5"/>
  <c r="E66" i="5"/>
  <c r="E65" i="5"/>
  <c r="E63" i="5"/>
  <c r="E62" i="5"/>
  <c r="H62" i="5" s="1"/>
  <c r="E61" i="5"/>
  <c r="E59" i="5"/>
  <c r="E58" i="5"/>
  <c r="E57" i="5"/>
  <c r="E56" i="5"/>
  <c r="E55" i="5"/>
  <c r="E54" i="5"/>
  <c r="E53" i="5"/>
  <c r="E52" i="5"/>
  <c r="E51" i="5"/>
  <c r="E49" i="5"/>
  <c r="E48" i="5"/>
  <c r="E47" i="5"/>
  <c r="E46" i="5"/>
  <c r="E45" i="5"/>
  <c r="E44" i="5"/>
  <c r="E43" i="5"/>
  <c r="E42" i="5"/>
  <c r="E41" i="5"/>
  <c r="E38" i="5"/>
  <c r="E37" i="5"/>
  <c r="H37" i="5" s="1"/>
  <c r="E36" i="5"/>
  <c r="E35" i="5"/>
  <c r="E34" i="5"/>
  <c r="E33" i="5"/>
  <c r="E32" i="5"/>
  <c r="E31" i="5"/>
  <c r="H31" i="5" s="1"/>
  <c r="E30" i="5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2" i="5"/>
  <c r="E21" i="5"/>
  <c r="E19" i="5"/>
  <c r="E17" i="5"/>
  <c r="E16" i="5"/>
  <c r="E15" i="5"/>
  <c r="E14" i="5"/>
  <c r="E13" i="5"/>
  <c r="E12" i="5"/>
  <c r="E11" i="5"/>
  <c r="C75" i="16"/>
  <c r="E69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D14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2" i="16"/>
  <c r="D11" i="16"/>
  <c r="D10" i="16"/>
  <c r="D9" i="16"/>
  <c r="D13" i="16"/>
  <c r="C66" i="3"/>
  <c r="D66" i="3"/>
  <c r="D63" i="3"/>
  <c r="C63" i="3"/>
  <c r="B63" i="3"/>
  <c r="C54" i="3"/>
  <c r="B54" i="3"/>
  <c r="F19" i="2"/>
  <c r="F64" i="1"/>
  <c r="F73" i="1" s="1"/>
  <c r="F74" i="1" s="1"/>
  <c r="F46" i="1"/>
  <c r="F42" i="1"/>
  <c r="G42" i="1"/>
  <c r="B46" i="1"/>
  <c r="B17" i="1"/>
  <c r="B9" i="1"/>
  <c r="C69" i="3" l="1"/>
  <c r="C70" i="3" s="1"/>
  <c r="G9" i="6" l="1"/>
  <c r="F9" i="6"/>
  <c r="E9" i="6"/>
  <c r="D9" i="6"/>
  <c r="C9" i="6"/>
  <c r="B9" i="6"/>
  <c r="B40" i="16"/>
  <c r="C19" i="2"/>
  <c r="D19" i="2"/>
  <c r="E19" i="2"/>
  <c r="G19" i="2"/>
  <c r="H19" i="2"/>
  <c r="B19" i="2"/>
  <c r="G9" i="1"/>
  <c r="C58" i="1"/>
  <c r="C17" i="1"/>
  <c r="C25" i="1"/>
  <c r="B25" i="1"/>
  <c r="C9" i="1"/>
  <c r="F9" i="1" l="1"/>
  <c r="G70" i="1"/>
  <c r="F70" i="1"/>
  <c r="G64" i="1"/>
  <c r="G60" i="1"/>
  <c r="F60" i="1"/>
  <c r="G56" i="1"/>
  <c r="F56" i="1"/>
  <c r="G38" i="1"/>
  <c r="F38" i="1"/>
  <c r="G31" i="1"/>
  <c r="F31" i="1"/>
  <c r="G27" i="1"/>
  <c r="F27" i="1"/>
  <c r="G23" i="1"/>
  <c r="F23" i="1"/>
  <c r="G19" i="1"/>
  <c r="F19" i="1"/>
  <c r="B58" i="1"/>
  <c r="C41" i="1"/>
  <c r="B41" i="1"/>
  <c r="C38" i="1"/>
  <c r="B38" i="1"/>
  <c r="C31" i="1"/>
  <c r="B31" i="1"/>
  <c r="C46" i="1"/>
  <c r="C18" i="5"/>
  <c r="G73" i="1" l="1"/>
  <c r="G46" i="1"/>
  <c r="G57" i="1" s="1"/>
  <c r="F57" i="1"/>
  <c r="B59" i="1"/>
  <c r="H10" i="7"/>
  <c r="H9" i="7" s="1"/>
  <c r="H75" i="7" s="1"/>
  <c r="D10" i="7"/>
  <c r="D9" i="7" s="1"/>
  <c r="D75" i="7" s="1"/>
  <c r="E10" i="7"/>
  <c r="E9" i="7" s="1"/>
  <c r="E75" i="7" s="1"/>
  <c r="F10" i="7"/>
  <c r="F9" i="7" s="1"/>
  <c r="F75" i="7" s="1"/>
  <c r="G10" i="7"/>
  <c r="G9" i="7" s="1"/>
  <c r="G75" i="7" s="1"/>
  <c r="C10" i="7"/>
  <c r="C9" i="7" s="1"/>
  <c r="C75" i="7" s="1"/>
  <c r="C53" i="6"/>
  <c r="D53" i="6"/>
  <c r="E53" i="6"/>
  <c r="F53" i="6"/>
  <c r="B53" i="6"/>
  <c r="D60" i="5"/>
  <c r="E60" i="5"/>
  <c r="F60" i="5"/>
  <c r="G60" i="5"/>
  <c r="C60" i="5"/>
  <c r="G50" i="5"/>
  <c r="F50" i="5"/>
  <c r="E50" i="5"/>
  <c r="D50" i="5"/>
  <c r="C50" i="5"/>
  <c r="D29" i="5"/>
  <c r="E29" i="5"/>
  <c r="F29" i="5"/>
  <c r="G29" i="5"/>
  <c r="C29" i="5"/>
  <c r="D18" i="5"/>
  <c r="E18" i="5"/>
  <c r="F18" i="5"/>
  <c r="G18" i="5"/>
  <c r="D10" i="5"/>
  <c r="E10" i="5"/>
  <c r="F10" i="5"/>
  <c r="G10" i="5"/>
  <c r="C10" i="5"/>
  <c r="D75" i="16"/>
  <c r="D67" i="16"/>
  <c r="E67" i="16"/>
  <c r="F67" i="16"/>
  <c r="G67" i="16"/>
  <c r="C67" i="16"/>
  <c r="C40" i="16"/>
  <c r="D40" i="16"/>
  <c r="E40" i="16"/>
  <c r="F40" i="16"/>
  <c r="B69" i="16"/>
  <c r="D69" i="3"/>
  <c r="D70" i="3" s="1"/>
  <c r="D19" i="3"/>
  <c r="C19" i="3"/>
  <c r="C13" i="3"/>
  <c r="D13" i="3"/>
  <c r="B13" i="3"/>
  <c r="C8" i="3"/>
  <c r="D8" i="3"/>
  <c r="B8" i="3"/>
  <c r="C59" i="1"/>
  <c r="A28" i="2"/>
  <c r="G74" i="1" l="1"/>
  <c r="C25" i="3"/>
  <c r="C26" i="3" s="1"/>
  <c r="C27" i="3" s="1"/>
  <c r="C36" i="3" s="1"/>
  <c r="F69" i="16"/>
  <c r="D25" i="3"/>
  <c r="D26" i="3" s="1"/>
  <c r="D27" i="3" s="1"/>
  <c r="D36" i="3" s="1"/>
  <c r="D69" i="16"/>
  <c r="C69" i="16"/>
  <c r="G69" i="16"/>
  <c r="H60" i="5"/>
  <c r="G53" i="6"/>
  <c r="H50" i="5"/>
  <c r="H29" i="5"/>
  <c r="H18" i="5"/>
  <c r="H10" i="5"/>
  <c r="G9" i="5"/>
  <c r="G87" i="5" s="1"/>
  <c r="F9" i="5"/>
  <c r="F87" i="5" s="1"/>
  <c r="C9" i="5"/>
  <c r="C87" i="5" s="1"/>
  <c r="E9" i="5"/>
  <c r="E87" i="5" s="1"/>
  <c r="D9" i="5"/>
  <c r="D87" i="5" s="1"/>
  <c r="H9" i="5" l="1"/>
  <c r="H87" i="5" s="1"/>
  <c r="A5" i="7" l="1"/>
  <c r="A5" i="8"/>
  <c r="A5" i="5"/>
  <c r="A4" i="16"/>
  <c r="A3" i="3"/>
  <c r="A5" i="6"/>
</calcChain>
</file>

<file path=xl/sharedStrings.xml><?xml version="1.0" encoding="utf-8"?>
<sst xmlns="http://schemas.openxmlformats.org/spreadsheetml/2006/main" count="621" uniqueCount="472">
  <si>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</si>
  <si>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</si>
  <si>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</si>
  <si>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</si>
  <si>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</si>
  <si>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</si>
  <si>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</si>
  <si>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</si>
  <si>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</si>
  <si>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</si>
  <si>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</si>
  <si>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</si>
  <si>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</si>
  <si>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</si>
  <si>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</si>
  <si>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</si>
  <si>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</si>
  <si>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</si>
  <si>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</si>
  <si>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</si>
  <si>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</si>
  <si>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</si>
  <si>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</si>
  <si>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</si>
  <si>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</si>
  <si>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</si>
  <si>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</si>
  <si>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</si>
  <si>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</si>
  <si>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</si>
  <si>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</si>
  <si>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</si>
  <si>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</si>
  <si>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</si>
  <si>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</si>
  <si>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</si>
  <si>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</si>
  <si>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</si>
  <si>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</si>
  <si>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</si>
  <si>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</si>
  <si>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</si>
  <si>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</si>
  <si>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</si>
  <si>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</si>
  <si>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</si>
  <si>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</si>
  <si>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</si>
  <si>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</si>
  <si>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</si>
  <si>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</si>
  <si>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</si>
  <si>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</si>
  <si>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</si>
  <si>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</si>
  <si>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</si>
  <si>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</si>
  <si>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</si>
  <si>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</si>
  <si>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</si>
  <si>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</si>
  <si>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</si>
  <si>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</si>
  <si>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</si>
  <si>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</si>
  <si>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</si>
  <si>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</si>
  <si>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</si>
  <si>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</si>
  <si>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</si>
  <si>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</si>
  <si>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</si>
  <si>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</si>
  <si>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</si>
  <si>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</si>
  <si>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</si>
  <si>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</si>
  <si>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</si>
  <si>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</si>
  <si>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</si>
  <si>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</si>
  <si>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</si>
  <si>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</si>
  <si>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</si>
  <si>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</si>
  <si>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</si>
  <si>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</si>
  <si>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</si>
  <si>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</si>
  <si>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</si>
  <si>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</si>
  <si>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</si>
  <si>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</si>
  <si>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</si>
  <si>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</si>
  <si>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</si>
  <si>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</si>
  <si>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</si>
  <si>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</si>
  <si>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</si>
  <si>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</si>
  <si>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</si>
  <si>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</si>
  <si>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</si>
  <si>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</si>
  <si>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</si>
  <si>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</si>
  <si>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</si>
  <si>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</si>
  <si>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</si>
  <si>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</si>
  <si>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</si>
  <si>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</si>
  <si>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</si>
  <si>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</si>
  <si>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</si>
  <si>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</si>
  <si>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</si>
  <si>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</si>
  <si>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</si>
  <si>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</si>
  <si>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</si>
  <si>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</si>
  <si>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</si>
  <si>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</si>
  <si>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</si>
  <si>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</si>
  <si>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</si>
  <si>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</si>
  <si>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</si>
  <si>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</si>
  <si>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</si>
  <si>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</si>
  <si>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</si>
  <si>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</si>
  <si>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</si>
  <si>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</si>
  <si>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</si>
  <si>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</si>
  <si>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</si>
  <si>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</si>
  <si>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</si>
  <si>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</si>
  <si>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</si>
  <si>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</si>
  <si>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</si>
  <si>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</si>
  <si>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</si>
  <si>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</si>
  <si>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</si>
  <si>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</si>
  <si>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</si>
  <si>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</si>
  <si>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</si>
  <si>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</si>
  <si>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</si>
  <si>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</si>
  <si>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</si>
  <si>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</si>
  <si>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</si>
  <si>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</si>
  <si>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</si>
  <si>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</si>
  <si>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</si>
  <si>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</si>
  <si>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</si>
  <si>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</si>
  <si>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</si>
  <si>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</si>
  <si>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</si>
  <si>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</si>
  <si>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</si>
  <si>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</si>
  <si>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</si>
  <si>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</si>
  <si>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</si>
  <si>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</si>
  <si>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</si>
  <si>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</si>
  <si>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</si>
  <si>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</si>
  <si>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</si>
  <si>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</si>
  <si>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</si>
  <si>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</si>
  <si>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</si>
  <si>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</si>
  <si>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</si>
  <si>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</si>
  <si>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</si>
  <si>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</si>
  <si>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</si>
  <si>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</si>
  <si>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</si>
  <si>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</si>
  <si>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</si>
  <si>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</si>
  <si>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</si>
  <si>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</si>
  <si>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</si>
  <si>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</si>
  <si>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</si>
  <si>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</si>
  <si>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</si>
  <si>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</si>
  <si>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</si>
  <si>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</si>
  <si>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</si>
  <si>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</si>
  <si>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</si>
  <si>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</si>
  <si>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</si>
  <si>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</si>
  <si>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</si>
  <si>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</si>
  <si>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</si>
  <si>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</si>
  <si>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</si>
  <si>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</si>
  <si>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</si>
  <si>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</si>
  <si>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</si>
  <si>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</si>
  <si>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</si>
  <si>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</si>
  <si>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</si>
  <si>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</si>
  <si>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</si>
  <si>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</si>
  <si>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</si>
  <si>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</si>
  <si>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</si>
  <si>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</si>
  <si>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</si>
  <si>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</si>
  <si>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</si>
  <si>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</si>
  <si>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</si>
  <si>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</si>
  <si>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</si>
  <si>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</si>
  <si>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</si>
  <si>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</si>
  <si>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</si>
  <si>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</si>
  <si>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</si>
  <si>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</si>
  <si>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</si>
  <si>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</si>
  <si>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</si>
  <si>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</si>
  <si>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</si>
  <si>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</si>
  <si>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</si>
  <si>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</si>
  <si>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</si>
  <si>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</si>
  <si>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</si>
  <si>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</si>
  <si>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</si>
  <si>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</si>
  <si>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</si>
  <si>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</si>
  <si>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</si>
  <si>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</si>
  <si>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</si>
  <si>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</si>
  <si>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</si>
  <si>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</si>
  <si>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</si>
  <si>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</si>
  <si>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</si>
  <si>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</si>
  <si>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</si>
  <si>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</si>
  <si>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</si>
  <si>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</si>
  <si>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</si>
  <si>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</si>
  <si>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</si>
  <si>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</si>
  <si>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</si>
  <si>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</si>
  <si>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</si>
  <si>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</si>
  <si>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</si>
  <si>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</si>
  <si>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</si>
  <si>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</si>
  <si>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</si>
  <si>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</si>
  <si>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</si>
  <si>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</si>
  <si>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</si>
  <si>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</si>
  <si>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</si>
  <si>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</si>
  <si>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</si>
  <si>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</si>
  <si>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</si>
  <si>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</si>
  <si>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</si>
  <si>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</si>
  <si>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</si>
  <si>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</si>
  <si>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</si>
  <si>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</si>
  <si>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</si>
  <si>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</si>
  <si>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</si>
  <si>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</si>
  <si>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</si>
  <si>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</si>
  <si>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</si>
  <si>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</si>
  <si>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</si>
  <si>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</si>
  <si>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</si>
  <si>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</si>
  <si>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</si>
  <si>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</si>
  <si>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</si>
  <si>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</si>
  <si>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</si>
  <si>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</si>
  <si>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</si>
  <si>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</si>
  <si>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</si>
  <si>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</si>
  <si>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</si>
  <si>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</si>
  <si>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</si>
  <si>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</si>
  <si>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</si>
  <si>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</si>
  <si>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</si>
  <si>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</si>
  <si>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</si>
  <si>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</si>
  <si>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</si>
  <si>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</si>
  <si>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</si>
  <si>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</si>
  <si>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</si>
  <si>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</si>
  <si>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</si>
  <si>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</si>
  <si>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</si>
  <si>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</si>
  <si>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</si>
  <si>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</si>
  <si>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</si>
  <si>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</si>
  <si>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</si>
  <si>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</si>
  <si>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</si>
  <si>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</si>
  <si>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</si>
  <si>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</si>
  <si>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</si>
  <si>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</si>
  <si>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</si>
  <si>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</si>
  <si>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</si>
  <si>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</si>
  <si>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</si>
  <si>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</si>
  <si>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</si>
  <si>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</si>
  <si>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</si>
  <si>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</si>
  <si>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</si>
  <si>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</si>
  <si>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</si>
  <si>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</si>
  <si>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</si>
  <si>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</si>
  <si>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</si>
  <si>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</si>
  <si>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</si>
  <si>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</si>
  <si>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</si>
  <si>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</si>
  <si>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</si>
  <si>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</si>
  <si>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</si>
  <si>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</si>
  <si>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</si>
  <si>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</si>
  <si>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</si>
  <si>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</si>
  <si>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</si>
  <si>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</si>
  <si>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</si>
  <si>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</si>
  <si>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</si>
  <si>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</si>
  <si>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</si>
  <si>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</si>
  <si>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</si>
  <si>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</si>
  <si>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</si>
  <si>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</si>
  <si>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</si>
  <si>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</si>
  <si>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</si>
  <si>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</si>
  <si>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</si>
  <si>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</si>
  <si>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</si>
  <si>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</si>
  <si>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</si>
  <si>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</si>
  <si>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</si>
  <si>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</si>
  <si>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</si>
  <si>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</si>
  <si>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</si>
  <si>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</si>
  <si>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</si>
  <si>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</si>
  <si>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</si>
  <si>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</si>
  <si>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</si>
  <si>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</si>
  <si>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</si>
  <si>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</si>
  <si>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</si>
  <si>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</si>
  <si>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</si>
  <si>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</si>
  <si>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</si>
  <si>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</si>
  <si>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</si>
  <si>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</si>
  <si>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</si>
  <si>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</si>
  <si>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</si>
  <si>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</si>
  <si>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</si>
  <si>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</si>
  <si>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</si>
  <si>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</si>
  <si>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</si>
  <si>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</si>
  <si>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</si>
  <si>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</si>
  <si>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</si>
  <si>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</si>
  <si>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</si>
  <si>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</si>
  <si>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</si>
  <si>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</si>
  <si>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</si>
  <si>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</si>
  <si>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</si>
  <si>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</si>
  <si>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</si>
  <si>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</si>
  <si>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</si>
  <si>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20 DIRECCIÓN DE ARCHIVO Y DOCUMENTACIÓN</t>
  </si>
  <si>
    <t>21 UNIDAD DE TRANSPARENCIA</t>
  </si>
  <si>
    <t>31 de diciembre de 2024</t>
  </si>
  <si>
    <t>2024(d)</t>
  </si>
  <si>
    <t>22 INSTITUTO DE DEFENSA CIUDADANA</t>
  </si>
  <si>
    <t>23 CENTRO DE MECANISMOS ALTERNATIVOS DE SOLUCION</t>
  </si>
  <si>
    <t>Al 31 de diciembre de 2024 y al 30 de junio de 2025</t>
  </si>
  <si>
    <t>30 de junio de 2025</t>
  </si>
  <si>
    <t>Del  01 de enero al 30 de junio de 2025</t>
  </si>
  <si>
    <t>Monto pagado de la inversión al 30/06/2025 (k)</t>
  </si>
  <si>
    <t>Monto pagado de la inversión actualizado al 30/06/2025 (l)</t>
  </si>
  <si>
    <t>Saldo pendiente por pagar de la inversión al 30/06/2025 (m=g-l)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</si>
</sst>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2" xfId="0" applyFont="1" applyBorder="1" applyAlignment="1">
      <alignment vertical="center" wrapText="1"/>
    </xf>
    <xf numFmtId="4" fontId="0" fillId="0" borderId="0" xfId="0" applyNumberForma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zoomScale="130" zoomScaleNormal="130" zoomScaleSheetLayoutView="120" zoomScalePageLayoutView="60" workbookViewId="0">
      <selection activeCell="B12" sqref="B12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  <col min="8" max="8" width="5.28515625" customWidth="1"/>
  </cols>
  <sheetData>
    <row r="1" spans="1:7" ht="9" customHeight="1" x14ac:dyDescent="0.25">
      <c r="A1" s="101"/>
      <c r="B1" s="101"/>
      <c r="C1" s="101"/>
      <c r="D1" s="101"/>
      <c r="E1" s="101"/>
      <c r="F1" s="101"/>
      <c r="G1" s="101"/>
    </row>
    <row r="2" spans="1:7" ht="9" customHeight="1" x14ac:dyDescent="0.25">
      <c r="A2" s="101" t="s">
        <v>426</v>
      </c>
      <c r="B2" s="101"/>
      <c r="C2" s="101"/>
      <c r="D2" s="101"/>
      <c r="E2" s="101"/>
      <c r="F2" s="101"/>
      <c r="G2" s="101"/>
    </row>
    <row r="3" spans="1:7" ht="9" customHeight="1" x14ac:dyDescent="0.25">
      <c r="A3" s="101" t="s">
        <v>429</v>
      </c>
      <c r="B3" s="101"/>
      <c r="C3" s="101"/>
      <c r="D3" s="101"/>
      <c r="E3" s="101"/>
      <c r="F3" s="101"/>
      <c r="G3" s="101"/>
    </row>
    <row r="4" spans="1:7" ht="9" customHeight="1" x14ac:dyDescent="0.25">
      <c r="A4" s="102" t="s">
        <v>466</v>
      </c>
      <c r="B4" s="102"/>
      <c r="C4" s="102"/>
      <c r="D4" s="102"/>
      <c r="E4" s="102"/>
      <c r="F4" s="102"/>
      <c r="G4" s="102"/>
    </row>
    <row r="5" spans="1:7" ht="9" customHeight="1" x14ac:dyDescent="0.25">
      <c r="A5" s="101" t="s">
        <v>428</v>
      </c>
      <c r="B5" s="101"/>
      <c r="C5" s="101"/>
      <c r="D5" s="101"/>
      <c r="E5" s="101"/>
      <c r="F5" s="101"/>
      <c r="G5" s="101"/>
    </row>
    <row r="6" spans="1:7" ht="31.5" customHeight="1" x14ac:dyDescent="0.25">
      <c r="A6" s="19" t="s">
        <v>427</v>
      </c>
      <c r="B6" s="21" t="s">
        <v>467</v>
      </c>
      <c r="C6" s="21" t="s">
        <v>462</v>
      </c>
      <c r="D6" s="20"/>
      <c r="E6" s="19" t="s">
        <v>427</v>
      </c>
      <c r="F6" s="21" t="s">
        <v>467</v>
      </c>
      <c r="G6" s="21" t="s">
        <v>462</v>
      </c>
    </row>
    <row r="7" spans="1:7" x14ac:dyDescent="0.25">
      <c r="A7" s="10" t="s">
        <v>40</v>
      </c>
      <c r="B7" s="11"/>
      <c r="C7" s="11"/>
      <c r="D7" s="11"/>
      <c r="E7" s="10" t="s">
        <v>2</v>
      </c>
      <c r="F7" s="11"/>
      <c r="G7" s="11"/>
    </row>
    <row r="8" spans="1:7" x14ac:dyDescent="0.25">
      <c r="A8" s="12" t="s">
        <v>41</v>
      </c>
      <c r="B8" s="13"/>
      <c r="C8" s="13"/>
      <c r="D8" s="13"/>
      <c r="E8" s="12" t="s">
        <v>3</v>
      </c>
      <c r="F8" s="13"/>
      <c r="G8" s="13"/>
    </row>
    <row r="9" spans="1:7" ht="21.75" customHeight="1" x14ac:dyDescent="0.25">
      <c r="A9" s="14" t="s">
        <v>144</v>
      </c>
      <c r="B9" s="75">
        <f>SUM(B10:B16)</f>
        <v>19920059.73</v>
      </c>
      <c r="C9" s="75">
        <f>SUM(C10:C16)</f>
        <v>19154610.5</v>
      </c>
      <c r="D9" s="15"/>
      <c r="E9" s="94" t="s">
        <v>459</v>
      </c>
      <c r="F9" s="75">
        <f>SUM(F10:F18)</f>
        <v>9085008.3599999994</v>
      </c>
      <c r="G9" s="75">
        <f>SUM(G10:G18)</f>
        <v>198889.50999999998</v>
      </c>
    </row>
    <row r="10" spans="1:7" x14ac:dyDescent="0.25">
      <c r="A10" s="13" t="s">
        <v>4</v>
      </c>
      <c r="B10" s="75">
        <v>0</v>
      </c>
      <c r="C10" s="75">
        <v>0</v>
      </c>
      <c r="D10" s="13"/>
      <c r="E10" s="14" t="s">
        <v>145</v>
      </c>
      <c r="F10" s="75">
        <v>0</v>
      </c>
      <c r="G10" s="75">
        <v>0</v>
      </c>
    </row>
    <row r="11" spans="1:7" x14ac:dyDescent="0.25">
      <c r="A11" s="13" t="s">
        <v>5</v>
      </c>
      <c r="B11" s="75">
        <v>0</v>
      </c>
      <c r="C11" s="75">
        <v>0</v>
      </c>
      <c r="D11" s="13"/>
      <c r="E11" s="14" t="s">
        <v>7</v>
      </c>
      <c r="F11" s="75">
        <v>0</v>
      </c>
      <c r="G11" s="75">
        <v>0</v>
      </c>
    </row>
    <row r="12" spans="1:7" x14ac:dyDescent="0.25">
      <c r="A12" s="13" t="s">
        <v>6</v>
      </c>
      <c r="B12" s="75">
        <v>163031.06</v>
      </c>
      <c r="C12" s="75">
        <v>532613.97</v>
      </c>
      <c r="D12" s="15"/>
      <c r="E12" s="14" t="s">
        <v>147</v>
      </c>
      <c r="F12" s="75">
        <v>8291754.3799999999</v>
      </c>
      <c r="G12" s="75">
        <v>0.1</v>
      </c>
    </row>
    <row r="13" spans="1:7" x14ac:dyDescent="0.25">
      <c r="A13" s="13" t="s">
        <v>146</v>
      </c>
      <c r="B13" s="75">
        <v>19757028.670000002</v>
      </c>
      <c r="C13" s="75">
        <v>18621996.530000001</v>
      </c>
      <c r="D13" s="15"/>
      <c r="E13" s="14" t="s">
        <v>148</v>
      </c>
      <c r="F13" s="75">
        <v>0</v>
      </c>
      <c r="G13" s="75">
        <v>0.1</v>
      </c>
    </row>
    <row r="14" spans="1:7" x14ac:dyDescent="0.25">
      <c r="A14" s="13" t="s">
        <v>8</v>
      </c>
      <c r="B14" s="75">
        <v>0</v>
      </c>
      <c r="C14" s="75">
        <v>0</v>
      </c>
      <c r="D14" s="13"/>
      <c r="E14" s="14" t="s">
        <v>149</v>
      </c>
      <c r="F14" s="75">
        <v>0</v>
      </c>
      <c r="G14" s="75">
        <v>0.1</v>
      </c>
    </row>
    <row r="15" spans="1:7" ht="25.5" customHeight="1" x14ac:dyDescent="0.25">
      <c r="A15" s="14" t="s">
        <v>150</v>
      </c>
      <c r="B15" s="75">
        <v>0</v>
      </c>
      <c r="C15" s="75">
        <v>0</v>
      </c>
      <c r="D15" s="13"/>
      <c r="E15" s="14" t="s">
        <v>151</v>
      </c>
      <c r="F15" s="75">
        <v>0</v>
      </c>
      <c r="G15" s="75">
        <v>0</v>
      </c>
    </row>
    <row r="16" spans="1:7" x14ac:dyDescent="0.25">
      <c r="A16" s="14" t="s">
        <v>9</v>
      </c>
      <c r="B16" s="75">
        <v>0</v>
      </c>
      <c r="C16" s="75">
        <v>0</v>
      </c>
      <c r="D16" s="13"/>
      <c r="E16" s="14" t="s">
        <v>152</v>
      </c>
      <c r="F16" s="75">
        <v>793253.98</v>
      </c>
      <c r="G16" s="75">
        <v>198889.21</v>
      </c>
    </row>
    <row r="17" spans="1:7" ht="23.25" x14ac:dyDescent="0.25">
      <c r="A17" s="14" t="s">
        <v>153</v>
      </c>
      <c r="B17" s="75">
        <f>SUM(B18:B24)</f>
        <v>0</v>
      </c>
      <c r="C17" s="75">
        <f>SUM(C18:C24)</f>
        <v>1953</v>
      </c>
      <c r="D17" s="15"/>
      <c r="E17" s="14" t="s">
        <v>154</v>
      </c>
      <c r="F17" s="75">
        <v>0</v>
      </c>
      <c r="G17" s="75">
        <v>0</v>
      </c>
    </row>
    <row r="18" spans="1:7" x14ac:dyDescent="0.25">
      <c r="A18" s="14" t="s">
        <v>155</v>
      </c>
      <c r="B18" s="75">
        <v>0</v>
      </c>
      <c r="C18" s="75">
        <v>0</v>
      </c>
      <c r="D18" s="13"/>
      <c r="E18" s="14" t="s">
        <v>156</v>
      </c>
      <c r="F18" s="75">
        <v>0</v>
      </c>
      <c r="G18" s="75">
        <v>0</v>
      </c>
    </row>
    <row r="19" spans="1:7" x14ac:dyDescent="0.25">
      <c r="A19" s="14" t="s">
        <v>11</v>
      </c>
      <c r="B19" s="75">
        <v>0</v>
      </c>
      <c r="C19" s="75">
        <v>0</v>
      </c>
      <c r="D19" s="13"/>
      <c r="E19" s="14" t="s">
        <v>157</v>
      </c>
      <c r="F19" s="75">
        <f>SUM(F20:F22)</f>
        <v>0</v>
      </c>
      <c r="G19" s="75">
        <f>SUM(G20:G22)</f>
        <v>0</v>
      </c>
    </row>
    <row r="20" spans="1:7" x14ac:dyDescent="0.25">
      <c r="A20" s="14" t="s">
        <v>159</v>
      </c>
      <c r="B20" s="75">
        <v>0</v>
      </c>
      <c r="C20" s="75">
        <v>1953</v>
      </c>
      <c r="D20" s="13"/>
      <c r="E20" s="14" t="s">
        <v>158</v>
      </c>
      <c r="F20" s="75">
        <v>0</v>
      </c>
      <c r="G20" s="75">
        <v>0</v>
      </c>
    </row>
    <row r="21" spans="1:7" ht="23.25" x14ac:dyDescent="0.25">
      <c r="A21" s="14" t="s">
        <v>12</v>
      </c>
      <c r="B21" s="75"/>
      <c r="C21" s="75"/>
      <c r="D21" s="13"/>
      <c r="E21" s="14" t="s">
        <v>160</v>
      </c>
      <c r="F21" s="75">
        <v>0</v>
      </c>
      <c r="G21" s="75">
        <v>0</v>
      </c>
    </row>
    <row r="22" spans="1:7" ht="24" customHeight="1" x14ac:dyDescent="0.25">
      <c r="A22" s="94" t="s">
        <v>161</v>
      </c>
      <c r="B22" s="75">
        <v>0</v>
      </c>
      <c r="C22" s="75">
        <v>0</v>
      </c>
      <c r="D22" s="15"/>
      <c r="E22" s="14" t="s">
        <v>162</v>
      </c>
      <c r="F22" s="75">
        <v>0</v>
      </c>
      <c r="G22" s="75">
        <v>0</v>
      </c>
    </row>
    <row r="23" spans="1:7" ht="23.25" x14ac:dyDescent="0.25">
      <c r="A23" s="14" t="s">
        <v>13</v>
      </c>
      <c r="B23" s="75">
        <v>0</v>
      </c>
      <c r="C23" s="75">
        <v>0</v>
      </c>
      <c r="D23" s="13"/>
      <c r="E23" s="14" t="s">
        <v>163</v>
      </c>
      <c r="F23" s="75">
        <f>SUM(F24:F25)</f>
        <v>0</v>
      </c>
      <c r="G23" s="75">
        <f>SUM(G24:G25)</f>
        <v>0</v>
      </c>
    </row>
    <row r="24" spans="1:7" ht="23.25" x14ac:dyDescent="0.25">
      <c r="A24" s="14" t="s">
        <v>164</v>
      </c>
      <c r="B24" s="75">
        <v>0</v>
      </c>
      <c r="C24" s="75">
        <v>0</v>
      </c>
      <c r="D24" s="13"/>
      <c r="E24" s="14" t="s">
        <v>165</v>
      </c>
      <c r="F24" s="75">
        <v>0</v>
      </c>
      <c r="G24" s="75">
        <v>0</v>
      </c>
    </row>
    <row r="25" spans="1:7" ht="23.25" x14ac:dyDescent="0.25">
      <c r="A25" s="14" t="s">
        <v>166</v>
      </c>
      <c r="B25" s="75">
        <f>SUM(B26:B30)</f>
        <v>2487526.31</v>
      </c>
      <c r="C25" s="75">
        <f>SUM(C26:C30)</f>
        <v>4033972.93</v>
      </c>
      <c r="D25" s="15"/>
      <c r="E25" s="14" t="s">
        <v>167</v>
      </c>
      <c r="F25" s="75">
        <v>0</v>
      </c>
      <c r="G25" s="75">
        <v>0</v>
      </c>
    </row>
    <row r="26" spans="1:7" ht="23.25" x14ac:dyDescent="0.25">
      <c r="A26" s="14" t="s">
        <v>168</v>
      </c>
      <c r="B26" s="75">
        <v>0</v>
      </c>
      <c r="C26" s="75">
        <v>0</v>
      </c>
      <c r="D26" s="15"/>
      <c r="E26" s="14" t="s">
        <v>14</v>
      </c>
      <c r="F26" s="75">
        <v>0</v>
      </c>
      <c r="G26" s="75">
        <v>0</v>
      </c>
    </row>
    <row r="27" spans="1:7" ht="23.25" x14ac:dyDescent="0.25">
      <c r="A27" s="14" t="s">
        <v>170</v>
      </c>
      <c r="B27" s="75">
        <v>0</v>
      </c>
      <c r="C27" s="75">
        <v>0</v>
      </c>
      <c r="D27" s="13"/>
      <c r="E27" s="14" t="s">
        <v>169</v>
      </c>
      <c r="F27" s="75">
        <f>SUM(F28:F30)</f>
        <v>0</v>
      </c>
      <c r="G27" s="75">
        <f>SUM(G28:G30)</f>
        <v>0</v>
      </c>
    </row>
    <row r="28" spans="1:7" ht="15" customHeight="1" x14ac:dyDescent="0.25">
      <c r="A28" s="14" t="s">
        <v>172</v>
      </c>
      <c r="B28" s="75">
        <v>0</v>
      </c>
      <c r="C28" s="75">
        <v>0</v>
      </c>
      <c r="D28" s="13"/>
      <c r="E28" s="14" t="s">
        <v>171</v>
      </c>
      <c r="F28" s="75">
        <v>0</v>
      </c>
      <c r="G28" s="75">
        <v>0</v>
      </c>
    </row>
    <row r="29" spans="1:7" ht="23.25" x14ac:dyDescent="0.25">
      <c r="A29" s="14" t="s">
        <v>173</v>
      </c>
      <c r="B29" s="75">
        <v>2487526.31</v>
      </c>
      <c r="C29" s="75">
        <v>4033972.93</v>
      </c>
      <c r="D29" s="13"/>
      <c r="E29" s="14" t="s">
        <v>174</v>
      </c>
      <c r="F29" s="75">
        <v>0</v>
      </c>
      <c r="G29" s="75">
        <v>0</v>
      </c>
    </row>
    <row r="30" spans="1:7" ht="23.25" x14ac:dyDescent="0.25">
      <c r="A30" s="14" t="s">
        <v>175</v>
      </c>
      <c r="B30" s="75">
        <v>0</v>
      </c>
      <c r="C30" s="75">
        <v>0</v>
      </c>
      <c r="D30" s="13"/>
      <c r="E30" s="14" t="s">
        <v>176</v>
      </c>
      <c r="F30" s="75">
        <v>0</v>
      </c>
      <c r="G30" s="75">
        <v>0</v>
      </c>
    </row>
    <row r="31" spans="1:7" ht="23.25" x14ac:dyDescent="0.25">
      <c r="A31" s="14" t="s">
        <v>42</v>
      </c>
      <c r="B31" s="75">
        <f>SUM(B32:B36)</f>
        <v>0</v>
      </c>
      <c r="C31" s="75">
        <f>SUM(C32:C36)</f>
        <v>0</v>
      </c>
      <c r="D31" s="13"/>
      <c r="E31" s="14" t="s">
        <v>177</v>
      </c>
      <c r="F31" s="75">
        <f>SUM(F32:F37)</f>
        <v>0</v>
      </c>
      <c r="G31" s="75">
        <f>SUM(G32:G37)</f>
        <v>0</v>
      </c>
    </row>
    <row r="32" spans="1:7" x14ac:dyDescent="0.25">
      <c r="A32" s="14" t="s">
        <v>15</v>
      </c>
      <c r="B32" s="75">
        <v>0</v>
      </c>
      <c r="C32" s="75">
        <v>0</v>
      </c>
      <c r="D32" s="13"/>
      <c r="E32" s="14" t="s">
        <v>18</v>
      </c>
      <c r="F32" s="75">
        <v>0</v>
      </c>
      <c r="G32" s="75">
        <v>0</v>
      </c>
    </row>
    <row r="33" spans="1:7" x14ac:dyDescent="0.25">
      <c r="A33" s="14" t="s">
        <v>16</v>
      </c>
      <c r="B33" s="75">
        <v>0</v>
      </c>
      <c r="C33" s="75">
        <v>0</v>
      </c>
      <c r="D33" s="13"/>
      <c r="E33" s="14" t="s">
        <v>179</v>
      </c>
      <c r="F33" s="75">
        <v>0</v>
      </c>
      <c r="G33" s="75">
        <v>0</v>
      </c>
    </row>
    <row r="34" spans="1:7" x14ac:dyDescent="0.25">
      <c r="A34" s="14" t="s">
        <v>178</v>
      </c>
      <c r="B34" s="75">
        <v>0</v>
      </c>
      <c r="C34" s="75">
        <v>0</v>
      </c>
      <c r="D34" s="13"/>
      <c r="E34" s="14" t="s">
        <v>19</v>
      </c>
      <c r="F34" s="75">
        <v>0</v>
      </c>
      <c r="G34" s="75">
        <v>0</v>
      </c>
    </row>
    <row r="35" spans="1:7" ht="23.25" x14ac:dyDescent="0.25">
      <c r="A35" s="14" t="s">
        <v>181</v>
      </c>
      <c r="B35" s="75">
        <v>0</v>
      </c>
      <c r="C35" s="75">
        <v>0</v>
      </c>
      <c r="D35" s="13"/>
      <c r="E35" s="14" t="s">
        <v>180</v>
      </c>
      <c r="F35" s="75">
        <v>0</v>
      </c>
      <c r="G35" s="75">
        <v>0</v>
      </c>
    </row>
    <row r="36" spans="1:7" ht="12.75" customHeight="1" x14ac:dyDescent="0.25">
      <c r="A36" s="14" t="s">
        <v>17</v>
      </c>
      <c r="B36" s="75">
        <v>0</v>
      </c>
      <c r="C36" s="75">
        <v>0</v>
      </c>
      <c r="D36" s="13"/>
      <c r="E36" s="96" t="s">
        <v>182</v>
      </c>
      <c r="F36" s="75">
        <v>0</v>
      </c>
      <c r="G36" s="75">
        <v>0</v>
      </c>
    </row>
    <row r="37" spans="1:7" ht="12.75" customHeight="1" x14ac:dyDescent="0.25">
      <c r="A37" s="14" t="s">
        <v>43</v>
      </c>
      <c r="B37" s="75">
        <v>0</v>
      </c>
      <c r="C37" s="75">
        <v>0</v>
      </c>
      <c r="D37" s="13"/>
      <c r="E37" s="14" t="s">
        <v>185</v>
      </c>
      <c r="F37" s="75">
        <v>0</v>
      </c>
      <c r="G37" s="75">
        <v>0</v>
      </c>
    </row>
    <row r="38" spans="1:7" ht="22.5" customHeight="1" x14ac:dyDescent="0.25">
      <c r="A38" s="14" t="s">
        <v>183</v>
      </c>
      <c r="B38" s="75">
        <f>SUM(B39:B40)</f>
        <v>0</v>
      </c>
      <c r="C38" s="75">
        <f>SUM(C39:C40)</f>
        <v>0</v>
      </c>
      <c r="D38" s="13"/>
      <c r="E38" s="14" t="s">
        <v>186</v>
      </c>
      <c r="F38" s="75">
        <f>SUM(F39:F41)</f>
        <v>0</v>
      </c>
      <c r="G38" s="75">
        <f>SUM(G39:G41)</f>
        <v>0</v>
      </c>
    </row>
    <row r="39" spans="1:7" ht="23.25" x14ac:dyDescent="0.25">
      <c r="A39" s="14" t="s">
        <v>184</v>
      </c>
      <c r="B39" s="75">
        <v>0</v>
      </c>
      <c r="C39" s="75">
        <v>0</v>
      </c>
      <c r="D39" s="13"/>
      <c r="E39" s="14" t="s">
        <v>187</v>
      </c>
      <c r="F39" s="75">
        <v>0</v>
      </c>
      <c r="G39" s="75">
        <v>0</v>
      </c>
    </row>
    <row r="40" spans="1:7" x14ac:dyDescent="0.25">
      <c r="A40" s="14" t="s">
        <v>188</v>
      </c>
      <c r="B40" s="75">
        <v>0</v>
      </c>
      <c r="C40" s="75">
        <v>0</v>
      </c>
      <c r="D40" s="13"/>
      <c r="E40" s="14" t="s">
        <v>189</v>
      </c>
      <c r="F40" s="75">
        <v>0</v>
      </c>
      <c r="G40" s="75">
        <v>0</v>
      </c>
    </row>
    <row r="41" spans="1:7" x14ac:dyDescent="0.25">
      <c r="A41" s="14" t="s">
        <v>190</v>
      </c>
      <c r="B41" s="75">
        <f>SUM(B42:B45)</f>
        <v>0</v>
      </c>
      <c r="C41" s="75">
        <f>SUM(C42:C45)</f>
        <v>0</v>
      </c>
      <c r="D41" s="13"/>
      <c r="E41" s="14" t="s">
        <v>22</v>
      </c>
      <c r="F41" s="75">
        <v>0</v>
      </c>
      <c r="G41" s="75">
        <v>0</v>
      </c>
    </row>
    <row r="42" spans="1:7" x14ac:dyDescent="0.25">
      <c r="A42" s="14" t="s">
        <v>20</v>
      </c>
      <c r="B42" s="75">
        <v>0</v>
      </c>
      <c r="C42" s="75">
        <v>0</v>
      </c>
      <c r="D42" s="13"/>
      <c r="E42" s="14" t="s">
        <v>191</v>
      </c>
      <c r="F42" s="75">
        <f>+SUM(F43:F45)</f>
        <v>164425.79999999999</v>
      </c>
      <c r="G42" s="75">
        <f>+SUM(G43:G45)</f>
        <v>434900.77</v>
      </c>
    </row>
    <row r="43" spans="1:7" x14ac:dyDescent="0.25">
      <c r="A43" s="14" t="s">
        <v>192</v>
      </c>
      <c r="B43" s="75">
        <v>0</v>
      </c>
      <c r="C43" s="75">
        <v>0</v>
      </c>
      <c r="D43" s="13"/>
      <c r="E43" s="14" t="s">
        <v>23</v>
      </c>
      <c r="F43" s="75">
        <v>0</v>
      </c>
      <c r="G43" s="75">
        <v>0</v>
      </c>
    </row>
    <row r="44" spans="1:7" ht="23.25" x14ac:dyDescent="0.25">
      <c r="A44" s="14" t="s">
        <v>193</v>
      </c>
      <c r="B44" s="75">
        <v>0</v>
      </c>
      <c r="C44" s="75">
        <v>0</v>
      </c>
      <c r="D44" s="13"/>
      <c r="E44" s="14" t="s">
        <v>24</v>
      </c>
      <c r="F44" s="75">
        <v>0</v>
      </c>
      <c r="G44" s="75">
        <v>0</v>
      </c>
    </row>
    <row r="45" spans="1:7" ht="11.25" customHeight="1" x14ac:dyDescent="0.25">
      <c r="A45" s="14" t="s">
        <v>21</v>
      </c>
      <c r="B45" s="75">
        <v>0</v>
      </c>
      <c r="C45" s="75">
        <v>0</v>
      </c>
      <c r="D45" s="13"/>
      <c r="E45" s="14" t="s">
        <v>25</v>
      </c>
      <c r="F45" s="75">
        <v>164425.79999999999</v>
      </c>
      <c r="G45" s="75">
        <v>434900.77</v>
      </c>
    </row>
    <row r="46" spans="1:7" ht="11.25" customHeight="1" x14ac:dyDescent="0.25">
      <c r="A46" s="14" t="s">
        <v>142</v>
      </c>
      <c r="B46" s="75">
        <f>B9+B17+B25+B31+B37+B38+B41</f>
        <v>22407586.039999999</v>
      </c>
      <c r="C46" s="75">
        <f>C9+C17+C25+C31+C37+C38+C41</f>
        <v>23190536.43</v>
      </c>
      <c r="D46" s="13"/>
      <c r="E46" s="14" t="s">
        <v>143</v>
      </c>
      <c r="F46" s="75">
        <f>F9+F19+F23+F26+F27+F31+F38+F42</f>
        <v>9249434.1600000001</v>
      </c>
      <c r="G46" s="75">
        <f>G9+G19+G23+G26+G27+G31+G38+G42</f>
        <v>633790.28</v>
      </c>
    </row>
    <row r="47" spans="1:7" ht="7.5" customHeight="1" x14ac:dyDescent="0.25">
      <c r="A47" s="14"/>
      <c r="B47" s="75"/>
      <c r="C47" s="75"/>
      <c r="D47" s="13"/>
      <c r="E47" s="14"/>
      <c r="F47" s="75"/>
      <c r="G47" s="75"/>
    </row>
    <row r="48" spans="1:7" ht="11.25" customHeight="1" x14ac:dyDescent="0.25">
      <c r="A48" s="14" t="s">
        <v>44</v>
      </c>
      <c r="B48" s="75"/>
      <c r="C48" s="75"/>
      <c r="D48" s="13"/>
      <c r="E48" s="14" t="s">
        <v>26</v>
      </c>
      <c r="F48" s="75"/>
      <c r="G48" s="75"/>
    </row>
    <row r="49" spans="1:7" ht="11.25" customHeight="1" x14ac:dyDescent="0.25">
      <c r="A49" s="14" t="s">
        <v>45</v>
      </c>
      <c r="B49" s="75">
        <v>0</v>
      </c>
      <c r="C49" s="75">
        <v>0</v>
      </c>
      <c r="D49" s="13"/>
      <c r="E49" s="14" t="s">
        <v>27</v>
      </c>
      <c r="F49" s="75">
        <v>0</v>
      </c>
      <c r="G49" s="75">
        <v>0</v>
      </c>
    </row>
    <row r="50" spans="1:7" ht="11.25" customHeight="1" x14ac:dyDescent="0.25">
      <c r="A50" s="14" t="s">
        <v>194</v>
      </c>
      <c r="B50" s="75">
        <v>0</v>
      </c>
      <c r="C50" s="75">
        <v>0</v>
      </c>
      <c r="D50" s="13"/>
      <c r="E50" s="14" t="s">
        <v>28</v>
      </c>
      <c r="F50" s="75">
        <v>0</v>
      </c>
      <c r="G50" s="75">
        <v>0</v>
      </c>
    </row>
    <row r="51" spans="1:7" ht="11.25" customHeight="1" x14ac:dyDescent="0.25">
      <c r="A51" s="14" t="s">
        <v>458</v>
      </c>
      <c r="B51" s="75">
        <v>49791264.229999997</v>
      </c>
      <c r="C51" s="75">
        <v>28052933.420000002</v>
      </c>
      <c r="D51" s="13"/>
      <c r="E51" s="14" t="s">
        <v>29</v>
      </c>
      <c r="F51" s="75">
        <v>0</v>
      </c>
      <c r="G51" s="75">
        <v>0</v>
      </c>
    </row>
    <row r="52" spans="1:7" ht="11.25" customHeight="1" x14ac:dyDescent="0.25">
      <c r="A52" s="14" t="s">
        <v>46</v>
      </c>
      <c r="B52" s="75">
        <v>13211417.880000001</v>
      </c>
      <c r="C52" s="75">
        <v>13066505.970000001</v>
      </c>
      <c r="D52" s="13"/>
      <c r="E52" s="14" t="s">
        <v>30</v>
      </c>
      <c r="F52" s="75">
        <v>0</v>
      </c>
      <c r="G52" s="75">
        <v>0</v>
      </c>
    </row>
    <row r="53" spans="1:7" ht="11.25" customHeight="1" x14ac:dyDescent="0.25">
      <c r="A53" s="14" t="s">
        <v>47</v>
      </c>
      <c r="B53" s="75">
        <v>3587880</v>
      </c>
      <c r="C53" s="75">
        <v>3587880</v>
      </c>
      <c r="D53" s="13"/>
      <c r="E53" s="14" t="s">
        <v>195</v>
      </c>
      <c r="F53" s="75">
        <v>0</v>
      </c>
      <c r="G53" s="75">
        <v>0</v>
      </c>
    </row>
    <row r="54" spans="1:7" ht="11.25" customHeight="1" x14ac:dyDescent="0.25">
      <c r="A54" s="14" t="s">
        <v>196</v>
      </c>
      <c r="B54" s="75">
        <v>-4192686.72</v>
      </c>
      <c r="C54" s="75">
        <v>-4192686.72</v>
      </c>
      <c r="D54" s="13"/>
      <c r="E54" s="14" t="s">
        <v>31</v>
      </c>
      <c r="F54" s="75">
        <v>0</v>
      </c>
      <c r="G54" s="75">
        <v>0</v>
      </c>
    </row>
    <row r="55" spans="1:7" ht="11.25" customHeight="1" x14ac:dyDescent="0.25">
      <c r="A55" s="14" t="s">
        <v>48</v>
      </c>
      <c r="B55" s="75">
        <v>0</v>
      </c>
      <c r="C55" s="75">
        <v>0</v>
      </c>
      <c r="D55" s="13"/>
      <c r="E55" s="14"/>
      <c r="F55" s="75"/>
      <c r="G55" s="75"/>
    </row>
    <row r="56" spans="1:7" ht="11.25" customHeight="1" x14ac:dyDescent="0.25">
      <c r="A56" s="14" t="s">
        <v>197</v>
      </c>
      <c r="B56" s="75">
        <v>0</v>
      </c>
      <c r="C56" s="75">
        <v>0</v>
      </c>
      <c r="D56" s="13"/>
      <c r="E56" s="14" t="s">
        <v>198</v>
      </c>
      <c r="F56" s="75">
        <f>SUM(F49:F55)</f>
        <v>0</v>
      </c>
      <c r="G56" s="75">
        <f>SUM(G49:G55)</f>
        <v>0</v>
      </c>
    </row>
    <row r="57" spans="1:7" ht="11.25" customHeight="1" x14ac:dyDescent="0.25">
      <c r="A57" s="14" t="s">
        <v>49</v>
      </c>
      <c r="B57" s="75">
        <v>0</v>
      </c>
      <c r="C57" s="75">
        <v>0</v>
      </c>
      <c r="D57" s="13"/>
      <c r="E57" s="14" t="s">
        <v>32</v>
      </c>
      <c r="F57" s="75">
        <f>F46+F56</f>
        <v>9249434.1600000001</v>
      </c>
      <c r="G57" s="75">
        <f>G46+G56</f>
        <v>633790.28</v>
      </c>
    </row>
    <row r="58" spans="1:7" ht="11.25" customHeight="1" x14ac:dyDescent="0.25">
      <c r="A58" s="14" t="s">
        <v>199</v>
      </c>
      <c r="B58" s="75">
        <f>SUM(B49:B57)</f>
        <v>62397875.390000001</v>
      </c>
      <c r="C58" s="75">
        <f>SUM(C49:C57)</f>
        <v>40514632.670000002</v>
      </c>
      <c r="D58" s="13"/>
      <c r="E58" s="14"/>
      <c r="F58" s="75"/>
      <c r="G58" s="75"/>
    </row>
    <row r="59" spans="1:7" ht="11.25" customHeight="1" x14ac:dyDescent="0.25">
      <c r="A59" s="14" t="s">
        <v>50</v>
      </c>
      <c r="B59" s="75">
        <f>B46+B58</f>
        <v>84805461.430000007</v>
      </c>
      <c r="C59" s="75">
        <f>C46+C58</f>
        <v>63705169.100000001</v>
      </c>
      <c r="D59" s="13"/>
      <c r="E59" s="14" t="s">
        <v>33</v>
      </c>
      <c r="F59" s="75"/>
      <c r="G59" s="75"/>
    </row>
    <row r="60" spans="1:7" ht="11.25" customHeight="1" x14ac:dyDescent="0.25">
      <c r="A60" s="13"/>
      <c r="B60" s="75"/>
      <c r="C60" s="75"/>
      <c r="D60" s="15"/>
      <c r="E60" s="14" t="s">
        <v>200</v>
      </c>
      <c r="F60" s="75">
        <f>SUM(F61:F63)</f>
        <v>0</v>
      </c>
      <c r="G60" s="75">
        <f>SUM(G61:G63)</f>
        <v>0</v>
      </c>
    </row>
    <row r="61" spans="1:7" ht="11.25" customHeight="1" x14ac:dyDescent="0.25">
      <c r="A61" s="13"/>
      <c r="B61" s="75"/>
      <c r="C61" s="75"/>
      <c r="D61" s="13"/>
      <c r="E61" s="14" t="s">
        <v>34</v>
      </c>
      <c r="F61" s="75">
        <v>0</v>
      </c>
      <c r="G61" s="75">
        <v>0</v>
      </c>
    </row>
    <row r="62" spans="1:7" ht="11.25" customHeight="1" x14ac:dyDescent="0.25">
      <c r="A62" s="13"/>
      <c r="B62" s="75"/>
      <c r="C62" s="75"/>
      <c r="D62" s="13"/>
      <c r="E62" s="14" t="s">
        <v>35</v>
      </c>
      <c r="F62" s="75">
        <v>0</v>
      </c>
      <c r="G62" s="75">
        <v>0</v>
      </c>
    </row>
    <row r="63" spans="1:7" ht="11.25" customHeight="1" x14ac:dyDescent="0.25">
      <c r="A63" s="13"/>
      <c r="B63" s="75"/>
      <c r="C63" s="75"/>
      <c r="D63" s="13"/>
      <c r="E63" s="14" t="s">
        <v>201</v>
      </c>
      <c r="F63" s="75">
        <v>0</v>
      </c>
      <c r="G63" s="75">
        <v>0</v>
      </c>
    </row>
    <row r="64" spans="1:7" ht="11.25" customHeight="1" x14ac:dyDescent="0.25">
      <c r="A64" s="13"/>
      <c r="B64" s="75"/>
      <c r="C64" s="75"/>
      <c r="D64" s="13"/>
      <c r="E64" s="14" t="s">
        <v>202</v>
      </c>
      <c r="F64" s="75">
        <f>SUM(F65:F69)</f>
        <v>75556027.269999996</v>
      </c>
      <c r="G64" s="75">
        <f>SUM(G65:G69)</f>
        <v>63071379.119999997</v>
      </c>
    </row>
    <row r="65" spans="1:7" ht="11.25" customHeight="1" x14ac:dyDescent="0.25">
      <c r="A65" s="13"/>
      <c r="B65" s="75"/>
      <c r="C65" s="75"/>
      <c r="D65" s="13"/>
      <c r="E65" s="14" t="s">
        <v>203</v>
      </c>
      <c r="F65" s="75">
        <v>12319730.359999999</v>
      </c>
      <c r="G65" s="75">
        <v>13409703.34</v>
      </c>
    </row>
    <row r="66" spans="1:7" ht="11.25" customHeight="1" x14ac:dyDescent="0.25">
      <c r="A66" s="13"/>
      <c r="B66" s="75"/>
      <c r="C66" s="75"/>
      <c r="D66" s="13"/>
      <c r="E66" s="14" t="s">
        <v>36</v>
      </c>
      <c r="F66" s="75">
        <v>63236267.060000002</v>
      </c>
      <c r="G66" s="75">
        <v>49661646.299999997</v>
      </c>
    </row>
    <row r="67" spans="1:7" ht="11.25" customHeight="1" x14ac:dyDescent="0.25">
      <c r="A67" s="13"/>
      <c r="B67" s="75"/>
      <c r="C67" s="75"/>
      <c r="D67" s="15"/>
      <c r="E67" s="14" t="s">
        <v>37</v>
      </c>
      <c r="F67" s="75">
        <v>0</v>
      </c>
      <c r="G67" s="75">
        <v>0</v>
      </c>
    </row>
    <row r="68" spans="1:7" ht="11.25" customHeight="1" x14ac:dyDescent="0.25">
      <c r="A68" s="13"/>
      <c r="B68" s="75"/>
      <c r="C68" s="75"/>
      <c r="D68" s="13"/>
      <c r="E68" s="14" t="s">
        <v>38</v>
      </c>
      <c r="F68" s="75">
        <v>0</v>
      </c>
      <c r="G68" s="75">
        <v>0</v>
      </c>
    </row>
    <row r="69" spans="1:7" ht="11.25" customHeight="1" x14ac:dyDescent="0.25">
      <c r="A69" s="13"/>
      <c r="B69" s="75"/>
      <c r="C69" s="75"/>
      <c r="D69" s="15"/>
      <c r="E69" s="14" t="s">
        <v>204</v>
      </c>
      <c r="F69" s="75">
        <v>29.85</v>
      </c>
      <c r="G69" s="75">
        <v>29.48</v>
      </c>
    </row>
    <row r="70" spans="1:7" ht="11.25" customHeight="1" x14ac:dyDescent="0.25">
      <c r="A70" s="13"/>
      <c r="B70" s="75"/>
      <c r="C70" s="75"/>
      <c r="D70" s="13"/>
      <c r="E70" s="14" t="s">
        <v>205</v>
      </c>
      <c r="F70" s="75">
        <f>SUM(F71:F72)</f>
        <v>0</v>
      </c>
      <c r="G70" s="75">
        <f>SUM(G71:G72)</f>
        <v>0</v>
      </c>
    </row>
    <row r="71" spans="1:7" ht="11.25" customHeight="1" x14ac:dyDescent="0.25">
      <c r="A71" s="13"/>
      <c r="B71" s="75"/>
      <c r="C71" s="75"/>
      <c r="D71" s="13"/>
      <c r="E71" s="14" t="s">
        <v>39</v>
      </c>
      <c r="F71" s="75">
        <v>0</v>
      </c>
      <c r="G71" s="75">
        <v>0</v>
      </c>
    </row>
    <row r="72" spans="1:7" ht="11.25" customHeight="1" x14ac:dyDescent="0.25">
      <c r="A72" s="13"/>
      <c r="B72" s="75"/>
      <c r="C72" s="75"/>
      <c r="D72" s="13"/>
      <c r="E72" s="14" t="s">
        <v>206</v>
      </c>
      <c r="F72" s="75">
        <v>0</v>
      </c>
      <c r="G72" s="75">
        <v>0</v>
      </c>
    </row>
    <row r="73" spans="1:7" ht="11.25" customHeight="1" x14ac:dyDescent="0.25">
      <c r="A73" s="13"/>
      <c r="B73" s="75"/>
      <c r="C73" s="75"/>
      <c r="D73" s="15"/>
      <c r="E73" s="14" t="s">
        <v>207</v>
      </c>
      <c r="F73" s="75">
        <f>F60+F64+F70</f>
        <v>75556027.269999996</v>
      </c>
      <c r="G73" s="75">
        <f>G60+G64+G70</f>
        <v>63071379.119999997</v>
      </c>
    </row>
    <row r="74" spans="1:7" ht="11.25" customHeight="1" x14ac:dyDescent="0.25">
      <c r="A74" s="16"/>
      <c r="B74" s="76"/>
      <c r="C74" s="76"/>
      <c r="D74" s="17"/>
      <c r="E74" s="18" t="s">
        <v>208</v>
      </c>
      <c r="F74" s="76">
        <f>F57+F73</f>
        <v>84805461.429999992</v>
      </c>
      <c r="G74" s="76">
        <f>G57+G73</f>
        <v>63705169.399999999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B31:C31 B38:C38 B41:C41 F9 F19:G19 F23:G23 F27:G27 F31:G31 F38:G38 F60:G60 G64 F70:G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Normal="100" workbookViewId="0">
      <selection activeCell="A4" sqref="A4:H4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01"/>
      <c r="B1" s="101"/>
      <c r="C1" s="101"/>
      <c r="D1" s="101"/>
      <c r="E1" s="101"/>
      <c r="F1" s="101"/>
      <c r="G1" s="101"/>
      <c r="H1" s="101"/>
    </row>
    <row r="2" spans="1:8" ht="11.25" customHeight="1" x14ac:dyDescent="0.25">
      <c r="A2" s="101" t="s">
        <v>426</v>
      </c>
      <c r="B2" s="101"/>
      <c r="C2" s="101"/>
      <c r="D2" s="101"/>
      <c r="E2" s="101"/>
      <c r="F2" s="101"/>
      <c r="G2" s="101"/>
      <c r="H2" s="101"/>
    </row>
    <row r="3" spans="1:8" ht="11.25" customHeight="1" x14ac:dyDescent="0.25">
      <c r="A3" s="101" t="s">
        <v>430</v>
      </c>
      <c r="B3" s="101"/>
      <c r="C3" s="101"/>
      <c r="D3" s="101"/>
      <c r="E3" s="101"/>
      <c r="F3" s="101"/>
      <c r="G3" s="101"/>
      <c r="H3" s="101"/>
    </row>
    <row r="4" spans="1:8" ht="11.25" customHeight="1" x14ac:dyDescent="0.25">
      <c r="A4" s="101" t="s">
        <v>466</v>
      </c>
      <c r="B4" s="101"/>
      <c r="C4" s="101"/>
      <c r="D4" s="101"/>
      <c r="E4" s="101"/>
      <c r="F4" s="101"/>
      <c r="G4" s="101"/>
      <c r="H4" s="101"/>
    </row>
    <row r="5" spans="1:8" ht="11.25" customHeight="1" x14ac:dyDescent="0.25">
      <c r="A5" s="107" t="s">
        <v>428</v>
      </c>
      <c r="B5" s="107"/>
      <c r="C5" s="107"/>
      <c r="D5" s="107"/>
      <c r="E5" s="107"/>
      <c r="F5" s="107"/>
      <c r="G5" s="107"/>
      <c r="H5" s="107"/>
    </row>
    <row r="6" spans="1:8" x14ac:dyDescent="0.25">
      <c r="A6" s="24" t="s">
        <v>51</v>
      </c>
      <c r="B6" s="24" t="s">
        <v>432</v>
      </c>
      <c r="C6" s="24" t="s">
        <v>52</v>
      </c>
      <c r="D6" s="24" t="s">
        <v>53</v>
      </c>
      <c r="E6" s="24" t="s">
        <v>54</v>
      </c>
      <c r="F6" s="24" t="s">
        <v>55</v>
      </c>
      <c r="G6" s="24" t="s">
        <v>56</v>
      </c>
      <c r="H6" s="24" t="s">
        <v>91</v>
      </c>
    </row>
    <row r="7" spans="1:8" x14ac:dyDescent="0.25">
      <c r="A7" s="25" t="s">
        <v>57</v>
      </c>
      <c r="B7" s="25" t="s">
        <v>431</v>
      </c>
      <c r="C7" s="25" t="s">
        <v>58</v>
      </c>
      <c r="D7" s="25" t="s">
        <v>58</v>
      </c>
      <c r="E7" s="25" t="s">
        <v>59</v>
      </c>
      <c r="F7" s="25" t="s">
        <v>60</v>
      </c>
      <c r="G7" s="25" t="s">
        <v>61</v>
      </c>
      <c r="H7" s="25" t="s">
        <v>92</v>
      </c>
    </row>
    <row r="8" spans="1:8" x14ac:dyDescent="0.25">
      <c r="A8" s="26"/>
      <c r="B8" s="27" t="s">
        <v>463</v>
      </c>
      <c r="C8" s="27" t="s">
        <v>62</v>
      </c>
      <c r="D8" s="27" t="s">
        <v>63</v>
      </c>
      <c r="E8" s="27" t="s">
        <v>64</v>
      </c>
      <c r="F8" s="27" t="s">
        <v>65</v>
      </c>
      <c r="G8" s="27" t="s">
        <v>66</v>
      </c>
      <c r="H8" s="27" t="s">
        <v>93</v>
      </c>
    </row>
    <row r="9" spans="1:8" x14ac:dyDescent="0.25">
      <c r="A9" s="12" t="s">
        <v>67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 t="s">
        <v>68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3" t="s">
        <v>69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5">
      <c r="A12" s="13" t="s">
        <v>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5">
      <c r="A13" s="13" t="s">
        <v>71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5">
      <c r="A14" s="12" t="s">
        <v>72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A15" s="13" t="s">
        <v>73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A16" s="13" t="s">
        <v>74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5">
      <c r="A17" s="13" t="s">
        <v>75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5">
      <c r="A18" s="12" t="s">
        <v>76</v>
      </c>
      <c r="B18" s="75">
        <v>633789.98</v>
      </c>
      <c r="C18" s="13">
        <v>0</v>
      </c>
      <c r="D18" s="13">
        <v>0</v>
      </c>
      <c r="E18" s="13">
        <v>0</v>
      </c>
      <c r="F18" s="75">
        <v>9249434.1600000001</v>
      </c>
      <c r="G18" s="13">
        <v>0</v>
      </c>
      <c r="H18" s="13">
        <v>0</v>
      </c>
    </row>
    <row r="19" spans="1:8" x14ac:dyDescent="0.25">
      <c r="A19" s="12" t="s">
        <v>89</v>
      </c>
      <c r="B19" s="75">
        <f>B9+B18</f>
        <v>633789.98</v>
      </c>
      <c r="C19" s="75">
        <f t="shared" ref="C19:H19" si="0">C9+C18</f>
        <v>0</v>
      </c>
      <c r="D19" s="75">
        <f t="shared" si="0"/>
        <v>0</v>
      </c>
      <c r="E19" s="75">
        <f t="shared" si="0"/>
        <v>0</v>
      </c>
      <c r="F19" s="75">
        <f>F9+F18</f>
        <v>9249434.1600000001</v>
      </c>
      <c r="G19" s="75">
        <f t="shared" si="0"/>
        <v>0</v>
      </c>
      <c r="H19" s="75">
        <f t="shared" si="0"/>
        <v>0</v>
      </c>
    </row>
    <row r="20" spans="1:8" x14ac:dyDescent="0.25">
      <c r="A20" s="12" t="s">
        <v>77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5">
      <c r="A21" s="12" t="s">
        <v>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33.75" customHeight="1" x14ac:dyDescent="0.25">
      <c r="A23" s="103" t="s">
        <v>433</v>
      </c>
      <c r="B23" s="104"/>
      <c r="C23" s="104"/>
      <c r="D23" s="104"/>
      <c r="E23" s="104"/>
      <c r="F23" s="104"/>
      <c r="G23" s="104"/>
      <c r="H23" s="104"/>
    </row>
    <row r="24" spans="1:8" ht="12" customHeight="1" x14ac:dyDescent="0.25">
      <c r="A24" s="105" t="s">
        <v>434</v>
      </c>
      <c r="B24" s="106"/>
      <c r="C24" s="106"/>
      <c r="D24" s="106"/>
      <c r="E24" s="106"/>
      <c r="F24" s="106"/>
      <c r="G24" s="106"/>
      <c r="H24" s="106"/>
    </row>
    <row r="25" spans="1:8" ht="11.25" customHeight="1" x14ac:dyDescent="0.25">
      <c r="A25" s="101"/>
      <c r="B25" s="101"/>
      <c r="C25" s="101"/>
      <c r="D25" s="101"/>
      <c r="E25" s="101"/>
      <c r="F25" s="101"/>
      <c r="G25" s="28"/>
      <c r="H25" s="28"/>
    </row>
    <row r="26" spans="1:8" ht="11.25" customHeight="1" x14ac:dyDescent="0.25">
      <c r="A26" s="101" t="s">
        <v>426</v>
      </c>
      <c r="B26" s="101"/>
      <c r="C26" s="101"/>
      <c r="D26" s="101"/>
      <c r="E26" s="101"/>
      <c r="F26" s="101"/>
      <c r="G26" s="28"/>
      <c r="H26" s="28"/>
    </row>
    <row r="27" spans="1:8" ht="11.25" customHeight="1" x14ac:dyDescent="0.25">
      <c r="A27" s="101" t="s">
        <v>430</v>
      </c>
      <c r="B27" s="101"/>
      <c r="C27" s="101"/>
      <c r="D27" s="101"/>
      <c r="E27" s="101"/>
      <c r="F27" s="101"/>
      <c r="G27" s="28"/>
      <c r="H27" s="28"/>
    </row>
    <row r="28" spans="1:8" ht="11.25" customHeight="1" x14ac:dyDescent="0.25">
      <c r="A28" s="101" t="str">
        <f>+A4</f>
        <v>Al 31 de diciembre de 2024 y al 30 de junio de 2025</v>
      </c>
      <c r="B28" s="101"/>
      <c r="C28" s="101"/>
      <c r="D28" s="101"/>
      <c r="E28" s="101"/>
      <c r="F28" s="101"/>
      <c r="G28" s="28"/>
      <c r="H28" s="28"/>
    </row>
    <row r="29" spans="1:8" ht="11.25" customHeight="1" x14ac:dyDescent="0.25">
      <c r="A29" s="107" t="s">
        <v>428</v>
      </c>
      <c r="B29" s="107"/>
      <c r="C29" s="107"/>
      <c r="D29" s="107"/>
      <c r="E29" s="107"/>
      <c r="F29" s="107"/>
      <c r="G29" s="28"/>
      <c r="H29" s="28"/>
    </row>
    <row r="30" spans="1:8" x14ac:dyDescent="0.25">
      <c r="A30" s="29" t="s">
        <v>78</v>
      </c>
      <c r="B30" s="30" t="s">
        <v>79</v>
      </c>
      <c r="C30" s="30" t="s">
        <v>10</v>
      </c>
      <c r="D30" s="30" t="s">
        <v>80</v>
      </c>
      <c r="E30" s="31" t="s">
        <v>81</v>
      </c>
      <c r="F30" s="32" t="s">
        <v>82</v>
      </c>
      <c r="G30" s="22"/>
      <c r="H30" s="22"/>
    </row>
    <row r="31" spans="1:8" x14ac:dyDescent="0.25">
      <c r="A31" s="26"/>
      <c r="B31" s="33" t="s">
        <v>83</v>
      </c>
      <c r="C31" s="33" t="s">
        <v>84</v>
      </c>
      <c r="D31" s="33" t="s">
        <v>85</v>
      </c>
      <c r="E31" s="34" t="s">
        <v>86</v>
      </c>
      <c r="F31" s="35" t="s">
        <v>87</v>
      </c>
      <c r="G31" s="22"/>
      <c r="H31" s="22"/>
    </row>
    <row r="32" spans="1:8" x14ac:dyDescent="0.25">
      <c r="A32" s="23" t="s">
        <v>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2"/>
      <c r="H32" s="22"/>
    </row>
  </sheetData>
  <mergeCells count="12">
    <mergeCell ref="A25:F25"/>
    <mergeCell ref="A26:F26"/>
    <mergeCell ref="A27:F27"/>
    <mergeCell ref="A28:F28"/>
    <mergeCell ref="A29:F29"/>
    <mergeCell ref="A23:H23"/>
    <mergeCell ref="A24:H24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zoomScale="80" zoomScaleNormal="80" workbookViewId="0">
      <selection activeCell="F17" sqref="F17"/>
    </sheetView>
  </sheetViews>
  <sheetFormatPr baseColWidth="10" defaultRowHeight="15" x14ac:dyDescent="0.25"/>
  <cols>
    <col min="1" max="1" width="26" customWidth="1"/>
    <col min="2" max="6" width="12.85546875" style="87" customWidth="1"/>
    <col min="7" max="11" width="13.7109375" style="87" customWidth="1"/>
  </cols>
  <sheetData>
    <row r="1" spans="1:12" ht="13.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1.25" customHeight="1" x14ac:dyDescent="0.25">
      <c r="A2" s="101" t="s">
        <v>426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ht="11.25" customHeight="1" x14ac:dyDescent="0.25">
      <c r="A3" s="101" t="s">
        <v>457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2" ht="11.25" customHeight="1" x14ac:dyDescent="0.25">
      <c r="A4" s="101" t="s">
        <v>468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ht="11.25" customHeight="1" x14ac:dyDescent="0.25">
      <c r="A5" s="107" t="s">
        <v>428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25.5" customHeight="1" x14ac:dyDescent="0.25">
      <c r="A6" s="109" t="s">
        <v>453</v>
      </c>
      <c r="B6" s="109" t="s">
        <v>450</v>
      </c>
      <c r="C6" s="109" t="s">
        <v>452</v>
      </c>
      <c r="D6" s="109" t="s">
        <v>451</v>
      </c>
      <c r="E6" s="109" t="s">
        <v>449</v>
      </c>
      <c r="F6" s="109" t="s">
        <v>454</v>
      </c>
      <c r="G6" s="109" t="s">
        <v>455</v>
      </c>
      <c r="H6" s="109" t="s">
        <v>456</v>
      </c>
      <c r="I6" s="109" t="s">
        <v>469</v>
      </c>
      <c r="J6" s="109" t="s">
        <v>470</v>
      </c>
      <c r="K6" s="109" t="s">
        <v>471</v>
      </c>
      <c r="L6" s="108"/>
    </row>
    <row r="7" spans="1:12" ht="30" customHeight="1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8"/>
    </row>
    <row r="8" spans="1:12" ht="26.25" customHeigh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8"/>
    </row>
    <row r="9" spans="1:12" ht="24.75" customHeight="1" x14ac:dyDescent="0.25">
      <c r="A9" s="97" t="s">
        <v>446</v>
      </c>
      <c r="B9" s="90"/>
      <c r="C9" s="90"/>
      <c r="D9" s="90"/>
      <c r="E9" s="90">
        <v>0</v>
      </c>
      <c r="F9" s="90"/>
      <c r="G9" s="90">
        <v>0</v>
      </c>
      <c r="H9" s="90">
        <v>0</v>
      </c>
      <c r="I9" s="90">
        <v>0</v>
      </c>
      <c r="J9" s="90">
        <v>0</v>
      </c>
      <c r="K9" s="90">
        <v>0</v>
      </c>
    </row>
    <row r="10" spans="1:12" ht="24.75" customHeight="1" x14ac:dyDescent="0.25">
      <c r="A10" s="99" t="s">
        <v>447</v>
      </c>
      <c r="B10" s="91"/>
      <c r="C10" s="91"/>
      <c r="D10" s="91"/>
      <c r="E10" s="91">
        <v>0</v>
      </c>
      <c r="F10" s="91"/>
      <c r="G10" s="91">
        <v>0</v>
      </c>
      <c r="H10" s="91">
        <v>0</v>
      </c>
      <c r="I10" s="91">
        <v>0</v>
      </c>
      <c r="J10" s="91">
        <v>0</v>
      </c>
      <c r="K10" s="91">
        <v>0</v>
      </c>
    </row>
    <row r="11" spans="1:12" ht="39" x14ac:dyDescent="0.25">
      <c r="A11" s="98" t="s">
        <v>448</v>
      </c>
      <c r="B11" s="92"/>
      <c r="C11" s="92"/>
      <c r="D11" s="92"/>
      <c r="E11" s="92">
        <v>0</v>
      </c>
      <c r="F11" s="92"/>
      <c r="G11" s="92">
        <v>0</v>
      </c>
      <c r="H11" s="92">
        <v>0</v>
      </c>
      <c r="I11" s="92">
        <v>0</v>
      </c>
      <c r="J11" s="92">
        <v>0</v>
      </c>
      <c r="K11" s="92">
        <v>0</v>
      </c>
    </row>
    <row r="12" spans="1:12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</row>
  </sheetData>
  <mergeCells count="17"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A1:K1"/>
    <mergeCell ref="A2:K2"/>
    <mergeCell ref="A3:K3"/>
    <mergeCell ref="A4:K4"/>
    <mergeCell ref="A5:K5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zoomScale="140" zoomScaleNormal="140" zoomScaleSheetLayoutView="110" workbookViewId="0">
      <selection activeCell="B92" sqref="B92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101" t="s">
        <v>426</v>
      </c>
      <c r="B1" s="101"/>
      <c r="C1" s="101"/>
      <c r="D1" s="101"/>
      <c r="E1" s="28"/>
      <c r="F1" s="28"/>
      <c r="G1" s="28"/>
    </row>
    <row r="2" spans="1:7" ht="10.9" customHeight="1" x14ac:dyDescent="0.25">
      <c r="A2" s="101" t="s">
        <v>435</v>
      </c>
      <c r="B2" s="101"/>
      <c r="C2" s="101"/>
      <c r="D2" s="101"/>
      <c r="E2" s="28"/>
      <c r="F2" s="28"/>
      <c r="G2" s="28"/>
    </row>
    <row r="3" spans="1:7" ht="12" customHeight="1" x14ac:dyDescent="0.25">
      <c r="A3" s="101" t="str">
        <f>+'FORMATO 3'!A4</f>
        <v>Del  01 de enero al 30 de junio de 2025</v>
      </c>
      <c r="B3" s="101"/>
      <c r="C3" s="101"/>
      <c r="D3" s="101"/>
      <c r="E3" s="28"/>
      <c r="F3" s="28"/>
      <c r="G3" s="28"/>
    </row>
    <row r="4" spans="1:7" ht="9" customHeight="1" x14ac:dyDescent="0.25">
      <c r="A4" s="101" t="s">
        <v>428</v>
      </c>
      <c r="B4" s="101"/>
      <c r="C4" s="101"/>
      <c r="D4" s="101"/>
      <c r="E4" s="28"/>
      <c r="F4" s="28"/>
      <c r="G4" s="28"/>
    </row>
    <row r="5" spans="1:7" ht="4.5" customHeight="1" x14ac:dyDescent="0.25">
      <c r="A5" s="36"/>
      <c r="B5" s="36"/>
      <c r="C5" s="36"/>
      <c r="D5" s="36"/>
      <c r="E5" s="36"/>
      <c r="F5" s="36"/>
      <c r="G5" s="36"/>
    </row>
    <row r="6" spans="1:7" s="4" customFormat="1" ht="12" customHeight="1" x14ac:dyDescent="0.25">
      <c r="A6" s="110" t="s">
        <v>427</v>
      </c>
      <c r="B6" s="45" t="s">
        <v>94</v>
      </c>
      <c r="C6" s="110" t="s">
        <v>97</v>
      </c>
      <c r="D6" s="49" t="s">
        <v>95</v>
      </c>
    </row>
    <row r="7" spans="1:7" s="4" customFormat="1" x14ac:dyDescent="0.25">
      <c r="A7" s="111"/>
      <c r="B7" s="47" t="s">
        <v>436</v>
      </c>
      <c r="C7" s="111"/>
      <c r="D7" s="50" t="s">
        <v>98</v>
      </c>
    </row>
    <row r="8" spans="1:7" s="4" customFormat="1" x14ac:dyDescent="0.25">
      <c r="A8" s="37" t="s">
        <v>99</v>
      </c>
      <c r="B8" s="79">
        <f>SUM(B9:B11)</f>
        <v>67017097</v>
      </c>
      <c r="C8" s="79">
        <f t="shared" ref="C8:D8" si="0">SUM(C9:C11)</f>
        <v>35772650.549999997</v>
      </c>
      <c r="D8" s="79">
        <f t="shared" si="0"/>
        <v>35772650.549999997</v>
      </c>
      <c r="E8"/>
    </row>
    <row r="9" spans="1:7" x14ac:dyDescent="0.25">
      <c r="A9" s="8" t="s">
        <v>100</v>
      </c>
      <c r="B9" s="77">
        <v>67017097</v>
      </c>
      <c r="C9" s="77">
        <f>+'FORMATO 5'!E69</f>
        <v>35772650.549999997</v>
      </c>
      <c r="D9" s="77">
        <f>+'FORMATO 5'!F69</f>
        <v>35772650.549999997</v>
      </c>
    </row>
    <row r="10" spans="1:7" x14ac:dyDescent="0.25">
      <c r="A10" s="8" t="s">
        <v>101</v>
      </c>
      <c r="B10" s="8">
        <v>0</v>
      </c>
      <c r="C10" s="8">
        <v>0</v>
      </c>
      <c r="D10" s="8">
        <v>0</v>
      </c>
    </row>
    <row r="11" spans="1:7" x14ac:dyDescent="0.25">
      <c r="A11" s="8" t="s">
        <v>102</v>
      </c>
      <c r="B11" s="8">
        <v>0</v>
      </c>
      <c r="C11" s="8">
        <v>0</v>
      </c>
      <c r="D11" s="8">
        <v>0</v>
      </c>
    </row>
    <row r="12" spans="1:7" ht="10.5" customHeight="1" x14ac:dyDescent="0.25">
      <c r="A12" s="8"/>
      <c r="B12" s="8"/>
      <c r="C12" s="8"/>
      <c r="D12" s="8"/>
    </row>
    <row r="13" spans="1:7" s="4" customFormat="1" x14ac:dyDescent="0.25">
      <c r="A13" s="38" t="s">
        <v>103</v>
      </c>
      <c r="B13" s="77">
        <f>SUM(B14:B17)</f>
        <v>67017097</v>
      </c>
      <c r="C13" s="77">
        <f t="shared" ref="C13:D13" si="1">SUM(C14:C17)</f>
        <v>45347408.530000001</v>
      </c>
      <c r="D13" s="77">
        <f t="shared" si="1"/>
        <v>37055654.149999999</v>
      </c>
    </row>
    <row r="14" spans="1:7" x14ac:dyDescent="0.25">
      <c r="A14" s="8" t="s">
        <v>104</v>
      </c>
      <c r="B14" s="77">
        <v>67017097</v>
      </c>
      <c r="C14" s="77">
        <f>+'FORMATO 6A'!F87</f>
        <v>45347408.530000001</v>
      </c>
      <c r="D14" s="77">
        <f>+'FORMATO 6A'!G87</f>
        <v>37055654.149999999</v>
      </c>
    </row>
    <row r="15" spans="1:7" x14ac:dyDescent="0.25">
      <c r="A15" s="8" t="s">
        <v>105</v>
      </c>
      <c r="B15" s="80"/>
      <c r="C15" s="8"/>
      <c r="D15" s="8"/>
    </row>
    <row r="16" spans="1:7" x14ac:dyDescent="0.25">
      <c r="A16" s="8" t="s">
        <v>106</v>
      </c>
      <c r="B16" s="8">
        <v>0</v>
      </c>
      <c r="C16" s="8">
        <v>0</v>
      </c>
      <c r="D16" s="8">
        <v>0</v>
      </c>
    </row>
    <row r="17" spans="1:4" ht="14.25" customHeight="1" x14ac:dyDescent="0.25">
      <c r="A17" s="8" t="s">
        <v>105</v>
      </c>
      <c r="B17" s="80"/>
      <c r="C17" s="8"/>
      <c r="D17" s="8"/>
    </row>
    <row r="18" spans="1:4" ht="10.5" customHeight="1" x14ac:dyDescent="0.25">
      <c r="A18" s="8"/>
      <c r="B18" s="80"/>
      <c r="C18" s="8"/>
      <c r="D18" s="8"/>
    </row>
    <row r="19" spans="1:4" s="4" customFormat="1" x14ac:dyDescent="0.25">
      <c r="A19" s="38" t="s">
        <v>107</v>
      </c>
      <c r="B19" s="81"/>
      <c r="C19" s="77">
        <f>SUM(C20:C22)</f>
        <v>21985956.469999999</v>
      </c>
      <c r="D19" s="77">
        <f>SUM(D20:D22)</f>
        <v>13706398.27</v>
      </c>
    </row>
    <row r="20" spans="1:4" x14ac:dyDescent="0.25">
      <c r="A20" s="8" t="s">
        <v>108</v>
      </c>
      <c r="B20" s="80"/>
      <c r="C20" s="77">
        <v>21985956.469999999</v>
      </c>
      <c r="D20" s="77">
        <v>13706398.27</v>
      </c>
    </row>
    <row r="21" spans="1:4" x14ac:dyDescent="0.25">
      <c r="A21" s="8" t="s">
        <v>109</v>
      </c>
      <c r="B21" s="80"/>
      <c r="C21" s="77"/>
      <c r="D21" s="77"/>
    </row>
    <row r="22" spans="1:4" x14ac:dyDescent="0.25">
      <c r="A22" s="8" t="s">
        <v>110</v>
      </c>
      <c r="B22" s="80"/>
      <c r="C22" s="77">
        <v>0</v>
      </c>
      <c r="D22" s="77">
        <v>0</v>
      </c>
    </row>
    <row r="23" spans="1:4" x14ac:dyDescent="0.25">
      <c r="A23" s="8" t="s">
        <v>109</v>
      </c>
      <c r="B23" s="80"/>
      <c r="C23" s="77"/>
      <c r="D23" s="77"/>
    </row>
    <row r="24" spans="1:4" x14ac:dyDescent="0.25">
      <c r="A24" s="8"/>
      <c r="B24" s="80"/>
      <c r="C24" s="77"/>
      <c r="D24" s="77"/>
    </row>
    <row r="25" spans="1:4" s="4" customFormat="1" x14ac:dyDescent="0.25">
      <c r="A25" s="38" t="s">
        <v>111</v>
      </c>
      <c r="B25" s="8">
        <v>0</v>
      </c>
      <c r="C25" s="77">
        <f>C8-C13+C19</f>
        <v>12411198.489999995</v>
      </c>
      <c r="D25" s="77">
        <f>D8-D13+D19</f>
        <v>12423394.669999998</v>
      </c>
    </row>
    <row r="26" spans="1:4" s="4" customFormat="1" x14ac:dyDescent="0.25">
      <c r="A26" s="38" t="s">
        <v>129</v>
      </c>
      <c r="B26" s="8">
        <v>0</v>
      </c>
      <c r="C26" s="77">
        <f>C25-C11</f>
        <v>12411198.489999995</v>
      </c>
      <c r="D26" s="77">
        <f>D25-D11</f>
        <v>12423394.669999998</v>
      </c>
    </row>
    <row r="27" spans="1:4" s="4" customFormat="1" ht="23.25" customHeight="1" x14ac:dyDescent="0.25">
      <c r="A27" s="95" t="s">
        <v>130</v>
      </c>
      <c r="B27" s="40">
        <v>0</v>
      </c>
      <c r="C27" s="78">
        <f>C26-C19</f>
        <v>-9574757.9800000042</v>
      </c>
      <c r="D27" s="78">
        <f>D26-D19</f>
        <v>-1283003.6000000015</v>
      </c>
    </row>
    <row r="28" spans="1:4" ht="10.5" customHeight="1" x14ac:dyDescent="0.25">
      <c r="A28" s="41"/>
      <c r="B28" s="41"/>
      <c r="C28" s="41"/>
      <c r="D28" s="41"/>
    </row>
    <row r="29" spans="1:4" x14ac:dyDescent="0.25">
      <c r="A29" s="42" t="s">
        <v>1</v>
      </c>
      <c r="B29" s="43" t="s">
        <v>96</v>
      </c>
      <c r="C29" s="43" t="s">
        <v>97</v>
      </c>
      <c r="D29" s="43" t="s">
        <v>98</v>
      </c>
    </row>
    <row r="30" spans="1:4" s="4" customFormat="1" x14ac:dyDescent="0.25">
      <c r="A30" s="38" t="s">
        <v>112</v>
      </c>
      <c r="B30" s="8">
        <v>0</v>
      </c>
      <c r="C30" s="8">
        <v>0</v>
      </c>
      <c r="D30" s="8">
        <v>0</v>
      </c>
    </row>
    <row r="31" spans="1:4" x14ac:dyDescent="0.25">
      <c r="A31" s="8" t="s">
        <v>113</v>
      </c>
      <c r="B31" s="8">
        <v>0</v>
      </c>
      <c r="C31" s="8">
        <v>0</v>
      </c>
      <c r="D31" s="8">
        <v>0</v>
      </c>
    </row>
    <row r="32" spans="1:4" x14ac:dyDescent="0.25">
      <c r="A32" s="8" t="s">
        <v>114</v>
      </c>
      <c r="B32" s="8"/>
      <c r="C32" s="8"/>
      <c r="D32" s="8"/>
    </row>
    <row r="33" spans="1:4" x14ac:dyDescent="0.25">
      <c r="A33" s="8" t="s">
        <v>115</v>
      </c>
      <c r="B33" s="8">
        <v>0</v>
      </c>
      <c r="C33" s="8">
        <v>0</v>
      </c>
      <c r="D33" s="8">
        <v>0</v>
      </c>
    </row>
    <row r="34" spans="1:4" x14ac:dyDescent="0.25">
      <c r="A34" s="8" t="s">
        <v>116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s="4" customFormat="1" x14ac:dyDescent="0.25">
      <c r="A36" s="38" t="s">
        <v>117</v>
      </c>
      <c r="B36" s="8">
        <v>0</v>
      </c>
      <c r="C36" s="77">
        <f>C27-C30</f>
        <v>-9574757.9800000042</v>
      </c>
      <c r="D36" s="77">
        <f>D27-D30</f>
        <v>-1283003.6000000015</v>
      </c>
    </row>
    <row r="37" spans="1:4" x14ac:dyDescent="0.25">
      <c r="A37" s="40"/>
      <c r="B37" s="40"/>
      <c r="C37" s="40"/>
      <c r="D37" s="40"/>
    </row>
    <row r="38" spans="1:4" ht="10.5" customHeight="1" x14ac:dyDescent="0.25">
      <c r="A38" s="41"/>
      <c r="B38" s="41"/>
      <c r="C38" s="41"/>
      <c r="D38" s="41"/>
    </row>
    <row r="39" spans="1:4" x14ac:dyDescent="0.25">
      <c r="A39" s="110" t="s">
        <v>1</v>
      </c>
      <c r="B39" s="44" t="s">
        <v>94</v>
      </c>
      <c r="C39" s="110" t="s">
        <v>97</v>
      </c>
      <c r="D39" s="45" t="s">
        <v>95</v>
      </c>
    </row>
    <row r="40" spans="1:4" x14ac:dyDescent="0.25">
      <c r="A40" s="111"/>
      <c r="B40" s="46" t="s">
        <v>96</v>
      </c>
      <c r="C40" s="111"/>
      <c r="D40" s="47" t="s">
        <v>98</v>
      </c>
    </row>
    <row r="41" spans="1:4" s="4" customFormat="1" x14ac:dyDescent="0.25">
      <c r="A41" s="38" t="s">
        <v>118</v>
      </c>
      <c r="B41" s="8">
        <v>0</v>
      </c>
      <c r="C41" s="8">
        <v>0</v>
      </c>
      <c r="D41" s="8">
        <v>0</v>
      </c>
    </row>
    <row r="42" spans="1:4" x14ac:dyDescent="0.25">
      <c r="A42" s="8" t="s">
        <v>131</v>
      </c>
      <c r="B42" s="8">
        <v>0</v>
      </c>
      <c r="C42" s="8">
        <v>0</v>
      </c>
      <c r="D42" s="8">
        <v>0</v>
      </c>
    </row>
    <row r="43" spans="1:4" x14ac:dyDescent="0.25">
      <c r="A43" s="8" t="s">
        <v>132</v>
      </c>
      <c r="B43" s="8">
        <v>0</v>
      </c>
      <c r="C43" s="8">
        <v>0</v>
      </c>
      <c r="D43" s="8">
        <v>0</v>
      </c>
    </row>
    <row r="44" spans="1:4" x14ac:dyDescent="0.25">
      <c r="A44" s="8"/>
      <c r="B44" s="8"/>
      <c r="C44" s="8"/>
      <c r="D44" s="8"/>
    </row>
    <row r="45" spans="1:4" s="4" customFormat="1" x14ac:dyDescent="0.25">
      <c r="A45" s="38" t="s">
        <v>122</v>
      </c>
      <c r="B45" s="8">
        <v>0</v>
      </c>
      <c r="C45" s="8">
        <v>0</v>
      </c>
      <c r="D45" s="8">
        <v>0</v>
      </c>
    </row>
    <row r="46" spans="1:4" x14ac:dyDescent="0.25">
      <c r="A46" s="8" t="s">
        <v>133</v>
      </c>
      <c r="B46" s="8">
        <v>0</v>
      </c>
      <c r="C46" s="8">
        <v>0</v>
      </c>
      <c r="D46" s="8">
        <v>0</v>
      </c>
    </row>
    <row r="47" spans="1:4" x14ac:dyDescent="0.25">
      <c r="A47" s="8" t="s">
        <v>134</v>
      </c>
      <c r="B47" s="8">
        <v>0</v>
      </c>
      <c r="C47" s="8">
        <v>0</v>
      </c>
      <c r="D47" s="8">
        <v>0</v>
      </c>
    </row>
    <row r="48" spans="1:4" x14ac:dyDescent="0.25">
      <c r="A48" s="8"/>
      <c r="B48" s="8"/>
      <c r="C48" s="8"/>
      <c r="D48" s="8"/>
    </row>
    <row r="49" spans="1:4" s="4" customFormat="1" x14ac:dyDescent="0.25">
      <c r="A49" s="38" t="s">
        <v>124</v>
      </c>
      <c r="B49" s="8">
        <v>0</v>
      </c>
      <c r="C49" s="8">
        <v>0</v>
      </c>
      <c r="D49" s="8">
        <v>0</v>
      </c>
    </row>
    <row r="50" spans="1:4" x14ac:dyDescent="0.25">
      <c r="A50" s="40"/>
      <c r="B50" s="40"/>
      <c r="C50" s="40"/>
      <c r="D50" s="40"/>
    </row>
    <row r="51" spans="1:4" ht="10.5" customHeight="1" x14ac:dyDescent="0.25">
      <c r="A51" s="41"/>
      <c r="B51" s="41"/>
      <c r="C51" s="41"/>
      <c r="D51" s="41"/>
    </row>
    <row r="52" spans="1:4" x14ac:dyDescent="0.25">
      <c r="A52" s="110" t="s">
        <v>1</v>
      </c>
      <c r="B52" s="44" t="s">
        <v>94</v>
      </c>
      <c r="C52" s="110" t="s">
        <v>97</v>
      </c>
      <c r="D52" s="45" t="s">
        <v>95</v>
      </c>
    </row>
    <row r="53" spans="1:4" x14ac:dyDescent="0.25">
      <c r="A53" s="111"/>
      <c r="B53" s="46" t="s">
        <v>96</v>
      </c>
      <c r="C53" s="111"/>
      <c r="D53" s="47" t="s">
        <v>98</v>
      </c>
    </row>
    <row r="54" spans="1:4" x14ac:dyDescent="0.25">
      <c r="A54" s="48" t="s">
        <v>100</v>
      </c>
      <c r="B54" s="79">
        <f>+B9</f>
        <v>67017097</v>
      </c>
      <c r="C54" s="79">
        <f>+C9</f>
        <v>35772650.549999997</v>
      </c>
      <c r="D54" s="79">
        <f>+D9</f>
        <v>35772650.549999997</v>
      </c>
    </row>
    <row r="55" spans="1:4" x14ac:dyDescent="0.25">
      <c r="A55" s="8"/>
      <c r="B55" s="77"/>
      <c r="C55" s="77"/>
      <c r="D55" s="77"/>
    </row>
    <row r="56" spans="1:4" x14ac:dyDescent="0.25">
      <c r="A56" s="8" t="s">
        <v>125</v>
      </c>
      <c r="B56" s="77">
        <v>0</v>
      </c>
      <c r="C56" s="77">
        <v>0</v>
      </c>
      <c r="D56" s="77">
        <v>0</v>
      </c>
    </row>
    <row r="57" spans="1:4" x14ac:dyDescent="0.25">
      <c r="A57" s="8" t="s">
        <v>126</v>
      </c>
      <c r="B57" s="77"/>
      <c r="C57" s="77"/>
      <c r="D57" s="77"/>
    </row>
    <row r="58" spans="1:4" x14ac:dyDescent="0.25">
      <c r="A58" s="8" t="s">
        <v>119</v>
      </c>
      <c r="B58" s="77">
        <v>0</v>
      </c>
      <c r="C58" s="77">
        <v>0</v>
      </c>
      <c r="D58" s="77">
        <v>0</v>
      </c>
    </row>
    <row r="59" spans="1:4" x14ac:dyDescent="0.25">
      <c r="A59" s="8" t="s">
        <v>120</v>
      </c>
      <c r="B59" s="77"/>
      <c r="C59" s="77"/>
      <c r="D59" s="77"/>
    </row>
    <row r="60" spans="1:4" x14ac:dyDescent="0.25">
      <c r="A60" s="8" t="s">
        <v>123</v>
      </c>
      <c r="B60" s="77">
        <v>0</v>
      </c>
      <c r="C60" s="77">
        <v>0</v>
      </c>
      <c r="D60" s="77">
        <v>0</v>
      </c>
    </row>
    <row r="61" spans="1:4" x14ac:dyDescent="0.25">
      <c r="A61" s="8" t="s">
        <v>114</v>
      </c>
      <c r="B61" s="77"/>
      <c r="C61" s="77"/>
      <c r="D61" s="77"/>
    </row>
    <row r="62" spans="1:4" x14ac:dyDescent="0.25">
      <c r="A62" s="8"/>
      <c r="B62" s="77"/>
      <c r="C62" s="77"/>
      <c r="D62" s="77"/>
    </row>
    <row r="63" spans="1:4" x14ac:dyDescent="0.25">
      <c r="A63" s="8" t="s">
        <v>104</v>
      </c>
      <c r="B63" s="77">
        <f>+B14</f>
        <v>67017097</v>
      </c>
      <c r="C63" s="77">
        <f>+C14</f>
        <v>45347408.530000001</v>
      </c>
      <c r="D63" s="77">
        <f>+D14</f>
        <v>37055654.149999999</v>
      </c>
    </row>
    <row r="64" spans="1:4" x14ac:dyDescent="0.25">
      <c r="A64" s="8" t="s">
        <v>105</v>
      </c>
      <c r="B64" s="77"/>
      <c r="C64" s="77"/>
      <c r="D64" s="77"/>
    </row>
    <row r="65" spans="1:4" x14ac:dyDescent="0.25">
      <c r="A65" s="8"/>
      <c r="B65" s="77"/>
      <c r="C65" s="77"/>
      <c r="D65" s="77"/>
    </row>
    <row r="66" spans="1:4" x14ac:dyDescent="0.25">
      <c r="A66" s="8" t="s">
        <v>127</v>
      </c>
      <c r="B66" s="77"/>
      <c r="C66" s="77">
        <f>+C20</f>
        <v>21985956.469999999</v>
      </c>
      <c r="D66" s="77">
        <f>+D20</f>
        <v>13706398.27</v>
      </c>
    </row>
    <row r="67" spans="1:4" x14ac:dyDescent="0.25">
      <c r="A67" s="8" t="s">
        <v>128</v>
      </c>
      <c r="B67" s="77"/>
      <c r="C67" s="77"/>
      <c r="D67" s="77"/>
    </row>
    <row r="68" spans="1:4" x14ac:dyDescent="0.25">
      <c r="A68" s="8"/>
      <c r="B68" s="77"/>
      <c r="C68" s="77"/>
      <c r="D68" s="77"/>
    </row>
    <row r="69" spans="1:4" x14ac:dyDescent="0.25">
      <c r="A69" s="38" t="s">
        <v>135</v>
      </c>
      <c r="B69" s="77">
        <v>0</v>
      </c>
      <c r="C69" s="77">
        <f>C54+C56-C63+C66</f>
        <v>12411198.489999995</v>
      </c>
      <c r="D69" s="77">
        <f>D54+D56-D63+D66</f>
        <v>12423394.669999998</v>
      </c>
    </row>
    <row r="70" spans="1:4" x14ac:dyDescent="0.25">
      <c r="A70" s="38" t="s">
        <v>136</v>
      </c>
      <c r="B70" s="77">
        <v>0</v>
      </c>
      <c r="C70" s="77">
        <f>C69-C56</f>
        <v>12411198.489999995</v>
      </c>
      <c r="D70" s="77">
        <f>D69-D56</f>
        <v>12423394.669999998</v>
      </c>
    </row>
    <row r="71" spans="1:4" x14ac:dyDescent="0.25">
      <c r="A71" s="40"/>
      <c r="B71" s="40"/>
      <c r="C71" s="40"/>
      <c r="D71" s="40"/>
    </row>
    <row r="72" spans="1:4" ht="10.5" customHeight="1" x14ac:dyDescent="0.25">
      <c r="A72" s="41"/>
      <c r="B72" s="41"/>
      <c r="C72" s="41"/>
      <c r="D72" s="41"/>
    </row>
    <row r="73" spans="1:4" x14ac:dyDescent="0.25">
      <c r="A73" s="110" t="s">
        <v>1</v>
      </c>
      <c r="B73" s="44" t="s">
        <v>94</v>
      </c>
      <c r="C73" s="110" t="s">
        <v>97</v>
      </c>
      <c r="D73" s="45" t="s">
        <v>95</v>
      </c>
    </row>
    <row r="74" spans="1:4" x14ac:dyDescent="0.25">
      <c r="A74" s="111"/>
      <c r="B74" s="46" t="s">
        <v>96</v>
      </c>
      <c r="C74" s="111"/>
      <c r="D74" s="47" t="s">
        <v>98</v>
      </c>
    </row>
    <row r="75" spans="1:4" x14ac:dyDescent="0.25">
      <c r="A75" s="48" t="s">
        <v>101</v>
      </c>
      <c r="B75" s="48">
        <v>0</v>
      </c>
      <c r="C75" s="48">
        <v>0</v>
      </c>
      <c r="D75" s="48">
        <v>0</v>
      </c>
    </row>
    <row r="76" spans="1:4" x14ac:dyDescent="0.25">
      <c r="A76" s="8"/>
      <c r="B76" s="8"/>
      <c r="C76" s="8"/>
      <c r="D76" s="8"/>
    </row>
    <row r="77" spans="1:4" x14ac:dyDescent="0.25">
      <c r="A77" s="8" t="s">
        <v>137</v>
      </c>
      <c r="B77" s="8">
        <v>0</v>
      </c>
      <c r="C77" s="8">
        <v>0</v>
      </c>
      <c r="D77" s="8">
        <v>0</v>
      </c>
    </row>
    <row r="78" spans="1:4" x14ac:dyDescent="0.25">
      <c r="A78" s="8" t="s">
        <v>132</v>
      </c>
      <c r="B78" s="8">
        <v>0</v>
      </c>
      <c r="C78" s="8">
        <v>0</v>
      </c>
      <c r="D78" s="8">
        <v>0</v>
      </c>
    </row>
    <row r="79" spans="1:4" x14ac:dyDescent="0.25">
      <c r="A79" s="8" t="s">
        <v>134</v>
      </c>
      <c r="B79" s="8">
        <v>0</v>
      </c>
      <c r="C79" s="8">
        <v>0</v>
      </c>
      <c r="D79" s="8">
        <v>0</v>
      </c>
    </row>
    <row r="80" spans="1:4" ht="10.5" customHeight="1" x14ac:dyDescent="0.25">
      <c r="A80" s="8"/>
      <c r="B80" s="8"/>
      <c r="C80" s="8"/>
      <c r="D80" s="8"/>
    </row>
    <row r="81" spans="1:4" x14ac:dyDescent="0.25">
      <c r="A81" s="8" t="s">
        <v>138</v>
      </c>
      <c r="B81" s="8">
        <v>0</v>
      </c>
      <c r="C81" s="8">
        <v>0</v>
      </c>
      <c r="D81" s="8">
        <v>0</v>
      </c>
    </row>
    <row r="82" spans="1:4" ht="10.5" customHeight="1" x14ac:dyDescent="0.25">
      <c r="A82" s="8"/>
      <c r="B82" s="8"/>
      <c r="C82" s="8"/>
      <c r="D82" s="8"/>
    </row>
    <row r="83" spans="1:4" x14ac:dyDescent="0.25">
      <c r="A83" s="8" t="s">
        <v>139</v>
      </c>
      <c r="B83" s="8">
        <v>0</v>
      </c>
      <c r="C83" s="8">
        <v>0</v>
      </c>
      <c r="D83" s="8">
        <v>0</v>
      </c>
    </row>
    <row r="84" spans="1:4" ht="10.5" customHeight="1" x14ac:dyDescent="0.25">
      <c r="A84" s="8"/>
      <c r="B84" s="8"/>
      <c r="C84" s="8"/>
      <c r="D84" s="8"/>
    </row>
    <row r="85" spans="1:4" x14ac:dyDescent="0.25">
      <c r="A85" s="38" t="s">
        <v>140</v>
      </c>
      <c r="B85" s="8">
        <v>0</v>
      </c>
      <c r="C85" s="8">
        <v>0</v>
      </c>
      <c r="D85" s="8">
        <v>0</v>
      </c>
    </row>
    <row r="86" spans="1:4" ht="10.5" customHeight="1" x14ac:dyDescent="0.25">
      <c r="A86" s="8"/>
      <c r="B86" s="8"/>
      <c r="C86" s="8"/>
      <c r="D86" s="8"/>
    </row>
    <row r="87" spans="1:4" x14ac:dyDescent="0.25">
      <c r="A87" s="38" t="s">
        <v>141</v>
      </c>
      <c r="B87" s="8">
        <v>0</v>
      </c>
      <c r="C87" s="8">
        <v>0</v>
      </c>
      <c r="D87" s="8">
        <v>0</v>
      </c>
    </row>
    <row r="88" spans="1:4" ht="10.5" customHeight="1" x14ac:dyDescent="0.25">
      <c r="A88" s="40"/>
      <c r="B88" s="40"/>
      <c r="C88" s="40"/>
      <c r="D88" s="40"/>
    </row>
  </sheetData>
  <mergeCells count="12">
    <mergeCell ref="A73:A74"/>
    <mergeCell ref="C73:C74"/>
    <mergeCell ref="C6:C7"/>
    <mergeCell ref="A6:A7"/>
    <mergeCell ref="A39:A40"/>
    <mergeCell ref="C39:C40"/>
    <mergeCell ref="A1:D1"/>
    <mergeCell ref="A2:D2"/>
    <mergeCell ref="A3:D3"/>
    <mergeCell ref="A4:D4"/>
    <mergeCell ref="A52:A53"/>
    <mergeCell ref="C52:C5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5"/>
  <sheetViews>
    <sheetView showGridLines="0" zoomScale="90" zoomScaleNormal="90" workbookViewId="0">
      <selection activeCell="A71" sqref="A71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  <col min="9" max="9" width="12" bestFit="1" customWidth="1"/>
  </cols>
  <sheetData>
    <row r="1" spans="1:8" ht="11.25" customHeight="1" x14ac:dyDescent="0.25">
      <c r="A1" s="112" t="s">
        <v>426</v>
      </c>
      <c r="B1" s="112"/>
      <c r="C1" s="112"/>
      <c r="D1" s="112"/>
      <c r="E1" s="112"/>
      <c r="F1" s="112"/>
      <c r="G1" s="112"/>
      <c r="H1" s="28"/>
    </row>
    <row r="2" spans="1:8" ht="11.25" customHeight="1" x14ac:dyDescent="0.25">
      <c r="A2" s="112"/>
      <c r="B2" s="112"/>
      <c r="C2" s="112"/>
      <c r="D2" s="112"/>
      <c r="E2" s="112"/>
      <c r="F2" s="112"/>
      <c r="G2" s="112"/>
      <c r="H2" s="36"/>
    </row>
    <row r="3" spans="1:8" ht="11.25" customHeight="1" x14ac:dyDescent="0.25">
      <c r="A3" s="115" t="s">
        <v>437</v>
      </c>
      <c r="B3" s="115"/>
      <c r="C3" s="115"/>
      <c r="D3" s="115"/>
      <c r="E3" s="115"/>
      <c r="F3" s="115"/>
      <c r="G3" s="115"/>
      <c r="H3" s="36"/>
    </row>
    <row r="4" spans="1:8" ht="11.25" customHeight="1" x14ac:dyDescent="0.25">
      <c r="A4" s="115" t="str">
        <f>+'FORMATO 3'!A4</f>
        <v>Del  01 de enero al 30 de junio de 2025</v>
      </c>
      <c r="B4" s="115"/>
      <c r="C4" s="115"/>
      <c r="D4" s="115"/>
      <c r="E4" s="115"/>
      <c r="F4" s="115"/>
      <c r="G4" s="115"/>
      <c r="H4" s="36"/>
    </row>
    <row r="5" spans="1:8" ht="11.25" customHeight="1" x14ac:dyDescent="0.25">
      <c r="A5" s="101" t="s">
        <v>428</v>
      </c>
      <c r="B5" s="101"/>
      <c r="C5" s="101"/>
      <c r="D5" s="101"/>
      <c r="E5" s="101"/>
      <c r="F5" s="101"/>
      <c r="G5" s="101"/>
      <c r="H5" s="36"/>
    </row>
    <row r="6" spans="1:8" x14ac:dyDescent="0.25">
      <c r="A6" s="116" t="s">
        <v>1</v>
      </c>
      <c r="B6" s="118" t="s">
        <v>210</v>
      </c>
      <c r="C6" s="51" t="s">
        <v>209</v>
      </c>
      <c r="D6" s="118" t="s">
        <v>212</v>
      </c>
      <c r="E6" s="118" t="s">
        <v>97</v>
      </c>
      <c r="F6" s="118" t="s">
        <v>213</v>
      </c>
      <c r="G6" s="113" t="s">
        <v>214</v>
      </c>
    </row>
    <row r="7" spans="1:8" x14ac:dyDescent="0.25">
      <c r="A7" s="117"/>
      <c r="B7" s="119"/>
      <c r="C7" s="52" t="s">
        <v>211</v>
      </c>
      <c r="D7" s="119"/>
      <c r="E7" s="119"/>
      <c r="F7" s="119"/>
      <c r="G7" s="114"/>
    </row>
    <row r="8" spans="1:8" x14ac:dyDescent="0.25">
      <c r="A8" s="5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82">
        <f t="shared" ref="D9:D12" si="0">+B9+C9</f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82">
        <f t="shared" si="0"/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82">
        <f t="shared" si="0"/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82">
        <f t="shared" si="0"/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2">
        <v>2000000</v>
      </c>
      <c r="D13" s="82">
        <f>+B13+C13</f>
        <v>2000000</v>
      </c>
      <c r="E13" s="82">
        <v>846711.55</v>
      </c>
      <c r="F13" s="82">
        <v>846711.55</v>
      </c>
      <c r="G13" s="82">
        <f>+E13-B13</f>
        <v>846711.55</v>
      </c>
    </row>
    <row r="14" spans="1:8" x14ac:dyDescent="0.25">
      <c r="A14" s="2" t="s">
        <v>221</v>
      </c>
      <c r="B14" s="2">
        <v>0</v>
      </c>
      <c r="C14" s="82">
        <v>0</v>
      </c>
      <c r="D14" s="82">
        <f>+B14+C14</f>
        <v>0</v>
      </c>
      <c r="E14" s="82">
        <v>0</v>
      </c>
      <c r="F14" s="82">
        <v>0</v>
      </c>
      <c r="G14" s="82">
        <f t="shared" ref="G14:G39" si="1">+E14-B14</f>
        <v>0</v>
      </c>
    </row>
    <row r="15" spans="1:8" x14ac:dyDescent="0.25">
      <c r="A15" s="2" t="s">
        <v>222</v>
      </c>
      <c r="B15" s="2">
        <v>0</v>
      </c>
      <c r="C15" s="2">
        <v>10500</v>
      </c>
      <c r="D15" s="82">
        <f t="shared" ref="D15:D39" si="2">+B15+C15</f>
        <v>10500</v>
      </c>
      <c r="E15" s="2">
        <v>10500</v>
      </c>
      <c r="F15" s="2">
        <v>10500</v>
      </c>
      <c r="G15" s="82">
        <f t="shared" si="1"/>
        <v>10500</v>
      </c>
    </row>
    <row r="16" spans="1:8" x14ac:dyDescent="0.25">
      <c r="A16" s="2" t="s">
        <v>223</v>
      </c>
      <c r="B16" s="2">
        <v>0</v>
      </c>
      <c r="C16" s="82">
        <v>0</v>
      </c>
      <c r="D16" s="82">
        <f t="shared" si="2"/>
        <v>0</v>
      </c>
      <c r="E16" s="82">
        <v>0</v>
      </c>
      <c r="F16" s="82">
        <v>0</v>
      </c>
      <c r="G16" s="82">
        <f t="shared" si="1"/>
        <v>0</v>
      </c>
    </row>
    <row r="17" spans="1:7" x14ac:dyDescent="0.25">
      <c r="A17" s="2" t="s">
        <v>224</v>
      </c>
      <c r="B17" s="2">
        <v>0</v>
      </c>
      <c r="C17" s="82">
        <v>0</v>
      </c>
      <c r="D17" s="82">
        <f t="shared" si="2"/>
        <v>0</v>
      </c>
      <c r="E17" s="82">
        <v>0</v>
      </c>
      <c r="F17" s="82">
        <v>0</v>
      </c>
      <c r="G17" s="82">
        <f t="shared" si="1"/>
        <v>0</v>
      </c>
    </row>
    <row r="18" spans="1:7" x14ac:dyDescent="0.25">
      <c r="A18" s="2" t="s">
        <v>225</v>
      </c>
      <c r="B18" s="2">
        <v>0</v>
      </c>
      <c r="C18" s="82">
        <v>0</v>
      </c>
      <c r="D18" s="82">
        <f t="shared" si="2"/>
        <v>0</v>
      </c>
      <c r="E18" s="82">
        <v>0</v>
      </c>
      <c r="F18" s="82">
        <v>0</v>
      </c>
      <c r="G18" s="82">
        <f t="shared" si="1"/>
        <v>0</v>
      </c>
    </row>
    <row r="19" spans="1:7" x14ac:dyDescent="0.25">
      <c r="A19" s="2" t="s">
        <v>226</v>
      </c>
      <c r="B19" s="2">
        <v>0</v>
      </c>
      <c r="C19" s="82">
        <v>0</v>
      </c>
      <c r="D19" s="82">
        <f t="shared" si="2"/>
        <v>0</v>
      </c>
      <c r="E19" s="82">
        <v>0</v>
      </c>
      <c r="F19" s="82">
        <v>0</v>
      </c>
      <c r="G19" s="82">
        <f t="shared" si="1"/>
        <v>0</v>
      </c>
    </row>
    <row r="20" spans="1:7" x14ac:dyDescent="0.25">
      <c r="A20" s="2" t="s">
        <v>227</v>
      </c>
      <c r="B20" s="2">
        <v>0</v>
      </c>
      <c r="C20" s="82">
        <v>0</v>
      </c>
      <c r="D20" s="82">
        <f t="shared" si="2"/>
        <v>0</v>
      </c>
      <c r="E20" s="82">
        <v>0</v>
      </c>
      <c r="F20" s="82">
        <v>0</v>
      </c>
      <c r="G20" s="82">
        <f t="shared" si="1"/>
        <v>0</v>
      </c>
    </row>
    <row r="21" spans="1:7" x14ac:dyDescent="0.25">
      <c r="A21" s="2" t="s">
        <v>228</v>
      </c>
      <c r="B21" s="2">
        <v>0</v>
      </c>
      <c r="C21" s="82">
        <v>0</v>
      </c>
      <c r="D21" s="82">
        <f t="shared" si="2"/>
        <v>0</v>
      </c>
      <c r="E21" s="82">
        <v>0</v>
      </c>
      <c r="F21" s="82">
        <v>0</v>
      </c>
      <c r="G21" s="82">
        <f t="shared" si="1"/>
        <v>0</v>
      </c>
    </row>
    <row r="22" spans="1:7" x14ac:dyDescent="0.25">
      <c r="A22" s="2" t="s">
        <v>229</v>
      </c>
      <c r="B22" s="2">
        <v>0</v>
      </c>
      <c r="C22" s="82">
        <v>0</v>
      </c>
      <c r="D22" s="82">
        <f t="shared" si="2"/>
        <v>0</v>
      </c>
      <c r="E22" s="82">
        <v>0</v>
      </c>
      <c r="F22" s="82">
        <v>0</v>
      </c>
      <c r="G22" s="82">
        <f t="shared" si="1"/>
        <v>0</v>
      </c>
    </row>
    <row r="23" spans="1:7" x14ac:dyDescent="0.25">
      <c r="A23" s="2" t="s">
        <v>230</v>
      </c>
      <c r="B23" s="2">
        <v>0</v>
      </c>
      <c r="C23" s="82">
        <v>0</v>
      </c>
      <c r="D23" s="82">
        <f t="shared" si="2"/>
        <v>0</v>
      </c>
      <c r="E23" s="82">
        <v>0</v>
      </c>
      <c r="F23" s="82">
        <v>0</v>
      </c>
      <c r="G23" s="82">
        <f t="shared" si="1"/>
        <v>0</v>
      </c>
    </row>
    <row r="24" spans="1:7" x14ac:dyDescent="0.25">
      <c r="A24" s="2" t="s">
        <v>231</v>
      </c>
      <c r="B24" s="2">
        <v>0</v>
      </c>
      <c r="C24" s="82">
        <v>0</v>
      </c>
      <c r="D24" s="82">
        <f t="shared" si="2"/>
        <v>0</v>
      </c>
      <c r="E24" s="82">
        <v>0</v>
      </c>
      <c r="F24" s="82">
        <v>0</v>
      </c>
      <c r="G24" s="82">
        <f t="shared" si="1"/>
        <v>0</v>
      </c>
    </row>
    <row r="25" spans="1:7" x14ac:dyDescent="0.25">
      <c r="A25" s="2" t="s">
        <v>232</v>
      </c>
      <c r="B25" s="2">
        <v>0</v>
      </c>
      <c r="C25" s="82">
        <v>0</v>
      </c>
      <c r="D25" s="82">
        <f t="shared" si="2"/>
        <v>0</v>
      </c>
      <c r="E25" s="82">
        <v>0</v>
      </c>
      <c r="F25" s="82">
        <v>0</v>
      </c>
      <c r="G25" s="82">
        <f t="shared" si="1"/>
        <v>0</v>
      </c>
    </row>
    <row r="26" spans="1:7" x14ac:dyDescent="0.25">
      <c r="A26" s="2" t="s">
        <v>233</v>
      </c>
      <c r="B26" s="2">
        <v>0</v>
      </c>
      <c r="C26" s="82">
        <v>0</v>
      </c>
      <c r="D26" s="82">
        <f t="shared" si="2"/>
        <v>0</v>
      </c>
      <c r="E26" s="82">
        <v>0</v>
      </c>
      <c r="F26" s="82">
        <v>0</v>
      </c>
      <c r="G26" s="82">
        <f t="shared" si="1"/>
        <v>0</v>
      </c>
    </row>
    <row r="27" spans="1:7" x14ac:dyDescent="0.25">
      <c r="A27" s="2" t="s">
        <v>234</v>
      </c>
      <c r="B27" s="2">
        <v>0</v>
      </c>
      <c r="C27" s="82">
        <v>0</v>
      </c>
      <c r="D27" s="82">
        <f t="shared" si="2"/>
        <v>0</v>
      </c>
      <c r="E27" s="82">
        <v>0</v>
      </c>
      <c r="F27" s="82">
        <v>0</v>
      </c>
      <c r="G27" s="82">
        <f t="shared" si="1"/>
        <v>0</v>
      </c>
    </row>
    <row r="28" spans="1:7" x14ac:dyDescent="0.25">
      <c r="A28" s="2" t="s">
        <v>235</v>
      </c>
      <c r="B28" s="2">
        <v>0</v>
      </c>
      <c r="C28" s="82">
        <v>0</v>
      </c>
      <c r="D28" s="82">
        <f t="shared" si="2"/>
        <v>0</v>
      </c>
      <c r="E28" s="82">
        <v>0</v>
      </c>
      <c r="F28" s="82">
        <v>0</v>
      </c>
      <c r="G28" s="82">
        <f t="shared" si="1"/>
        <v>0</v>
      </c>
    </row>
    <row r="29" spans="1:7" x14ac:dyDescent="0.25">
      <c r="A29" s="2" t="s">
        <v>236</v>
      </c>
      <c r="B29" s="2">
        <v>0</v>
      </c>
      <c r="C29" s="82">
        <v>0</v>
      </c>
      <c r="D29" s="82">
        <f t="shared" si="2"/>
        <v>0</v>
      </c>
      <c r="E29" s="82">
        <v>0</v>
      </c>
      <c r="F29" s="82">
        <v>0</v>
      </c>
      <c r="G29" s="82">
        <f t="shared" si="1"/>
        <v>0</v>
      </c>
    </row>
    <row r="30" spans="1:7" x14ac:dyDescent="0.25">
      <c r="A30" s="2" t="s">
        <v>237</v>
      </c>
      <c r="B30" s="2">
        <v>0</v>
      </c>
      <c r="C30" s="82">
        <v>0</v>
      </c>
      <c r="D30" s="82">
        <f t="shared" si="2"/>
        <v>0</v>
      </c>
      <c r="E30" s="82">
        <v>0</v>
      </c>
      <c r="F30" s="82">
        <v>0</v>
      </c>
      <c r="G30" s="82">
        <f t="shared" si="1"/>
        <v>0</v>
      </c>
    </row>
    <row r="31" spans="1:7" x14ac:dyDescent="0.25">
      <c r="A31" s="2" t="s">
        <v>238</v>
      </c>
      <c r="B31" s="2">
        <v>0</v>
      </c>
      <c r="C31" s="82">
        <v>0</v>
      </c>
      <c r="D31" s="82">
        <f t="shared" si="2"/>
        <v>0</v>
      </c>
      <c r="E31" s="82">
        <v>0</v>
      </c>
      <c r="F31" s="82">
        <v>0</v>
      </c>
      <c r="G31" s="82">
        <f t="shared" si="1"/>
        <v>0</v>
      </c>
    </row>
    <row r="32" spans="1:7" x14ac:dyDescent="0.25">
      <c r="A32" s="2" t="s">
        <v>239</v>
      </c>
      <c r="B32" s="2">
        <v>0</v>
      </c>
      <c r="C32" s="82">
        <v>0</v>
      </c>
      <c r="D32" s="82">
        <f t="shared" si="2"/>
        <v>0</v>
      </c>
      <c r="E32" s="82">
        <v>0</v>
      </c>
      <c r="F32" s="82">
        <v>0</v>
      </c>
      <c r="G32" s="82">
        <f t="shared" si="1"/>
        <v>0</v>
      </c>
    </row>
    <row r="33" spans="1:9" x14ac:dyDescent="0.25">
      <c r="A33" s="2" t="s">
        <v>240</v>
      </c>
      <c r="B33" s="2">
        <v>0</v>
      </c>
      <c r="C33" s="82">
        <v>0</v>
      </c>
      <c r="D33" s="82">
        <f t="shared" si="2"/>
        <v>0</v>
      </c>
      <c r="E33" s="82">
        <v>0</v>
      </c>
      <c r="F33" s="82">
        <v>0</v>
      </c>
      <c r="G33" s="82">
        <f t="shared" si="1"/>
        <v>0</v>
      </c>
    </row>
    <row r="34" spans="1:9" x14ac:dyDescent="0.25">
      <c r="A34" s="2" t="s">
        <v>241</v>
      </c>
      <c r="B34" s="82">
        <v>67017097</v>
      </c>
      <c r="C34" s="82">
        <v>10000000</v>
      </c>
      <c r="D34" s="82">
        <f t="shared" si="2"/>
        <v>77017097</v>
      </c>
      <c r="E34" s="82">
        <v>34915439</v>
      </c>
      <c r="F34" s="82">
        <v>34915439</v>
      </c>
      <c r="G34" s="82">
        <f t="shared" si="1"/>
        <v>-32101658</v>
      </c>
      <c r="H34" s="93"/>
      <c r="I34" s="93"/>
    </row>
    <row r="35" spans="1:9" x14ac:dyDescent="0.25">
      <c r="A35" s="2" t="s">
        <v>242</v>
      </c>
      <c r="B35" s="82">
        <v>0</v>
      </c>
      <c r="C35" s="82">
        <v>0</v>
      </c>
      <c r="D35" s="82">
        <f t="shared" si="2"/>
        <v>0</v>
      </c>
      <c r="E35" s="82">
        <v>0</v>
      </c>
      <c r="F35" s="82">
        <v>0</v>
      </c>
      <c r="G35" s="82">
        <f t="shared" si="1"/>
        <v>0</v>
      </c>
    </row>
    <row r="36" spans="1:9" x14ac:dyDescent="0.25">
      <c r="A36" s="2" t="s">
        <v>243</v>
      </c>
      <c r="B36" s="82">
        <v>0</v>
      </c>
      <c r="C36" s="82">
        <v>0</v>
      </c>
      <c r="D36" s="82">
        <f t="shared" si="2"/>
        <v>0</v>
      </c>
      <c r="E36" s="82">
        <v>0</v>
      </c>
      <c r="F36" s="82">
        <v>0</v>
      </c>
      <c r="G36" s="82">
        <f t="shared" si="1"/>
        <v>0</v>
      </c>
    </row>
    <row r="37" spans="1:9" x14ac:dyDescent="0.25">
      <c r="A37" s="2" t="s">
        <v>244</v>
      </c>
      <c r="B37" s="82">
        <v>0</v>
      </c>
      <c r="C37" s="82">
        <v>0</v>
      </c>
      <c r="D37" s="82">
        <f t="shared" si="2"/>
        <v>0</v>
      </c>
      <c r="E37" s="82">
        <v>0</v>
      </c>
      <c r="F37" s="82">
        <v>0</v>
      </c>
      <c r="G37" s="82">
        <f t="shared" si="1"/>
        <v>0</v>
      </c>
    </row>
    <row r="38" spans="1:9" x14ac:dyDescent="0.25">
      <c r="A38" s="2" t="s">
        <v>245</v>
      </c>
      <c r="B38" s="82">
        <v>0</v>
      </c>
      <c r="C38" s="82">
        <v>0</v>
      </c>
      <c r="D38" s="82">
        <f t="shared" si="2"/>
        <v>0</v>
      </c>
      <c r="E38" s="82">
        <v>0</v>
      </c>
      <c r="F38" s="82">
        <v>0</v>
      </c>
      <c r="G38" s="82">
        <f t="shared" si="1"/>
        <v>0</v>
      </c>
    </row>
    <row r="39" spans="1:9" x14ac:dyDescent="0.25">
      <c r="A39" s="2" t="s">
        <v>246</v>
      </c>
      <c r="B39" s="82">
        <v>0</v>
      </c>
      <c r="C39" s="82">
        <v>0</v>
      </c>
      <c r="D39" s="82">
        <f t="shared" si="2"/>
        <v>0</v>
      </c>
      <c r="E39" s="82">
        <v>0</v>
      </c>
      <c r="F39" s="82">
        <v>0</v>
      </c>
      <c r="G39" s="82">
        <f t="shared" si="1"/>
        <v>0</v>
      </c>
    </row>
    <row r="40" spans="1:9" x14ac:dyDescent="0.25">
      <c r="A40" s="7" t="s">
        <v>247</v>
      </c>
      <c r="B40" s="82">
        <f>SUM(B9:B37)</f>
        <v>67017097</v>
      </c>
      <c r="C40" s="82">
        <f t="shared" ref="C40:F40" si="3">SUM(C9:C37)</f>
        <v>12010500</v>
      </c>
      <c r="D40" s="82">
        <f t="shared" si="3"/>
        <v>79027597</v>
      </c>
      <c r="E40" s="82">
        <f t="shared" si="3"/>
        <v>35772650.549999997</v>
      </c>
      <c r="F40" s="82">
        <f t="shared" si="3"/>
        <v>35772650.549999997</v>
      </c>
      <c r="G40" s="82">
        <f>SUM(G9:G37)</f>
        <v>-31244446.449999999</v>
      </c>
    </row>
    <row r="41" spans="1:9" x14ac:dyDescent="0.25">
      <c r="A41" s="7" t="s">
        <v>248</v>
      </c>
      <c r="B41" s="2"/>
      <c r="C41" s="82"/>
      <c r="D41" s="82"/>
      <c r="E41" s="82"/>
      <c r="F41" s="82"/>
      <c r="G41" s="82">
        <v>0</v>
      </c>
    </row>
    <row r="42" spans="1:9" x14ac:dyDescent="0.25">
      <c r="A42" s="7" t="s">
        <v>249</v>
      </c>
      <c r="B42" s="2"/>
      <c r="C42" s="82"/>
      <c r="D42" s="82"/>
      <c r="E42" s="82"/>
      <c r="F42" s="82"/>
      <c r="G42" s="82"/>
    </row>
    <row r="43" spans="1:9" x14ac:dyDescent="0.25">
      <c r="A43" s="2" t="s">
        <v>250</v>
      </c>
      <c r="B43" s="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</row>
    <row r="44" spans="1:9" x14ac:dyDescent="0.25">
      <c r="A44" s="2" t="s">
        <v>251</v>
      </c>
      <c r="B44" s="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</row>
    <row r="45" spans="1:9" x14ac:dyDescent="0.25">
      <c r="A45" s="2" t="s">
        <v>252</v>
      </c>
      <c r="B45" s="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</row>
    <row r="46" spans="1:9" x14ac:dyDescent="0.25">
      <c r="A46" s="2" t="s">
        <v>253</v>
      </c>
      <c r="B46" s="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</row>
    <row r="47" spans="1:9" x14ac:dyDescent="0.25">
      <c r="A47" s="2" t="s">
        <v>254</v>
      </c>
      <c r="B47" s="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</row>
    <row r="48" spans="1:9" x14ac:dyDescent="0.25">
      <c r="A48" s="2" t="s">
        <v>255</v>
      </c>
      <c r="B48" s="2"/>
      <c r="C48" s="82"/>
      <c r="D48" s="82"/>
      <c r="E48" s="82"/>
      <c r="F48" s="82"/>
      <c r="G48" s="82"/>
    </row>
    <row r="49" spans="1:7" x14ac:dyDescent="0.25">
      <c r="A49" s="2" t="s">
        <v>256</v>
      </c>
      <c r="B49" s="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</row>
    <row r="50" spans="1:7" x14ac:dyDescent="0.25">
      <c r="A50" s="2" t="s">
        <v>257</v>
      </c>
      <c r="B50" s="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</row>
    <row r="51" spans="1:7" x14ac:dyDescent="0.25">
      <c r="A51" s="2" t="s">
        <v>258</v>
      </c>
      <c r="B51" s="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</row>
    <row r="52" spans="1:7" x14ac:dyDescent="0.25">
      <c r="A52" s="2" t="s">
        <v>259</v>
      </c>
      <c r="B52" s="2"/>
      <c r="C52" s="82"/>
      <c r="D52" s="82"/>
      <c r="E52" s="82"/>
      <c r="F52" s="82"/>
      <c r="G52" s="82"/>
    </row>
    <row r="53" spans="1:7" x14ac:dyDescent="0.25">
      <c r="A53" s="2" t="s">
        <v>260</v>
      </c>
      <c r="B53" s="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</row>
    <row r="54" spans="1:7" x14ac:dyDescent="0.25">
      <c r="A54" s="2" t="s">
        <v>261</v>
      </c>
      <c r="B54" s="2"/>
      <c r="C54" s="82"/>
      <c r="D54" s="82"/>
      <c r="E54" s="82"/>
      <c r="F54" s="82"/>
      <c r="G54" s="82"/>
    </row>
    <row r="55" spans="1:7" x14ac:dyDescent="0.25">
      <c r="A55" s="2" t="s">
        <v>262</v>
      </c>
      <c r="B55" s="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</row>
    <row r="56" spans="1:7" x14ac:dyDescent="0.25">
      <c r="A56" s="2" t="s">
        <v>263</v>
      </c>
      <c r="B56" s="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</row>
    <row r="57" spans="1:7" x14ac:dyDescent="0.25">
      <c r="A57" s="2" t="s">
        <v>264</v>
      </c>
      <c r="B57" s="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</row>
    <row r="58" spans="1:7" x14ac:dyDescent="0.25">
      <c r="A58" s="2" t="s">
        <v>265</v>
      </c>
      <c r="B58" s="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 x14ac:dyDescent="0.25">
      <c r="A59" s="2" t="s">
        <v>266</v>
      </c>
      <c r="B59" s="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</row>
    <row r="60" spans="1:7" x14ac:dyDescent="0.25">
      <c r="A60" s="2" t="s">
        <v>267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x14ac:dyDescent="0.25">
      <c r="A61" s="2" t="s">
        <v>268</v>
      </c>
      <c r="B61" s="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</row>
    <row r="62" spans="1:7" x14ac:dyDescent="0.25">
      <c r="A62" s="2" t="s">
        <v>269</v>
      </c>
      <c r="B62" s="2"/>
      <c r="C62" s="82"/>
      <c r="D62" s="82"/>
      <c r="E62" s="82"/>
      <c r="F62" s="82"/>
      <c r="G62" s="82"/>
    </row>
    <row r="63" spans="1:7" x14ac:dyDescent="0.25">
      <c r="A63" s="2" t="s">
        <v>270</v>
      </c>
      <c r="B63" s="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</row>
    <row r="64" spans="1:7" x14ac:dyDescent="0.25">
      <c r="A64" s="2" t="s">
        <v>271</v>
      </c>
      <c r="B64" s="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</row>
    <row r="65" spans="1:7" x14ac:dyDescent="0.25">
      <c r="A65" s="2" t="s">
        <v>272</v>
      </c>
      <c r="B65" s="2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</row>
    <row r="66" spans="1:7" x14ac:dyDescent="0.25">
      <c r="A66" s="7" t="s">
        <v>273</v>
      </c>
      <c r="B66" s="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</row>
    <row r="67" spans="1:7" x14ac:dyDescent="0.25">
      <c r="A67" s="7" t="s">
        <v>274</v>
      </c>
      <c r="B67" s="2">
        <v>0</v>
      </c>
      <c r="C67" s="82">
        <f>C68</f>
        <v>22732319.440000001</v>
      </c>
      <c r="D67" s="82">
        <f t="shared" ref="D67:G67" si="4">D68</f>
        <v>22732319.440000001</v>
      </c>
      <c r="E67" s="82">
        <f t="shared" si="4"/>
        <v>0</v>
      </c>
      <c r="F67" s="82">
        <f t="shared" si="4"/>
        <v>0</v>
      </c>
      <c r="G67" s="82">
        <f t="shared" si="4"/>
        <v>0</v>
      </c>
    </row>
    <row r="68" spans="1:7" x14ac:dyDescent="0.25">
      <c r="A68" s="2" t="s">
        <v>275</v>
      </c>
      <c r="B68" s="2">
        <v>0</v>
      </c>
      <c r="C68" s="82">
        <v>22732319.440000001</v>
      </c>
      <c r="D68" s="82">
        <v>22732319.440000001</v>
      </c>
      <c r="E68" s="82">
        <v>0</v>
      </c>
      <c r="F68" s="82">
        <v>0</v>
      </c>
      <c r="G68" s="82">
        <v>0</v>
      </c>
    </row>
    <row r="69" spans="1:7" x14ac:dyDescent="0.25">
      <c r="A69" s="7" t="s">
        <v>276</v>
      </c>
      <c r="B69" s="82">
        <f>B40+B66+B67</f>
        <v>67017097</v>
      </c>
      <c r="C69" s="82">
        <f t="shared" ref="C69:G69" si="5">C40+C66+C67</f>
        <v>34742819.439999998</v>
      </c>
      <c r="D69" s="82">
        <f t="shared" si="5"/>
        <v>101759916.44</v>
      </c>
      <c r="E69" s="82">
        <f>E40+E66+E67</f>
        <v>35772650.549999997</v>
      </c>
      <c r="F69" s="82">
        <f t="shared" si="5"/>
        <v>35772650.549999997</v>
      </c>
      <c r="G69" s="82">
        <f t="shared" si="5"/>
        <v>-31244446.449999999</v>
      </c>
    </row>
    <row r="70" spans="1:7" x14ac:dyDescent="0.25">
      <c r="A70" s="7" t="s">
        <v>277</v>
      </c>
      <c r="B70" s="2"/>
      <c r="C70" s="82"/>
      <c r="D70" s="82"/>
      <c r="E70" s="82"/>
      <c r="F70" s="82"/>
      <c r="G70" s="82"/>
    </row>
    <row r="71" spans="1:7" x14ac:dyDescent="0.25">
      <c r="A71" s="2" t="s">
        <v>278</v>
      </c>
      <c r="B71" s="2">
        <v>0</v>
      </c>
      <c r="C71" s="82">
        <v>22732319.440000001</v>
      </c>
      <c r="D71" s="82">
        <v>22732319.440000001</v>
      </c>
      <c r="E71" s="82">
        <v>0</v>
      </c>
      <c r="F71" s="82">
        <v>0</v>
      </c>
      <c r="G71" s="82">
        <v>0</v>
      </c>
    </row>
    <row r="72" spans="1:7" x14ac:dyDescent="0.25">
      <c r="A72" s="2" t="s">
        <v>120</v>
      </c>
      <c r="B72" s="2"/>
      <c r="C72" s="82"/>
      <c r="D72" s="82"/>
      <c r="E72" s="82"/>
      <c r="F72" s="82"/>
      <c r="G72" s="82"/>
    </row>
    <row r="73" spans="1:7" x14ac:dyDescent="0.25">
      <c r="A73" s="2" t="s">
        <v>279</v>
      </c>
      <c r="B73" s="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2" t="s">
        <v>121</v>
      </c>
      <c r="B74" s="2"/>
      <c r="C74" s="82"/>
      <c r="D74" s="82"/>
      <c r="E74" s="82"/>
      <c r="F74" s="82"/>
      <c r="G74" s="82"/>
    </row>
    <row r="75" spans="1:7" x14ac:dyDescent="0.25">
      <c r="A75" s="6" t="s">
        <v>280</v>
      </c>
      <c r="B75" s="3">
        <v>0</v>
      </c>
      <c r="C75" s="83">
        <f>C71+C73</f>
        <v>22732319.440000001</v>
      </c>
      <c r="D75" s="83">
        <f>D71+D73</f>
        <v>22732319.440000001</v>
      </c>
      <c r="E75" s="83">
        <v>0</v>
      </c>
      <c r="F75" s="83">
        <v>0</v>
      </c>
      <c r="G75" s="83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B40 C40:F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7"/>
  <sheetViews>
    <sheetView showGridLines="0" zoomScale="80" zoomScaleNormal="80" workbookViewId="0">
      <selection activeCell="E44" sqref="E44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10.85546875" bestFit="1" customWidth="1"/>
  </cols>
  <sheetData>
    <row r="1" spans="1:10" ht="11.25" customHeight="1" x14ac:dyDescent="0.25">
      <c r="A1" s="124"/>
      <c r="B1" s="124"/>
      <c r="C1" s="124"/>
      <c r="D1" s="124"/>
      <c r="E1" s="124"/>
      <c r="F1" s="124"/>
      <c r="G1" s="124"/>
      <c r="H1" s="124"/>
      <c r="I1" s="28"/>
    </row>
    <row r="2" spans="1:10" ht="11.25" customHeight="1" x14ac:dyDescent="0.25">
      <c r="A2" s="124" t="s">
        <v>426</v>
      </c>
      <c r="B2" s="124"/>
      <c r="C2" s="124"/>
      <c r="D2" s="124"/>
      <c r="E2" s="124"/>
      <c r="F2" s="124"/>
      <c r="G2" s="124"/>
      <c r="H2" s="124"/>
      <c r="I2" s="36"/>
    </row>
    <row r="3" spans="1:10" ht="11.25" customHeight="1" x14ac:dyDescent="0.25">
      <c r="A3" s="124" t="s">
        <v>439</v>
      </c>
      <c r="B3" s="124"/>
      <c r="C3" s="124"/>
      <c r="D3" s="124"/>
      <c r="E3" s="124"/>
      <c r="F3" s="124"/>
      <c r="G3" s="124"/>
      <c r="H3" s="124"/>
      <c r="I3" s="36"/>
    </row>
    <row r="4" spans="1:10" ht="11.25" customHeight="1" x14ac:dyDescent="0.25">
      <c r="A4" s="124" t="s">
        <v>438</v>
      </c>
      <c r="B4" s="124"/>
      <c r="C4" s="124"/>
      <c r="D4" s="124"/>
      <c r="E4" s="124"/>
      <c r="F4" s="124"/>
      <c r="G4" s="124"/>
      <c r="H4" s="124"/>
      <c r="I4" s="36"/>
    </row>
    <row r="5" spans="1:10" ht="11.25" customHeight="1" x14ac:dyDescent="0.25">
      <c r="A5" s="124" t="str">
        <f>+'FORMATO 3'!A4</f>
        <v>Del  01 de enero al 30 de junio de 2025</v>
      </c>
      <c r="B5" s="124"/>
      <c r="C5" s="124"/>
      <c r="D5" s="124"/>
      <c r="E5" s="124"/>
      <c r="F5" s="124"/>
      <c r="G5" s="124"/>
      <c r="H5" s="124"/>
      <c r="I5" s="36"/>
    </row>
    <row r="6" spans="1:10" ht="11.25" customHeight="1" x14ac:dyDescent="0.25">
      <c r="A6" s="124" t="s">
        <v>428</v>
      </c>
      <c r="B6" s="124"/>
      <c r="C6" s="124"/>
      <c r="D6" s="124"/>
      <c r="E6" s="124"/>
      <c r="F6" s="124"/>
      <c r="G6" s="124"/>
      <c r="H6" s="124"/>
      <c r="I6" s="36"/>
    </row>
    <row r="7" spans="1:10" x14ac:dyDescent="0.25">
      <c r="A7" s="120" t="s">
        <v>1</v>
      </c>
      <c r="B7" s="121"/>
      <c r="C7" s="125" t="s">
        <v>96</v>
      </c>
      <c r="D7" s="62" t="s">
        <v>209</v>
      </c>
      <c r="E7" s="125" t="s">
        <v>212</v>
      </c>
      <c r="F7" s="125" t="s">
        <v>97</v>
      </c>
      <c r="G7" s="125" t="s">
        <v>98</v>
      </c>
      <c r="H7" s="127" t="s">
        <v>281</v>
      </c>
    </row>
    <row r="8" spans="1:10" x14ac:dyDescent="0.25">
      <c r="A8" s="122"/>
      <c r="B8" s="123"/>
      <c r="C8" s="126"/>
      <c r="D8" s="63" t="s">
        <v>211</v>
      </c>
      <c r="E8" s="126"/>
      <c r="F8" s="126"/>
      <c r="G8" s="126"/>
      <c r="H8" s="128"/>
    </row>
    <row r="9" spans="1:10" x14ac:dyDescent="0.25">
      <c r="A9" s="53" t="s">
        <v>282</v>
      </c>
      <c r="B9" s="53"/>
      <c r="C9" s="72">
        <f>C10+C18+C29+C39+C50+C60+C64+C73+C77</f>
        <v>67017097</v>
      </c>
      <c r="D9" s="72">
        <f t="shared" ref="D9:G9" si="0">D10+D18+D29+D39+D50+D60+D64+D73+D77</f>
        <v>34742819.439999998</v>
      </c>
      <c r="E9" s="72">
        <f t="shared" si="0"/>
        <v>101759916.44</v>
      </c>
      <c r="F9" s="72">
        <f t="shared" si="0"/>
        <v>45347408.530000001</v>
      </c>
      <c r="G9" s="72">
        <f t="shared" si="0"/>
        <v>37055654.149999999</v>
      </c>
      <c r="H9" s="72">
        <f>H10+H18+H29+H39+H50+H60+H64+H73+H77</f>
        <v>56412507.909999996</v>
      </c>
      <c r="J9" s="93"/>
    </row>
    <row r="10" spans="1:10" x14ac:dyDescent="0.25">
      <c r="A10" s="9" t="s">
        <v>283</v>
      </c>
      <c r="C10" s="73">
        <f>SUM(C11:C17)</f>
        <v>65109802</v>
      </c>
      <c r="D10" s="73">
        <f t="shared" ref="D10:H10" si="1">SUM(D11:D17)</f>
        <v>0</v>
      </c>
      <c r="E10" s="73">
        <f t="shared" si="1"/>
        <v>65109802</v>
      </c>
      <c r="F10" s="73">
        <f t="shared" si="1"/>
        <v>21794440.919999998</v>
      </c>
      <c r="G10" s="73">
        <f t="shared" si="1"/>
        <v>21794440.919999998</v>
      </c>
      <c r="H10" s="73">
        <f t="shared" si="1"/>
        <v>43315361.079999998</v>
      </c>
      <c r="J10" s="93"/>
    </row>
    <row r="11" spans="1:10" x14ac:dyDescent="0.25">
      <c r="A11" s="61"/>
      <c r="B11" s="59" t="s">
        <v>284</v>
      </c>
      <c r="C11" s="73">
        <v>14406156</v>
      </c>
      <c r="D11" s="73">
        <v>-306881.75</v>
      </c>
      <c r="E11" s="73">
        <f>+C11+D11</f>
        <v>14099274.25</v>
      </c>
      <c r="F11" s="73">
        <v>6623043.5599999996</v>
      </c>
      <c r="G11" s="73">
        <v>6623043.5599999996</v>
      </c>
      <c r="H11" s="73">
        <f>+E11-F11</f>
        <v>7476230.6900000004</v>
      </c>
      <c r="I11" s="93"/>
      <c r="J11" s="93"/>
    </row>
    <row r="12" spans="1:10" x14ac:dyDescent="0.25">
      <c r="A12" s="61"/>
      <c r="B12" s="59" t="s">
        <v>285</v>
      </c>
      <c r="C12" s="73">
        <v>5251176</v>
      </c>
      <c r="D12" s="73">
        <v>120301.98</v>
      </c>
      <c r="E12" s="73">
        <f t="shared" ref="E12:E17" si="2">+C12+D12</f>
        <v>5371477.9800000004</v>
      </c>
      <c r="F12" s="73">
        <v>1944893.03</v>
      </c>
      <c r="G12" s="73">
        <v>1944893.03</v>
      </c>
      <c r="H12" s="73">
        <f t="shared" ref="H12:H17" si="3">+E12-F12</f>
        <v>3426584.95</v>
      </c>
      <c r="J12" s="93"/>
    </row>
    <row r="13" spans="1:10" x14ac:dyDescent="0.25">
      <c r="A13" s="61"/>
      <c r="B13" s="59" t="s">
        <v>286</v>
      </c>
      <c r="C13" s="73">
        <v>17153023</v>
      </c>
      <c r="D13" s="73">
        <v>-406873.64</v>
      </c>
      <c r="E13" s="73">
        <f t="shared" si="2"/>
        <v>16746149.359999999</v>
      </c>
      <c r="F13" s="73">
        <v>5536468.8799999999</v>
      </c>
      <c r="G13" s="73">
        <v>5536468.8799999999</v>
      </c>
      <c r="H13" s="73">
        <f t="shared" si="3"/>
        <v>11209680.48</v>
      </c>
      <c r="J13" s="93"/>
    </row>
    <row r="14" spans="1:10" x14ac:dyDescent="0.25">
      <c r="A14" s="61"/>
      <c r="B14" s="59" t="s">
        <v>287</v>
      </c>
      <c r="C14" s="73">
        <v>663168</v>
      </c>
      <c r="D14" s="73">
        <v>0</v>
      </c>
      <c r="E14" s="73">
        <f t="shared" si="2"/>
        <v>663168</v>
      </c>
      <c r="F14" s="73">
        <v>0</v>
      </c>
      <c r="G14" s="73">
        <v>0</v>
      </c>
      <c r="H14" s="73">
        <f t="shared" si="3"/>
        <v>663168</v>
      </c>
      <c r="J14" s="93"/>
    </row>
    <row r="15" spans="1:10" x14ac:dyDescent="0.25">
      <c r="A15" s="61"/>
      <c r="B15" s="59" t="s">
        <v>288</v>
      </c>
      <c r="C15" s="73">
        <v>27636279</v>
      </c>
      <c r="D15" s="73">
        <v>593453.41</v>
      </c>
      <c r="E15" s="73">
        <f t="shared" si="2"/>
        <v>28229732.41</v>
      </c>
      <c r="F15" s="73">
        <v>7690035.4500000002</v>
      </c>
      <c r="G15" s="73">
        <v>7690035.4500000002</v>
      </c>
      <c r="H15" s="73">
        <f t="shared" si="3"/>
        <v>20539696.960000001</v>
      </c>
      <c r="J15" s="93"/>
    </row>
    <row r="16" spans="1:10" x14ac:dyDescent="0.25">
      <c r="A16" s="61"/>
      <c r="B16" s="59" t="s">
        <v>289</v>
      </c>
      <c r="C16" s="73">
        <v>0</v>
      </c>
      <c r="D16" s="73">
        <v>0</v>
      </c>
      <c r="E16" s="73">
        <f t="shared" si="2"/>
        <v>0</v>
      </c>
      <c r="F16" s="73">
        <v>0</v>
      </c>
      <c r="G16" s="73">
        <v>0</v>
      </c>
      <c r="H16" s="73">
        <f t="shared" si="3"/>
        <v>0</v>
      </c>
      <c r="J16" s="93"/>
    </row>
    <row r="17" spans="1:10" x14ac:dyDescent="0.25">
      <c r="A17" s="61"/>
      <c r="B17" s="59" t="s">
        <v>290</v>
      </c>
      <c r="C17" s="73">
        <v>0</v>
      </c>
      <c r="D17" s="73">
        <v>0</v>
      </c>
      <c r="E17" s="73">
        <f t="shared" si="2"/>
        <v>0</v>
      </c>
      <c r="F17" s="73">
        <v>0</v>
      </c>
      <c r="G17" s="73">
        <v>0</v>
      </c>
      <c r="H17" s="73">
        <f t="shared" si="3"/>
        <v>0</v>
      </c>
      <c r="J17" s="93"/>
    </row>
    <row r="18" spans="1:10" x14ac:dyDescent="0.25">
      <c r="A18" s="56" t="s">
        <v>291</v>
      </c>
      <c r="B18" s="59"/>
      <c r="C18" s="73">
        <f>SUM(C19:C28)</f>
        <v>804564</v>
      </c>
      <c r="D18" s="73">
        <f t="shared" ref="D18:H18" si="4">SUM(D19:D28)</f>
        <v>857870</v>
      </c>
      <c r="E18" s="73">
        <f t="shared" si="4"/>
        <v>1662434</v>
      </c>
      <c r="F18" s="73">
        <f t="shared" si="4"/>
        <v>566333.28</v>
      </c>
      <c r="G18" s="73">
        <f t="shared" si="4"/>
        <v>566333.28</v>
      </c>
      <c r="H18" s="73">
        <f t="shared" si="4"/>
        <v>1096100.7200000002</v>
      </c>
      <c r="J18" s="93"/>
    </row>
    <row r="19" spans="1:10" x14ac:dyDescent="0.25">
      <c r="A19" s="61"/>
      <c r="B19" s="59" t="s">
        <v>292</v>
      </c>
      <c r="C19" s="73">
        <v>575000</v>
      </c>
      <c r="D19" s="73">
        <v>215000</v>
      </c>
      <c r="E19" s="73">
        <f t="shared" ref="E19:E38" si="5">+C19+D19</f>
        <v>790000</v>
      </c>
      <c r="F19" s="73">
        <v>255057.24</v>
      </c>
      <c r="G19" s="73">
        <v>255057.24</v>
      </c>
      <c r="H19" s="73">
        <f t="shared" ref="H19:H28" si="6">+E19-F19</f>
        <v>534942.76</v>
      </c>
      <c r="J19" s="93"/>
    </row>
    <row r="20" spans="1:10" x14ac:dyDescent="0.25">
      <c r="A20" s="61"/>
      <c r="B20" s="59" t="s">
        <v>293</v>
      </c>
      <c r="C20" s="73"/>
      <c r="D20" s="73"/>
      <c r="E20" s="73"/>
      <c r="F20" s="73"/>
      <c r="G20" s="73"/>
      <c r="H20" s="73">
        <f t="shared" si="6"/>
        <v>0</v>
      </c>
      <c r="J20" s="93"/>
    </row>
    <row r="21" spans="1:10" x14ac:dyDescent="0.25">
      <c r="A21" s="61"/>
      <c r="B21" s="59" t="s">
        <v>294</v>
      </c>
      <c r="C21" s="73">
        <v>55000</v>
      </c>
      <c r="D21" s="73">
        <v>230000</v>
      </c>
      <c r="E21" s="73">
        <f t="shared" si="5"/>
        <v>285000</v>
      </c>
      <c r="F21" s="73">
        <v>78427.61</v>
      </c>
      <c r="G21" s="73">
        <v>78427.61</v>
      </c>
      <c r="H21" s="73">
        <f t="shared" si="6"/>
        <v>206572.39</v>
      </c>
      <c r="J21" s="93"/>
    </row>
    <row r="22" spans="1:10" x14ac:dyDescent="0.25">
      <c r="A22" s="61"/>
      <c r="B22" s="59" t="s">
        <v>295</v>
      </c>
      <c r="C22" s="73">
        <v>0</v>
      </c>
      <c r="D22" s="73">
        <v>0</v>
      </c>
      <c r="E22" s="73">
        <f t="shared" si="5"/>
        <v>0</v>
      </c>
      <c r="F22" s="73">
        <v>0</v>
      </c>
      <c r="G22" s="73">
        <v>0</v>
      </c>
      <c r="H22" s="73">
        <f t="shared" si="6"/>
        <v>0</v>
      </c>
      <c r="J22" s="93"/>
    </row>
    <row r="23" spans="1:10" x14ac:dyDescent="0.25">
      <c r="A23" s="61"/>
      <c r="B23" s="59" t="s">
        <v>296</v>
      </c>
      <c r="C23" s="73">
        <v>9000</v>
      </c>
      <c r="D23" s="73">
        <v>29000</v>
      </c>
      <c r="E23" s="73">
        <f t="shared" si="5"/>
        <v>38000</v>
      </c>
      <c r="F23" s="73">
        <v>14212.6</v>
      </c>
      <c r="G23" s="73">
        <v>14212.6</v>
      </c>
      <c r="H23" s="73">
        <f t="shared" si="6"/>
        <v>23787.4</v>
      </c>
      <c r="J23" s="93"/>
    </row>
    <row r="24" spans="1:10" x14ac:dyDescent="0.25">
      <c r="A24" s="61"/>
      <c r="B24" s="59" t="s">
        <v>297</v>
      </c>
      <c r="C24" s="73">
        <v>2000</v>
      </c>
      <c r="D24" s="73">
        <v>18000</v>
      </c>
      <c r="E24" s="73">
        <f t="shared" si="5"/>
        <v>20000</v>
      </c>
      <c r="F24" s="73">
        <v>208</v>
      </c>
      <c r="G24" s="73">
        <v>208</v>
      </c>
      <c r="H24" s="73">
        <f t="shared" si="6"/>
        <v>19792</v>
      </c>
      <c r="J24" s="93"/>
    </row>
    <row r="25" spans="1:10" x14ac:dyDescent="0.25">
      <c r="A25" s="61"/>
      <c r="B25" s="59" t="s">
        <v>298</v>
      </c>
      <c r="C25" s="73">
        <v>150000</v>
      </c>
      <c r="D25" s="73">
        <v>210000</v>
      </c>
      <c r="E25" s="73">
        <f t="shared" si="5"/>
        <v>360000</v>
      </c>
      <c r="F25" s="73">
        <v>173000</v>
      </c>
      <c r="G25" s="73">
        <v>173000</v>
      </c>
      <c r="H25" s="73">
        <f t="shared" si="6"/>
        <v>187000</v>
      </c>
      <c r="J25" s="93"/>
    </row>
    <row r="26" spans="1:10" x14ac:dyDescent="0.25">
      <c r="A26" s="61"/>
      <c r="B26" s="59" t="s">
        <v>299</v>
      </c>
      <c r="C26" s="73">
        <v>5000</v>
      </c>
      <c r="D26" s="73">
        <v>85000</v>
      </c>
      <c r="E26" s="73">
        <f t="shared" si="5"/>
        <v>90000</v>
      </c>
      <c r="F26" s="73">
        <v>12574.4</v>
      </c>
      <c r="G26" s="73">
        <v>12574.4</v>
      </c>
      <c r="H26" s="73">
        <f t="shared" si="6"/>
        <v>77425.600000000006</v>
      </c>
      <c r="J26" s="93"/>
    </row>
    <row r="27" spans="1:10" x14ac:dyDescent="0.25">
      <c r="A27" s="61"/>
      <c r="B27" s="59" t="s">
        <v>300</v>
      </c>
      <c r="C27" s="73">
        <v>0</v>
      </c>
      <c r="D27" s="73">
        <v>0</v>
      </c>
      <c r="E27" s="73">
        <f t="shared" si="5"/>
        <v>0</v>
      </c>
      <c r="F27" s="73">
        <v>0</v>
      </c>
      <c r="G27" s="73">
        <v>0</v>
      </c>
      <c r="H27" s="73">
        <f t="shared" si="6"/>
        <v>0</v>
      </c>
      <c r="J27" s="93"/>
    </row>
    <row r="28" spans="1:10" x14ac:dyDescent="0.25">
      <c r="A28" s="61"/>
      <c r="B28" s="59" t="s">
        <v>301</v>
      </c>
      <c r="C28" s="73">
        <v>8564</v>
      </c>
      <c r="D28" s="73">
        <v>70870</v>
      </c>
      <c r="E28" s="73">
        <f t="shared" si="5"/>
        <v>79434</v>
      </c>
      <c r="F28" s="73">
        <v>32853.43</v>
      </c>
      <c r="G28" s="73">
        <v>32853.43</v>
      </c>
      <c r="H28" s="73">
        <f t="shared" si="6"/>
        <v>46580.57</v>
      </c>
      <c r="J28" s="93"/>
    </row>
    <row r="29" spans="1:10" x14ac:dyDescent="0.25">
      <c r="A29" s="56" t="s">
        <v>302</v>
      </c>
      <c r="B29" s="59"/>
      <c r="C29" s="73">
        <f>SUM(C30:C38)</f>
        <v>1102731</v>
      </c>
      <c r="D29" s="73">
        <f t="shared" ref="D29:H29" si="7">SUM(D30:D38)</f>
        <v>2005760.04</v>
      </c>
      <c r="E29" s="73">
        <f t="shared" si="7"/>
        <v>3108491.04</v>
      </c>
      <c r="F29" s="73">
        <f t="shared" si="7"/>
        <v>1092145.9899999998</v>
      </c>
      <c r="G29" s="73">
        <f t="shared" si="7"/>
        <v>1092145.9899999998</v>
      </c>
      <c r="H29" s="73">
        <f t="shared" si="7"/>
        <v>2016345.0499999998</v>
      </c>
      <c r="J29" s="93"/>
    </row>
    <row r="30" spans="1:10" x14ac:dyDescent="0.25">
      <c r="A30" s="61"/>
      <c r="B30" s="59" t="s">
        <v>303</v>
      </c>
      <c r="C30" s="73">
        <v>120000</v>
      </c>
      <c r="D30" s="73">
        <v>70000</v>
      </c>
      <c r="E30" s="73">
        <f t="shared" si="5"/>
        <v>190000</v>
      </c>
      <c r="F30" s="73">
        <v>81370.23</v>
      </c>
      <c r="G30" s="73">
        <v>81370.23</v>
      </c>
      <c r="H30" s="73">
        <f t="shared" ref="H30:H38" si="8">+E30-F30</f>
        <v>108629.77</v>
      </c>
      <c r="J30" s="93"/>
    </row>
    <row r="31" spans="1:10" x14ac:dyDescent="0.25">
      <c r="A31" s="61"/>
      <c r="B31" s="59" t="s">
        <v>304</v>
      </c>
      <c r="C31" s="73">
        <v>90000</v>
      </c>
      <c r="D31" s="73">
        <v>120000</v>
      </c>
      <c r="E31" s="73">
        <f t="shared" si="5"/>
        <v>210000</v>
      </c>
      <c r="F31" s="73">
        <v>196068.26</v>
      </c>
      <c r="G31" s="73">
        <v>196068.26</v>
      </c>
      <c r="H31" s="73">
        <f t="shared" si="8"/>
        <v>13931.739999999991</v>
      </c>
      <c r="J31" s="93"/>
    </row>
    <row r="32" spans="1:10" x14ac:dyDescent="0.25">
      <c r="A32" s="61"/>
      <c r="B32" s="59" t="s">
        <v>305</v>
      </c>
      <c r="C32" s="73">
        <v>65000</v>
      </c>
      <c r="D32" s="73">
        <v>129725.22</v>
      </c>
      <c r="E32" s="73">
        <f t="shared" si="5"/>
        <v>194725.22</v>
      </c>
      <c r="F32" s="73">
        <v>86568.79</v>
      </c>
      <c r="G32" s="73">
        <v>86568.79</v>
      </c>
      <c r="H32" s="73">
        <f t="shared" si="8"/>
        <v>108156.43000000001</v>
      </c>
      <c r="J32" s="93"/>
    </row>
    <row r="33" spans="1:10" x14ac:dyDescent="0.25">
      <c r="A33" s="61"/>
      <c r="B33" s="59" t="s">
        <v>306</v>
      </c>
      <c r="C33" s="73">
        <v>60000</v>
      </c>
      <c r="D33" s="73">
        <v>150000</v>
      </c>
      <c r="E33" s="73">
        <f t="shared" si="5"/>
        <v>210000</v>
      </c>
      <c r="F33" s="73">
        <v>51546.98</v>
      </c>
      <c r="G33" s="73">
        <v>51546.98</v>
      </c>
      <c r="H33" s="73">
        <f t="shared" si="8"/>
        <v>158453.01999999999</v>
      </c>
      <c r="J33" s="93"/>
    </row>
    <row r="34" spans="1:10" x14ac:dyDescent="0.25">
      <c r="A34" s="61"/>
      <c r="B34" s="59" t="s">
        <v>307</v>
      </c>
      <c r="C34" s="73">
        <v>80000</v>
      </c>
      <c r="D34" s="73">
        <v>378592.04</v>
      </c>
      <c r="E34" s="73">
        <f t="shared" si="5"/>
        <v>458592.04</v>
      </c>
      <c r="F34" s="73">
        <v>118621.62</v>
      </c>
      <c r="G34" s="73">
        <v>118621.62</v>
      </c>
      <c r="H34" s="73">
        <f t="shared" si="8"/>
        <v>339970.42</v>
      </c>
      <c r="J34" s="93"/>
    </row>
    <row r="35" spans="1:10" x14ac:dyDescent="0.25">
      <c r="A35" s="61"/>
      <c r="B35" s="59" t="s">
        <v>308</v>
      </c>
      <c r="C35" s="73">
        <v>22000</v>
      </c>
      <c r="D35" s="73">
        <v>0</v>
      </c>
      <c r="E35" s="73">
        <f t="shared" si="5"/>
        <v>22000</v>
      </c>
      <c r="F35" s="73">
        <v>13071.17</v>
      </c>
      <c r="G35" s="73">
        <v>13071.17</v>
      </c>
      <c r="H35" s="73">
        <f t="shared" si="8"/>
        <v>8928.83</v>
      </c>
      <c r="J35" s="93"/>
    </row>
    <row r="36" spans="1:10" x14ac:dyDescent="0.25">
      <c r="A36" s="61"/>
      <c r="B36" s="59" t="s">
        <v>309</v>
      </c>
      <c r="C36" s="73">
        <v>20000</v>
      </c>
      <c r="D36" s="73">
        <v>45000</v>
      </c>
      <c r="E36" s="73">
        <f t="shared" si="5"/>
        <v>65000</v>
      </c>
      <c r="F36" s="73">
        <v>5118.96</v>
      </c>
      <c r="G36" s="73">
        <v>5118.96</v>
      </c>
      <c r="H36" s="73">
        <f t="shared" si="8"/>
        <v>59881.04</v>
      </c>
      <c r="J36" s="93"/>
    </row>
    <row r="37" spans="1:10" x14ac:dyDescent="0.25">
      <c r="A37" s="61"/>
      <c r="B37" s="59" t="s">
        <v>310</v>
      </c>
      <c r="C37" s="73">
        <v>10000</v>
      </c>
      <c r="D37" s="73">
        <v>125000</v>
      </c>
      <c r="E37" s="73">
        <f t="shared" si="5"/>
        <v>135000</v>
      </c>
      <c r="F37" s="73">
        <v>3990.98</v>
      </c>
      <c r="G37" s="73">
        <v>3990.98</v>
      </c>
      <c r="H37" s="73">
        <f t="shared" si="8"/>
        <v>131009.02</v>
      </c>
      <c r="J37" s="93"/>
    </row>
    <row r="38" spans="1:10" x14ac:dyDescent="0.25">
      <c r="A38" s="61"/>
      <c r="B38" s="59" t="s">
        <v>311</v>
      </c>
      <c r="C38" s="73">
        <v>635731</v>
      </c>
      <c r="D38" s="73">
        <v>987442.78</v>
      </c>
      <c r="E38" s="73">
        <f t="shared" si="5"/>
        <v>1623173.78</v>
      </c>
      <c r="F38" s="73">
        <v>535789</v>
      </c>
      <c r="G38" s="73">
        <v>535789</v>
      </c>
      <c r="H38" s="73">
        <f t="shared" si="8"/>
        <v>1087384.78</v>
      </c>
      <c r="J38" s="93"/>
    </row>
    <row r="39" spans="1:10" x14ac:dyDescent="0.25">
      <c r="A39" s="56" t="s">
        <v>312</v>
      </c>
      <c r="B39" s="59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J39" s="93"/>
    </row>
    <row r="40" spans="1:10" x14ac:dyDescent="0.25">
      <c r="A40" s="56" t="s">
        <v>313</v>
      </c>
      <c r="B40" s="59"/>
      <c r="C40" s="73"/>
      <c r="D40" s="73"/>
      <c r="E40" s="73"/>
      <c r="F40" s="73"/>
      <c r="G40" s="73"/>
      <c r="H40" s="73"/>
      <c r="J40" s="93"/>
    </row>
    <row r="41" spans="1:10" x14ac:dyDescent="0.25">
      <c r="A41" s="61"/>
      <c r="B41" s="59" t="s">
        <v>314</v>
      </c>
      <c r="C41" s="73">
        <v>0</v>
      </c>
      <c r="D41" s="73">
        <v>0</v>
      </c>
      <c r="E41" s="73">
        <f t="shared" ref="E41:E49" si="9">+C41+D41</f>
        <v>0</v>
      </c>
      <c r="F41" s="73">
        <v>0</v>
      </c>
      <c r="G41" s="73">
        <v>0</v>
      </c>
      <c r="H41" s="73">
        <f t="shared" ref="H41:H49" si="10">+E41-F41</f>
        <v>0</v>
      </c>
      <c r="J41" s="93"/>
    </row>
    <row r="42" spans="1:10" x14ac:dyDescent="0.25">
      <c r="A42" s="61"/>
      <c r="B42" s="59" t="s">
        <v>315</v>
      </c>
      <c r="C42" s="73">
        <v>0</v>
      </c>
      <c r="D42" s="73">
        <v>0</v>
      </c>
      <c r="E42" s="73">
        <f t="shared" si="9"/>
        <v>0</v>
      </c>
      <c r="F42" s="73">
        <v>0</v>
      </c>
      <c r="G42" s="73">
        <v>0</v>
      </c>
      <c r="H42" s="73">
        <f t="shared" si="10"/>
        <v>0</v>
      </c>
      <c r="J42" s="93"/>
    </row>
    <row r="43" spans="1:10" x14ac:dyDescent="0.25">
      <c r="A43" s="61"/>
      <c r="B43" s="59" t="s">
        <v>316</v>
      </c>
      <c r="C43" s="73">
        <v>0</v>
      </c>
      <c r="D43" s="73">
        <v>0</v>
      </c>
      <c r="E43" s="73">
        <f t="shared" si="9"/>
        <v>0</v>
      </c>
      <c r="F43" s="73">
        <v>0</v>
      </c>
      <c r="G43" s="73">
        <v>0</v>
      </c>
      <c r="H43" s="73">
        <f t="shared" si="10"/>
        <v>0</v>
      </c>
      <c r="J43" s="93"/>
    </row>
    <row r="44" spans="1:10" x14ac:dyDescent="0.25">
      <c r="A44" s="61"/>
      <c r="B44" s="59" t="s">
        <v>317</v>
      </c>
      <c r="C44" s="73">
        <v>0</v>
      </c>
      <c r="D44" s="73">
        <v>0</v>
      </c>
      <c r="E44" s="73">
        <f t="shared" si="9"/>
        <v>0</v>
      </c>
      <c r="F44" s="73">
        <v>0</v>
      </c>
      <c r="G44" s="73">
        <v>0</v>
      </c>
      <c r="H44" s="73">
        <f t="shared" si="10"/>
        <v>0</v>
      </c>
      <c r="J44" s="93"/>
    </row>
    <row r="45" spans="1:10" x14ac:dyDescent="0.25">
      <c r="A45" s="61"/>
      <c r="B45" s="59" t="s">
        <v>318</v>
      </c>
      <c r="C45" s="73">
        <v>0</v>
      </c>
      <c r="D45" s="73">
        <v>0</v>
      </c>
      <c r="E45" s="73">
        <f t="shared" si="9"/>
        <v>0</v>
      </c>
      <c r="F45" s="73">
        <v>0</v>
      </c>
      <c r="G45" s="73">
        <v>0</v>
      </c>
      <c r="H45" s="73">
        <f t="shared" si="10"/>
        <v>0</v>
      </c>
      <c r="J45" s="93"/>
    </row>
    <row r="46" spans="1:10" x14ac:dyDescent="0.25">
      <c r="A46" s="61"/>
      <c r="B46" s="59" t="s">
        <v>319</v>
      </c>
      <c r="C46" s="73">
        <v>0</v>
      </c>
      <c r="D46" s="73">
        <v>0</v>
      </c>
      <c r="E46" s="73">
        <f t="shared" si="9"/>
        <v>0</v>
      </c>
      <c r="F46" s="73">
        <v>0</v>
      </c>
      <c r="G46" s="73">
        <v>0</v>
      </c>
      <c r="H46" s="73">
        <f t="shared" si="10"/>
        <v>0</v>
      </c>
      <c r="J46" s="93"/>
    </row>
    <row r="47" spans="1:10" x14ac:dyDescent="0.25">
      <c r="A47" s="61"/>
      <c r="B47" s="59" t="s">
        <v>320</v>
      </c>
      <c r="C47" s="73">
        <v>0</v>
      </c>
      <c r="D47" s="73">
        <v>0</v>
      </c>
      <c r="E47" s="73">
        <f t="shared" si="9"/>
        <v>0</v>
      </c>
      <c r="F47" s="73">
        <v>0</v>
      </c>
      <c r="G47" s="73">
        <v>0</v>
      </c>
      <c r="H47" s="73">
        <f t="shared" si="10"/>
        <v>0</v>
      </c>
      <c r="J47" s="93"/>
    </row>
    <row r="48" spans="1:10" x14ac:dyDescent="0.25">
      <c r="A48" s="61"/>
      <c r="B48" s="59" t="s">
        <v>321</v>
      </c>
      <c r="C48" s="73">
        <v>0</v>
      </c>
      <c r="D48" s="73">
        <v>0</v>
      </c>
      <c r="E48" s="73">
        <f t="shared" si="9"/>
        <v>0</v>
      </c>
      <c r="F48" s="73">
        <v>0</v>
      </c>
      <c r="G48" s="73">
        <v>0</v>
      </c>
      <c r="H48" s="73">
        <f t="shared" si="10"/>
        <v>0</v>
      </c>
      <c r="J48" s="93"/>
    </row>
    <row r="49" spans="1:10" x14ac:dyDescent="0.25">
      <c r="A49" s="61"/>
      <c r="B49" s="59" t="s">
        <v>322</v>
      </c>
      <c r="C49" s="73">
        <v>0</v>
      </c>
      <c r="D49" s="73">
        <v>0</v>
      </c>
      <c r="E49" s="73">
        <f t="shared" si="9"/>
        <v>0</v>
      </c>
      <c r="F49" s="73">
        <v>0</v>
      </c>
      <c r="G49" s="73">
        <v>0</v>
      </c>
      <c r="H49" s="73">
        <f t="shared" si="10"/>
        <v>0</v>
      </c>
      <c r="J49" s="93"/>
    </row>
    <row r="50" spans="1:10" x14ac:dyDescent="0.25">
      <c r="A50" s="56" t="s">
        <v>323</v>
      </c>
      <c r="B50" s="59"/>
      <c r="C50" s="73">
        <f>SUM(C51:C59)</f>
        <v>0</v>
      </c>
      <c r="D50" s="73">
        <f t="shared" ref="D50:H50" si="11">SUM(D51:D59)</f>
        <v>798554.77</v>
      </c>
      <c r="E50" s="73">
        <f t="shared" si="11"/>
        <v>798554.77</v>
      </c>
      <c r="F50" s="73">
        <f t="shared" si="11"/>
        <v>156157.53</v>
      </c>
      <c r="G50" s="73">
        <f t="shared" si="11"/>
        <v>156157.53</v>
      </c>
      <c r="H50" s="73">
        <f t="shared" si="11"/>
        <v>642397.24</v>
      </c>
      <c r="J50" s="93"/>
    </row>
    <row r="51" spans="1:10" x14ac:dyDescent="0.25">
      <c r="A51" s="61"/>
      <c r="B51" s="59" t="s">
        <v>324</v>
      </c>
      <c r="C51" s="73">
        <v>0</v>
      </c>
      <c r="D51" s="73">
        <v>798554.77</v>
      </c>
      <c r="E51" s="73">
        <f t="shared" ref="E51:E59" si="12">+C51+D51</f>
        <v>798554.77</v>
      </c>
      <c r="F51" s="73">
        <v>156157.53</v>
      </c>
      <c r="G51" s="73">
        <v>156157.53</v>
      </c>
      <c r="H51" s="73">
        <f t="shared" ref="H51:H59" si="13">+E51-F51</f>
        <v>642397.24</v>
      </c>
      <c r="J51" s="93"/>
    </row>
    <row r="52" spans="1:10" x14ac:dyDescent="0.25">
      <c r="A52" s="61"/>
      <c r="B52" s="59" t="s">
        <v>325</v>
      </c>
      <c r="C52" s="73">
        <v>0</v>
      </c>
      <c r="D52" s="73">
        <v>0</v>
      </c>
      <c r="E52" s="73">
        <f t="shared" si="12"/>
        <v>0</v>
      </c>
      <c r="F52" s="73">
        <v>0</v>
      </c>
      <c r="G52" s="73">
        <v>0</v>
      </c>
      <c r="H52" s="73">
        <f t="shared" si="13"/>
        <v>0</v>
      </c>
      <c r="J52" s="93"/>
    </row>
    <row r="53" spans="1:10" x14ac:dyDescent="0.25">
      <c r="A53" s="61"/>
      <c r="B53" s="59" t="s">
        <v>326</v>
      </c>
      <c r="C53" s="73">
        <v>0</v>
      </c>
      <c r="D53" s="73">
        <v>0</v>
      </c>
      <c r="E53" s="73">
        <f t="shared" si="12"/>
        <v>0</v>
      </c>
      <c r="F53" s="73">
        <v>0</v>
      </c>
      <c r="G53" s="73">
        <v>0</v>
      </c>
      <c r="H53" s="73">
        <f t="shared" si="13"/>
        <v>0</v>
      </c>
      <c r="J53" s="93"/>
    </row>
    <row r="54" spans="1:10" x14ac:dyDescent="0.25">
      <c r="A54" s="61"/>
      <c r="B54" s="59" t="s">
        <v>327</v>
      </c>
      <c r="C54" s="73">
        <v>0</v>
      </c>
      <c r="D54" s="73">
        <v>0</v>
      </c>
      <c r="E54" s="73">
        <f t="shared" si="12"/>
        <v>0</v>
      </c>
      <c r="F54" s="73">
        <v>0</v>
      </c>
      <c r="G54" s="73">
        <v>0</v>
      </c>
      <c r="H54" s="73">
        <f t="shared" si="13"/>
        <v>0</v>
      </c>
      <c r="J54" s="93"/>
    </row>
    <row r="55" spans="1:10" x14ac:dyDescent="0.25">
      <c r="A55" s="61"/>
      <c r="B55" s="59" t="s">
        <v>328</v>
      </c>
      <c r="C55" s="73">
        <v>0</v>
      </c>
      <c r="D55" s="73">
        <v>0</v>
      </c>
      <c r="E55" s="73">
        <f t="shared" si="12"/>
        <v>0</v>
      </c>
      <c r="F55" s="73">
        <v>0</v>
      </c>
      <c r="G55" s="73">
        <v>0</v>
      </c>
      <c r="H55" s="73">
        <f t="shared" si="13"/>
        <v>0</v>
      </c>
      <c r="J55" s="93"/>
    </row>
    <row r="56" spans="1:10" x14ac:dyDescent="0.25">
      <c r="A56" s="61"/>
      <c r="B56" s="59" t="s">
        <v>329</v>
      </c>
      <c r="C56" s="73">
        <v>0</v>
      </c>
      <c r="D56" s="73">
        <v>0</v>
      </c>
      <c r="E56" s="73">
        <f t="shared" si="12"/>
        <v>0</v>
      </c>
      <c r="F56" s="73">
        <v>0</v>
      </c>
      <c r="G56" s="73">
        <v>0</v>
      </c>
      <c r="H56" s="73">
        <f t="shared" si="13"/>
        <v>0</v>
      </c>
      <c r="J56" s="93"/>
    </row>
    <row r="57" spans="1:10" x14ac:dyDescent="0.25">
      <c r="A57" s="61"/>
      <c r="B57" s="59" t="s">
        <v>330</v>
      </c>
      <c r="C57" s="73">
        <v>0</v>
      </c>
      <c r="D57" s="73">
        <v>0</v>
      </c>
      <c r="E57" s="73">
        <f t="shared" si="12"/>
        <v>0</v>
      </c>
      <c r="F57" s="73">
        <v>0</v>
      </c>
      <c r="G57" s="73">
        <v>0</v>
      </c>
      <c r="H57" s="73">
        <f t="shared" si="13"/>
        <v>0</v>
      </c>
      <c r="J57" s="93"/>
    </row>
    <row r="58" spans="1:10" x14ac:dyDescent="0.25">
      <c r="A58" s="61"/>
      <c r="B58" s="59" t="s">
        <v>331</v>
      </c>
      <c r="C58" s="73">
        <v>0</v>
      </c>
      <c r="D58" s="73">
        <v>0</v>
      </c>
      <c r="E58" s="73">
        <f t="shared" si="12"/>
        <v>0</v>
      </c>
      <c r="F58" s="73">
        <v>0</v>
      </c>
      <c r="G58" s="73">
        <v>0</v>
      </c>
      <c r="H58" s="73">
        <f t="shared" si="13"/>
        <v>0</v>
      </c>
      <c r="J58" s="93"/>
    </row>
    <row r="59" spans="1:10" x14ac:dyDescent="0.25">
      <c r="A59" s="61"/>
      <c r="B59" s="59" t="s">
        <v>332</v>
      </c>
      <c r="C59" s="73">
        <v>0</v>
      </c>
      <c r="D59" s="73">
        <v>0</v>
      </c>
      <c r="E59" s="73">
        <f t="shared" si="12"/>
        <v>0</v>
      </c>
      <c r="F59" s="73">
        <v>0</v>
      </c>
      <c r="G59" s="73">
        <v>0</v>
      </c>
      <c r="H59" s="73">
        <f t="shared" si="13"/>
        <v>0</v>
      </c>
      <c r="J59" s="93"/>
    </row>
    <row r="60" spans="1:10" x14ac:dyDescent="0.25">
      <c r="A60" s="56" t="s">
        <v>333</v>
      </c>
      <c r="B60" s="59"/>
      <c r="C60" s="73">
        <f>SUM(C61:C63)</f>
        <v>0</v>
      </c>
      <c r="D60" s="73">
        <f t="shared" ref="D60:G60" si="14">SUM(D61:D63)</f>
        <v>31080634.629999999</v>
      </c>
      <c r="E60" s="73">
        <f t="shared" si="14"/>
        <v>31080634.629999999</v>
      </c>
      <c r="F60" s="73">
        <f t="shared" si="14"/>
        <v>21738330.809999999</v>
      </c>
      <c r="G60" s="73">
        <f t="shared" si="14"/>
        <v>13446576.43</v>
      </c>
      <c r="H60" s="73">
        <f>SUM(H61:H63)</f>
        <v>9342303.8200000003</v>
      </c>
      <c r="J60" s="93"/>
    </row>
    <row r="61" spans="1:10" x14ac:dyDescent="0.25">
      <c r="A61" s="61"/>
      <c r="B61" s="59" t="s">
        <v>334</v>
      </c>
      <c r="C61" s="73">
        <v>0</v>
      </c>
      <c r="D61" s="73">
        <v>0</v>
      </c>
      <c r="E61" s="73">
        <f t="shared" ref="E61:E63" si="15">+C61+D61</f>
        <v>0</v>
      </c>
      <c r="F61" s="73">
        <v>0</v>
      </c>
      <c r="G61" s="73">
        <v>0</v>
      </c>
      <c r="H61" s="73">
        <f t="shared" ref="H61:H63" si="16">+E61-F61</f>
        <v>0</v>
      </c>
      <c r="J61" s="93"/>
    </row>
    <row r="62" spans="1:10" x14ac:dyDescent="0.25">
      <c r="A62" s="61"/>
      <c r="B62" s="59" t="s">
        <v>335</v>
      </c>
      <c r="C62" s="73">
        <v>0</v>
      </c>
      <c r="D62" s="73">
        <v>31080634.629999999</v>
      </c>
      <c r="E62" s="73">
        <f t="shared" si="15"/>
        <v>31080634.629999999</v>
      </c>
      <c r="F62" s="73">
        <v>21738330.809999999</v>
      </c>
      <c r="G62" s="73">
        <v>13446576.43</v>
      </c>
      <c r="H62" s="73">
        <f t="shared" si="16"/>
        <v>9342303.8200000003</v>
      </c>
      <c r="J62" s="93"/>
    </row>
    <row r="63" spans="1:10" x14ac:dyDescent="0.25">
      <c r="A63" s="61"/>
      <c r="B63" s="59" t="s">
        <v>336</v>
      </c>
      <c r="C63" s="73">
        <v>0</v>
      </c>
      <c r="D63" s="73">
        <v>0</v>
      </c>
      <c r="E63" s="73">
        <f t="shared" si="15"/>
        <v>0</v>
      </c>
      <c r="F63" s="73">
        <v>0</v>
      </c>
      <c r="G63" s="73">
        <v>0</v>
      </c>
      <c r="H63" s="73">
        <f t="shared" si="16"/>
        <v>0</v>
      </c>
      <c r="J63" s="93"/>
    </row>
    <row r="64" spans="1:10" x14ac:dyDescent="0.25">
      <c r="A64" s="56" t="s">
        <v>337</v>
      </c>
      <c r="B64" s="59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J64" s="93"/>
    </row>
    <row r="65" spans="1:10" x14ac:dyDescent="0.25">
      <c r="A65" s="61"/>
      <c r="B65" s="59" t="s">
        <v>338</v>
      </c>
      <c r="C65" s="73">
        <v>0</v>
      </c>
      <c r="D65" s="73">
        <v>0</v>
      </c>
      <c r="E65" s="73">
        <f t="shared" ref="E65:E72" si="17">+C65+D65</f>
        <v>0</v>
      </c>
      <c r="F65" s="73">
        <v>0</v>
      </c>
      <c r="G65" s="73">
        <v>0</v>
      </c>
      <c r="H65" s="73">
        <f t="shared" ref="H65:H72" si="18">+E65-F65</f>
        <v>0</v>
      </c>
      <c r="J65" s="93"/>
    </row>
    <row r="66" spans="1:10" x14ac:dyDescent="0.25">
      <c r="A66" s="61"/>
      <c r="B66" s="59" t="s">
        <v>339</v>
      </c>
      <c r="C66" s="73">
        <v>0</v>
      </c>
      <c r="D66" s="73">
        <v>0</v>
      </c>
      <c r="E66" s="73">
        <f t="shared" si="17"/>
        <v>0</v>
      </c>
      <c r="F66" s="73">
        <v>0</v>
      </c>
      <c r="G66" s="73">
        <v>0</v>
      </c>
      <c r="H66" s="73">
        <f t="shared" si="18"/>
        <v>0</v>
      </c>
      <c r="J66" s="93"/>
    </row>
    <row r="67" spans="1:10" x14ac:dyDescent="0.25">
      <c r="A67" s="61"/>
      <c r="B67" s="59" t="s">
        <v>340</v>
      </c>
      <c r="C67" s="73">
        <v>0</v>
      </c>
      <c r="D67" s="73">
        <v>0</v>
      </c>
      <c r="E67" s="73">
        <f t="shared" si="17"/>
        <v>0</v>
      </c>
      <c r="F67" s="73">
        <v>0</v>
      </c>
      <c r="G67" s="73">
        <v>0</v>
      </c>
      <c r="H67" s="73">
        <f t="shared" si="18"/>
        <v>0</v>
      </c>
      <c r="J67" s="93"/>
    </row>
    <row r="68" spans="1:10" x14ac:dyDescent="0.25">
      <c r="A68" s="61"/>
      <c r="B68" s="59" t="s">
        <v>341</v>
      </c>
      <c r="C68" s="73">
        <v>0</v>
      </c>
      <c r="D68" s="73">
        <v>0</v>
      </c>
      <c r="E68" s="73">
        <f t="shared" si="17"/>
        <v>0</v>
      </c>
      <c r="F68" s="73">
        <v>0</v>
      </c>
      <c r="G68" s="73">
        <v>0</v>
      </c>
      <c r="H68" s="73">
        <f t="shared" si="18"/>
        <v>0</v>
      </c>
      <c r="J68" s="93"/>
    </row>
    <row r="69" spans="1:10" x14ac:dyDescent="0.25">
      <c r="A69" s="61"/>
      <c r="B69" s="59" t="s">
        <v>342</v>
      </c>
      <c r="C69" s="73">
        <v>0</v>
      </c>
      <c r="D69" s="73">
        <v>0</v>
      </c>
      <c r="E69" s="73">
        <f t="shared" si="17"/>
        <v>0</v>
      </c>
      <c r="F69" s="73">
        <v>0</v>
      </c>
      <c r="G69" s="73">
        <v>0</v>
      </c>
      <c r="H69" s="73">
        <f t="shared" si="18"/>
        <v>0</v>
      </c>
      <c r="J69" s="93"/>
    </row>
    <row r="70" spans="1:10" x14ac:dyDescent="0.25">
      <c r="A70" s="61"/>
      <c r="B70" s="59" t="s">
        <v>343</v>
      </c>
      <c r="C70" s="73">
        <v>0</v>
      </c>
      <c r="D70" s="73">
        <v>0</v>
      </c>
      <c r="E70" s="73">
        <f t="shared" si="17"/>
        <v>0</v>
      </c>
      <c r="F70" s="73">
        <v>0</v>
      </c>
      <c r="G70" s="73">
        <v>0</v>
      </c>
      <c r="H70" s="73">
        <f t="shared" si="18"/>
        <v>0</v>
      </c>
      <c r="J70" s="93"/>
    </row>
    <row r="71" spans="1:10" x14ac:dyDescent="0.25">
      <c r="A71" s="61"/>
      <c r="B71" s="59" t="s">
        <v>344</v>
      </c>
      <c r="C71" s="73">
        <v>0</v>
      </c>
      <c r="D71" s="73">
        <v>0</v>
      </c>
      <c r="E71" s="73">
        <f t="shared" si="17"/>
        <v>0</v>
      </c>
      <c r="F71" s="73">
        <v>0</v>
      </c>
      <c r="G71" s="73">
        <v>0</v>
      </c>
      <c r="H71" s="73">
        <f t="shared" si="18"/>
        <v>0</v>
      </c>
      <c r="J71" s="93"/>
    </row>
    <row r="72" spans="1:10" x14ac:dyDescent="0.25">
      <c r="A72" s="61"/>
      <c r="B72" s="59" t="s">
        <v>345</v>
      </c>
      <c r="C72" s="73">
        <v>0</v>
      </c>
      <c r="D72" s="73">
        <v>0</v>
      </c>
      <c r="E72" s="73">
        <f t="shared" si="17"/>
        <v>0</v>
      </c>
      <c r="F72" s="73">
        <v>0</v>
      </c>
      <c r="G72" s="73">
        <v>0</v>
      </c>
      <c r="H72" s="73">
        <f t="shared" si="18"/>
        <v>0</v>
      </c>
      <c r="J72" s="93"/>
    </row>
    <row r="73" spans="1:10" x14ac:dyDescent="0.25">
      <c r="A73" s="56" t="s">
        <v>346</v>
      </c>
      <c r="B73" s="59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J73" s="93"/>
    </row>
    <row r="74" spans="1:10" x14ac:dyDescent="0.25">
      <c r="A74" s="61"/>
      <c r="B74" s="59" t="s">
        <v>347</v>
      </c>
      <c r="C74" s="73">
        <v>0</v>
      </c>
      <c r="D74" s="73">
        <v>0</v>
      </c>
      <c r="E74" s="73">
        <f t="shared" ref="E74:E76" si="19">+C74+D74</f>
        <v>0</v>
      </c>
      <c r="F74" s="73">
        <v>0</v>
      </c>
      <c r="G74" s="73">
        <v>0</v>
      </c>
      <c r="H74" s="73">
        <f t="shared" ref="H74:H76" si="20">+E74-F74</f>
        <v>0</v>
      </c>
      <c r="J74" s="93"/>
    </row>
    <row r="75" spans="1:10" x14ac:dyDescent="0.25">
      <c r="A75" s="61"/>
      <c r="B75" s="59" t="s">
        <v>348</v>
      </c>
      <c r="C75" s="73">
        <v>0</v>
      </c>
      <c r="D75" s="73">
        <v>0</v>
      </c>
      <c r="E75" s="73">
        <f t="shared" si="19"/>
        <v>0</v>
      </c>
      <c r="F75" s="73">
        <v>0</v>
      </c>
      <c r="G75" s="73">
        <v>0</v>
      </c>
      <c r="H75" s="73">
        <f t="shared" si="20"/>
        <v>0</v>
      </c>
      <c r="J75" s="93"/>
    </row>
    <row r="76" spans="1:10" x14ac:dyDescent="0.25">
      <c r="A76" s="61"/>
      <c r="B76" s="59" t="s">
        <v>349</v>
      </c>
      <c r="C76" s="73">
        <v>0</v>
      </c>
      <c r="D76" s="73">
        <v>0</v>
      </c>
      <c r="E76" s="73">
        <f t="shared" si="19"/>
        <v>0</v>
      </c>
      <c r="F76" s="73">
        <v>0</v>
      </c>
      <c r="G76" s="73">
        <v>0</v>
      </c>
      <c r="H76" s="73">
        <f t="shared" si="20"/>
        <v>0</v>
      </c>
      <c r="J76" s="93"/>
    </row>
    <row r="77" spans="1:10" x14ac:dyDescent="0.25">
      <c r="A77" s="56" t="s">
        <v>350</v>
      </c>
      <c r="B77" s="59"/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J77" s="93"/>
    </row>
    <row r="78" spans="1:10" x14ac:dyDescent="0.25">
      <c r="A78" s="61"/>
      <c r="B78" s="59" t="s">
        <v>351</v>
      </c>
      <c r="C78" s="73">
        <v>0</v>
      </c>
      <c r="D78" s="73">
        <v>0</v>
      </c>
      <c r="E78" s="73">
        <f t="shared" ref="E78:E84" si="21">+C78+D78</f>
        <v>0</v>
      </c>
      <c r="F78" s="73">
        <v>0</v>
      </c>
      <c r="G78" s="73">
        <v>0</v>
      </c>
      <c r="H78" s="73">
        <f t="shared" ref="H78:H84" si="22">+E78-F78</f>
        <v>0</v>
      </c>
      <c r="J78" s="93"/>
    </row>
    <row r="79" spans="1:10" x14ac:dyDescent="0.25">
      <c r="A79" s="61"/>
      <c r="B79" s="59" t="s">
        <v>352</v>
      </c>
      <c r="C79" s="73">
        <v>0</v>
      </c>
      <c r="D79" s="73">
        <v>0</v>
      </c>
      <c r="E79" s="73">
        <f t="shared" si="21"/>
        <v>0</v>
      </c>
      <c r="F79" s="73">
        <v>0</v>
      </c>
      <c r="G79" s="73">
        <v>0</v>
      </c>
      <c r="H79" s="73">
        <f t="shared" si="22"/>
        <v>0</v>
      </c>
      <c r="J79" s="93"/>
    </row>
    <row r="80" spans="1:10" x14ac:dyDescent="0.25">
      <c r="A80" s="61"/>
      <c r="B80" s="59" t="s">
        <v>353</v>
      </c>
      <c r="C80" s="73">
        <v>0</v>
      </c>
      <c r="D80" s="73">
        <v>0</v>
      </c>
      <c r="E80" s="73">
        <f t="shared" si="21"/>
        <v>0</v>
      </c>
      <c r="F80" s="73">
        <v>0</v>
      </c>
      <c r="G80" s="73">
        <v>0</v>
      </c>
      <c r="H80" s="73">
        <f t="shared" si="22"/>
        <v>0</v>
      </c>
      <c r="J80" s="93"/>
    </row>
    <row r="81" spans="1:10" x14ac:dyDescent="0.25">
      <c r="A81" s="61"/>
      <c r="B81" s="59" t="s">
        <v>354</v>
      </c>
      <c r="C81" s="73">
        <v>0</v>
      </c>
      <c r="D81" s="73">
        <v>0</v>
      </c>
      <c r="E81" s="73">
        <f t="shared" si="21"/>
        <v>0</v>
      </c>
      <c r="F81" s="73">
        <v>0</v>
      </c>
      <c r="G81" s="73">
        <v>0</v>
      </c>
      <c r="H81" s="73">
        <f t="shared" si="22"/>
        <v>0</v>
      </c>
      <c r="J81" s="93"/>
    </row>
    <row r="82" spans="1:10" x14ac:dyDescent="0.25">
      <c r="A82" s="61"/>
      <c r="B82" s="59" t="s">
        <v>355</v>
      </c>
      <c r="C82" s="73">
        <v>0</v>
      </c>
      <c r="D82" s="73">
        <v>0</v>
      </c>
      <c r="E82" s="73">
        <f t="shared" si="21"/>
        <v>0</v>
      </c>
      <c r="F82" s="73">
        <v>0</v>
      </c>
      <c r="G82" s="73">
        <v>0</v>
      </c>
      <c r="H82" s="73">
        <f t="shared" si="22"/>
        <v>0</v>
      </c>
      <c r="J82" s="93"/>
    </row>
    <row r="83" spans="1:10" x14ac:dyDescent="0.25">
      <c r="A83" s="61"/>
      <c r="B83" s="59" t="s">
        <v>356</v>
      </c>
      <c r="C83" s="73">
        <v>0</v>
      </c>
      <c r="D83" s="73">
        <v>0</v>
      </c>
      <c r="E83" s="73">
        <f t="shared" si="21"/>
        <v>0</v>
      </c>
      <c r="F83" s="73">
        <v>0</v>
      </c>
      <c r="G83" s="73">
        <v>0</v>
      </c>
      <c r="H83" s="73">
        <f t="shared" si="22"/>
        <v>0</v>
      </c>
      <c r="J83" s="93"/>
    </row>
    <row r="84" spans="1:10" x14ac:dyDescent="0.25">
      <c r="A84" s="61"/>
      <c r="B84" s="59" t="s">
        <v>357</v>
      </c>
      <c r="C84" s="73">
        <v>0</v>
      </c>
      <c r="D84" s="73">
        <v>0</v>
      </c>
      <c r="E84" s="73">
        <f t="shared" si="21"/>
        <v>0</v>
      </c>
      <c r="F84" s="73">
        <v>0</v>
      </c>
      <c r="G84" s="73">
        <v>0</v>
      </c>
      <c r="H84" s="73">
        <f t="shared" si="22"/>
        <v>0</v>
      </c>
      <c r="J84" s="93"/>
    </row>
    <row r="85" spans="1:10" ht="8.25" customHeight="1" x14ac:dyDescent="0.25">
      <c r="A85" s="57" t="s">
        <v>0</v>
      </c>
      <c r="B85" s="59"/>
      <c r="C85" s="73"/>
      <c r="D85" s="73"/>
      <c r="E85" s="73"/>
      <c r="F85" s="73"/>
      <c r="G85" s="73"/>
      <c r="H85" s="73"/>
      <c r="J85" s="93"/>
    </row>
    <row r="86" spans="1:10" x14ac:dyDescent="0.25">
      <c r="A86" s="56" t="s">
        <v>358</v>
      </c>
      <c r="B86" s="59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J86" s="93"/>
    </row>
    <row r="87" spans="1:10" x14ac:dyDescent="0.25">
      <c r="A87" s="58" t="s">
        <v>359</v>
      </c>
      <c r="B87" s="60"/>
      <c r="C87" s="74">
        <f>C9+C86</f>
        <v>67017097</v>
      </c>
      <c r="D87" s="74">
        <f t="shared" ref="D87:G87" si="23">D9+D86</f>
        <v>34742819.439999998</v>
      </c>
      <c r="E87" s="74">
        <f>E9+E86</f>
        <v>101759916.44</v>
      </c>
      <c r="F87" s="74">
        <f t="shared" si="23"/>
        <v>45347408.530000001</v>
      </c>
      <c r="G87" s="74">
        <f t="shared" si="23"/>
        <v>37055654.149999999</v>
      </c>
      <c r="H87" s="74">
        <f>H9+H86</f>
        <v>56412507.909999996</v>
      </c>
      <c r="J87" s="93"/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  <ignoredErrors>
    <ignoredError sqref="C10:H10 D18:H18 C29:G29 C50:H50 C60:G60" formulaRange="1"/>
    <ignoredError sqref="H29" formula="1" formulaRange="1"/>
    <ignoredError sqref="H6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4"/>
  <sheetViews>
    <sheetView showGridLines="0" zoomScale="70" zoomScaleNormal="70" workbookViewId="0">
      <selection activeCell="A5" sqref="A5:G5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  <col min="9" max="9" width="12.85546875" customWidth="1"/>
  </cols>
  <sheetData>
    <row r="1" spans="1:10" ht="11.25" customHeight="1" x14ac:dyDescent="0.25">
      <c r="A1" s="124"/>
      <c r="B1" s="124"/>
      <c r="C1" s="124"/>
      <c r="D1" s="124"/>
      <c r="E1" s="124"/>
      <c r="F1" s="124"/>
      <c r="G1" s="124"/>
      <c r="H1" s="28"/>
    </row>
    <row r="2" spans="1:10" ht="11.25" customHeight="1" x14ac:dyDescent="0.25">
      <c r="A2" s="124" t="s">
        <v>426</v>
      </c>
      <c r="B2" s="124"/>
      <c r="C2" s="124"/>
      <c r="D2" s="124"/>
      <c r="E2" s="124"/>
      <c r="F2" s="124"/>
      <c r="G2" s="124"/>
      <c r="H2" s="36"/>
    </row>
    <row r="3" spans="1:10" ht="11.25" customHeight="1" x14ac:dyDescent="0.25">
      <c r="A3" s="124" t="s">
        <v>440</v>
      </c>
      <c r="B3" s="124"/>
      <c r="C3" s="124"/>
      <c r="D3" s="124"/>
      <c r="E3" s="124"/>
      <c r="F3" s="124"/>
      <c r="G3" s="124"/>
      <c r="H3" s="36"/>
    </row>
    <row r="4" spans="1:10" ht="11.25" customHeight="1" x14ac:dyDescent="0.25">
      <c r="A4" s="124" t="s">
        <v>443</v>
      </c>
      <c r="B4" s="124"/>
      <c r="C4" s="124"/>
      <c r="D4" s="124"/>
      <c r="E4" s="124"/>
      <c r="F4" s="124"/>
      <c r="G4" s="124"/>
      <c r="H4" s="36"/>
    </row>
    <row r="5" spans="1:10" ht="12.6" customHeight="1" x14ac:dyDescent="0.25">
      <c r="A5" s="112" t="str">
        <f>+'FORMATO 3'!A4</f>
        <v>Del  01 de enero al 30 de junio de 2025</v>
      </c>
      <c r="B5" s="112"/>
      <c r="C5" s="112"/>
      <c r="D5" s="112"/>
      <c r="E5" s="112"/>
      <c r="F5" s="112"/>
      <c r="G5" s="112"/>
      <c r="H5" s="36"/>
    </row>
    <row r="6" spans="1:10" ht="11.25" customHeight="1" x14ac:dyDescent="0.25">
      <c r="A6" s="124" t="s">
        <v>428</v>
      </c>
      <c r="B6" s="124"/>
      <c r="C6" s="124"/>
      <c r="D6" s="124"/>
      <c r="E6" s="124"/>
      <c r="F6" s="124"/>
      <c r="G6" s="124"/>
      <c r="H6" s="36"/>
    </row>
    <row r="7" spans="1:10" x14ac:dyDescent="0.25">
      <c r="A7" s="129" t="s">
        <v>1</v>
      </c>
      <c r="B7" s="125" t="s">
        <v>96</v>
      </c>
      <c r="C7" s="62" t="s">
        <v>209</v>
      </c>
      <c r="D7" s="125" t="s">
        <v>212</v>
      </c>
      <c r="E7" s="125" t="s">
        <v>97</v>
      </c>
      <c r="F7" s="125" t="s">
        <v>98</v>
      </c>
      <c r="G7" s="127" t="s">
        <v>281</v>
      </c>
    </row>
    <row r="8" spans="1:10" x14ac:dyDescent="0.25">
      <c r="A8" s="130"/>
      <c r="B8" s="126"/>
      <c r="C8" s="63" t="s">
        <v>211</v>
      </c>
      <c r="D8" s="126"/>
      <c r="E8" s="126"/>
      <c r="F8" s="126"/>
      <c r="G8" s="128"/>
    </row>
    <row r="9" spans="1:10" x14ac:dyDescent="0.25">
      <c r="A9" s="5" t="s">
        <v>360</v>
      </c>
      <c r="B9" s="84">
        <f>SUM(B10:B32)</f>
        <v>67017097.000000015</v>
      </c>
      <c r="C9" s="84">
        <f t="shared" ref="C9:G9" si="0">SUM(C10:C32)</f>
        <v>34742819.439999998</v>
      </c>
      <c r="D9" s="84">
        <f t="shared" si="0"/>
        <v>101759916.44</v>
      </c>
      <c r="E9" s="84">
        <f t="shared" si="0"/>
        <v>45347408.529999994</v>
      </c>
      <c r="F9" s="84">
        <f t="shared" si="0"/>
        <v>37055654.150000006</v>
      </c>
      <c r="G9" s="84">
        <f t="shared" si="0"/>
        <v>56412507.909999996</v>
      </c>
      <c r="I9" s="93"/>
    </row>
    <row r="10" spans="1:10" x14ac:dyDescent="0.25">
      <c r="A10" s="2" t="s">
        <v>361</v>
      </c>
      <c r="B10" s="82">
        <v>11484464.25</v>
      </c>
      <c r="C10" s="82">
        <v>3265104.93</v>
      </c>
      <c r="D10" s="82">
        <f t="shared" ref="D10:D21" si="1">+B10+C10</f>
        <v>14749569.18</v>
      </c>
      <c r="E10" s="82">
        <v>5334105.42</v>
      </c>
      <c r="F10" s="82">
        <v>5334105.42</v>
      </c>
      <c r="G10" s="82">
        <f>+D10-E10</f>
        <v>9415463.7599999998</v>
      </c>
      <c r="I10" s="93"/>
    </row>
    <row r="11" spans="1:10" x14ac:dyDescent="0.25">
      <c r="A11" s="2" t="s">
        <v>362</v>
      </c>
      <c r="B11" s="82">
        <v>4942588.51</v>
      </c>
      <c r="C11" s="82">
        <v>-1337423.4099999999</v>
      </c>
      <c r="D11" s="82">
        <f t="shared" si="1"/>
        <v>3605165.0999999996</v>
      </c>
      <c r="E11" s="82">
        <v>1053153.6499999999</v>
      </c>
      <c r="F11" s="82">
        <v>1053153.6499999999</v>
      </c>
      <c r="G11" s="82">
        <f t="shared" ref="G11:G32" si="2">+D11-E11</f>
        <v>2552011.4499999997</v>
      </c>
      <c r="I11" s="93"/>
    </row>
    <row r="12" spans="1:10" x14ac:dyDescent="0.25">
      <c r="A12" s="2" t="s">
        <v>363</v>
      </c>
      <c r="B12" s="82">
        <v>7792765.8099999996</v>
      </c>
      <c r="C12" s="82">
        <v>30880272.68</v>
      </c>
      <c r="D12" s="82">
        <f t="shared" si="1"/>
        <v>38673038.490000002</v>
      </c>
      <c r="E12" s="82">
        <v>24225550.93</v>
      </c>
      <c r="F12" s="82">
        <v>15933796.550000001</v>
      </c>
      <c r="G12" s="82">
        <f t="shared" si="2"/>
        <v>14447487.560000002</v>
      </c>
      <c r="I12" s="93"/>
      <c r="J12" s="93"/>
    </row>
    <row r="13" spans="1:10" x14ac:dyDescent="0.25">
      <c r="A13" s="2" t="s">
        <v>364</v>
      </c>
      <c r="B13" s="82">
        <v>0</v>
      </c>
      <c r="C13" s="82">
        <v>0</v>
      </c>
      <c r="D13" s="82">
        <f t="shared" si="1"/>
        <v>0</v>
      </c>
      <c r="E13" s="82">
        <v>0</v>
      </c>
      <c r="F13" s="82">
        <v>0</v>
      </c>
      <c r="G13" s="82">
        <f t="shared" si="2"/>
        <v>0</v>
      </c>
      <c r="I13" s="93"/>
    </row>
    <row r="14" spans="1:10" x14ac:dyDescent="0.25">
      <c r="A14" s="2" t="s">
        <v>365</v>
      </c>
      <c r="B14" s="82">
        <v>5671979.3499999996</v>
      </c>
      <c r="C14" s="82">
        <v>-61614.92</v>
      </c>
      <c r="D14" s="82">
        <f t="shared" si="1"/>
        <v>5610364.4299999997</v>
      </c>
      <c r="E14" s="82">
        <v>1548210.6</v>
      </c>
      <c r="F14" s="82">
        <v>1548210.6</v>
      </c>
      <c r="G14" s="82">
        <f t="shared" si="2"/>
        <v>4062153.8299999996</v>
      </c>
      <c r="I14" s="93"/>
    </row>
    <row r="15" spans="1:10" x14ac:dyDescent="0.25">
      <c r="A15" s="2" t="s">
        <v>366</v>
      </c>
      <c r="B15" s="82">
        <v>968223.42</v>
      </c>
      <c r="C15" s="82">
        <v>248035.63</v>
      </c>
      <c r="D15" s="82">
        <f t="shared" si="1"/>
        <v>1216259.05</v>
      </c>
      <c r="E15" s="82">
        <v>313281.36</v>
      </c>
      <c r="F15" s="82">
        <v>313281.36</v>
      </c>
      <c r="G15" s="82">
        <f t="shared" si="2"/>
        <v>902977.69000000006</v>
      </c>
      <c r="I15" s="93"/>
    </row>
    <row r="16" spans="1:10" x14ac:dyDescent="0.25">
      <c r="A16" s="2" t="s">
        <v>367</v>
      </c>
      <c r="B16" s="82">
        <v>681498.23</v>
      </c>
      <c r="C16" s="82">
        <v>20000.18</v>
      </c>
      <c r="D16" s="82">
        <f t="shared" si="1"/>
        <v>701498.41</v>
      </c>
      <c r="E16" s="82">
        <v>267509.24</v>
      </c>
      <c r="F16" s="82">
        <v>267509.24</v>
      </c>
      <c r="G16" s="82">
        <f t="shared" si="2"/>
        <v>433989.17000000004</v>
      </c>
      <c r="I16" s="93"/>
    </row>
    <row r="17" spans="1:9" x14ac:dyDescent="0.25">
      <c r="A17" s="2" t="s">
        <v>368</v>
      </c>
      <c r="B17" s="82">
        <v>0</v>
      </c>
      <c r="C17" s="82">
        <v>0</v>
      </c>
      <c r="D17" s="82">
        <f t="shared" si="1"/>
        <v>0</v>
      </c>
      <c r="E17" s="82">
        <v>0</v>
      </c>
      <c r="F17" s="82">
        <v>0</v>
      </c>
      <c r="G17" s="82">
        <f t="shared" si="2"/>
        <v>0</v>
      </c>
      <c r="I17" s="93"/>
    </row>
    <row r="18" spans="1:9" x14ac:dyDescent="0.25">
      <c r="A18" s="2" t="s">
        <v>369</v>
      </c>
      <c r="B18" s="82">
        <v>7984634.6699999999</v>
      </c>
      <c r="C18" s="82">
        <v>389623.02</v>
      </c>
      <c r="D18" s="82">
        <f t="shared" si="1"/>
        <v>8374257.6899999995</v>
      </c>
      <c r="E18" s="82">
        <v>3061341.67</v>
      </c>
      <c r="F18" s="82">
        <v>3061341.67</v>
      </c>
      <c r="G18" s="82">
        <f t="shared" si="2"/>
        <v>5312916.0199999996</v>
      </c>
      <c r="I18" s="93"/>
    </row>
    <row r="19" spans="1:9" x14ac:dyDescent="0.25">
      <c r="A19" s="2" t="s">
        <v>370</v>
      </c>
      <c r="B19" s="82">
        <v>7968895.0199999996</v>
      </c>
      <c r="C19" s="82">
        <v>370732.42</v>
      </c>
      <c r="D19" s="82">
        <f t="shared" si="1"/>
        <v>8339627.4399999995</v>
      </c>
      <c r="E19" s="82">
        <v>2974716.93</v>
      </c>
      <c r="F19" s="82">
        <v>2974716.93</v>
      </c>
      <c r="G19" s="82">
        <f t="shared" si="2"/>
        <v>5364910.51</v>
      </c>
      <c r="I19" s="93"/>
    </row>
    <row r="20" spans="1:9" x14ac:dyDescent="0.25">
      <c r="A20" s="2" t="s">
        <v>371</v>
      </c>
      <c r="B20" s="82">
        <v>7995054.2699999996</v>
      </c>
      <c r="C20" s="82">
        <v>293167.49</v>
      </c>
      <c r="D20" s="82">
        <f t="shared" si="1"/>
        <v>8288221.7599999998</v>
      </c>
      <c r="E20" s="82">
        <v>2885137.62</v>
      </c>
      <c r="F20" s="82">
        <v>2885137.62</v>
      </c>
      <c r="G20" s="82">
        <f t="shared" si="2"/>
        <v>5403084.1399999997</v>
      </c>
      <c r="I20" s="93"/>
    </row>
    <row r="21" spans="1:9" x14ac:dyDescent="0.25">
      <c r="A21" s="2" t="s">
        <v>372</v>
      </c>
      <c r="B21" s="82">
        <v>945292.88</v>
      </c>
      <c r="C21" s="82">
        <v>131658.1</v>
      </c>
      <c r="D21" s="82">
        <f t="shared" si="1"/>
        <v>1076950.98</v>
      </c>
      <c r="E21" s="82">
        <v>370150.25</v>
      </c>
      <c r="F21" s="82">
        <v>370150.25</v>
      </c>
      <c r="G21" s="82">
        <f t="shared" si="2"/>
        <v>706800.73</v>
      </c>
      <c r="I21" s="93"/>
    </row>
    <row r="22" spans="1:9" x14ac:dyDescent="0.25">
      <c r="A22" s="2" t="s">
        <v>373</v>
      </c>
      <c r="B22" s="82">
        <v>431755.72</v>
      </c>
      <c r="C22" s="82">
        <v>40046.730000000003</v>
      </c>
      <c r="D22" s="82">
        <f t="shared" ref="D22:D32" si="3">+B22+C22</f>
        <v>471802.44999999995</v>
      </c>
      <c r="E22" s="82">
        <v>159740.35</v>
      </c>
      <c r="F22" s="82">
        <v>159740.35</v>
      </c>
      <c r="G22" s="82">
        <f t="shared" si="2"/>
        <v>312062.09999999998</v>
      </c>
      <c r="I22" s="93"/>
    </row>
    <row r="23" spans="1:9" x14ac:dyDescent="0.25">
      <c r="A23" s="2" t="s">
        <v>374</v>
      </c>
      <c r="B23" s="82">
        <v>968223.42</v>
      </c>
      <c r="C23" s="82">
        <v>141569.49</v>
      </c>
      <c r="D23" s="82">
        <f t="shared" si="3"/>
        <v>1109792.9100000001</v>
      </c>
      <c r="E23" s="82">
        <v>412320.48</v>
      </c>
      <c r="F23" s="82">
        <v>412320.48</v>
      </c>
      <c r="G23" s="82">
        <f t="shared" si="2"/>
        <v>697472.43000000017</v>
      </c>
      <c r="I23" s="93"/>
    </row>
    <row r="24" spans="1:9" x14ac:dyDescent="0.25">
      <c r="A24" s="2" t="s">
        <v>375</v>
      </c>
      <c r="B24" s="82">
        <v>340749.13</v>
      </c>
      <c r="C24" s="82">
        <v>0.08</v>
      </c>
      <c r="D24" s="82">
        <f t="shared" si="3"/>
        <v>340749.21</v>
      </c>
      <c r="E24" s="82">
        <v>133754.62</v>
      </c>
      <c r="F24" s="82">
        <v>133754.62</v>
      </c>
      <c r="G24" s="82">
        <f t="shared" si="2"/>
        <v>206994.59000000003</v>
      </c>
      <c r="I24" s="93"/>
    </row>
    <row r="25" spans="1:9" x14ac:dyDescent="0.25">
      <c r="A25" s="2" t="s">
        <v>376</v>
      </c>
      <c r="B25" s="82">
        <v>1758365.86</v>
      </c>
      <c r="C25" s="82">
        <v>127157.6</v>
      </c>
      <c r="D25" s="82">
        <f t="shared" si="3"/>
        <v>1885523.4600000002</v>
      </c>
      <c r="E25" s="82">
        <v>664298.74</v>
      </c>
      <c r="F25" s="82">
        <v>664298.74</v>
      </c>
      <c r="G25" s="82">
        <f t="shared" si="2"/>
        <v>1221224.7200000002</v>
      </c>
      <c r="I25" s="93"/>
    </row>
    <row r="26" spans="1:9" x14ac:dyDescent="0.25">
      <c r="A26" s="2" t="s">
        <v>377</v>
      </c>
      <c r="B26" s="82">
        <v>0</v>
      </c>
      <c r="C26" s="82">
        <v>0</v>
      </c>
      <c r="D26" s="82">
        <f t="shared" si="3"/>
        <v>0</v>
      </c>
      <c r="E26" s="82">
        <v>0</v>
      </c>
      <c r="F26" s="82">
        <v>0</v>
      </c>
      <c r="G26" s="82">
        <f t="shared" si="2"/>
        <v>0</v>
      </c>
      <c r="I26" s="93"/>
    </row>
    <row r="27" spans="1:9" x14ac:dyDescent="0.25">
      <c r="A27" s="2" t="s">
        <v>378</v>
      </c>
      <c r="B27" s="82">
        <v>3600699.34</v>
      </c>
      <c r="C27" s="82">
        <v>-113256.72</v>
      </c>
      <c r="D27" s="82">
        <f t="shared" si="3"/>
        <v>3487442.6199999996</v>
      </c>
      <c r="E27" s="82">
        <v>1131613.94</v>
      </c>
      <c r="F27" s="82">
        <v>1131613.94</v>
      </c>
      <c r="G27" s="82">
        <f t="shared" si="2"/>
        <v>2355828.6799999997</v>
      </c>
      <c r="I27" s="93"/>
    </row>
    <row r="28" spans="1:9" x14ac:dyDescent="0.25">
      <c r="A28" s="2" t="s">
        <v>379</v>
      </c>
      <c r="B28" s="82">
        <v>540606.61</v>
      </c>
      <c r="C28" s="82">
        <v>55266.78</v>
      </c>
      <c r="D28" s="82">
        <f t="shared" si="3"/>
        <v>595873.39</v>
      </c>
      <c r="E28" s="82">
        <v>209322.31</v>
      </c>
      <c r="F28" s="82">
        <v>209322.31</v>
      </c>
      <c r="G28" s="82">
        <f t="shared" si="2"/>
        <v>386551.08</v>
      </c>
      <c r="I28" s="93"/>
    </row>
    <row r="29" spans="1:9" x14ac:dyDescent="0.25">
      <c r="A29" s="2" t="s">
        <v>460</v>
      </c>
      <c r="B29" s="82">
        <v>945287.59</v>
      </c>
      <c r="C29" s="82">
        <v>141480.60999999999</v>
      </c>
      <c r="D29" s="82">
        <f t="shared" si="3"/>
        <v>1086768.2</v>
      </c>
      <c r="E29" s="82">
        <v>402368.97</v>
      </c>
      <c r="F29" s="82">
        <v>402368.97</v>
      </c>
      <c r="G29" s="82">
        <f t="shared" si="2"/>
        <v>684399.23</v>
      </c>
      <c r="I29" s="93"/>
    </row>
    <row r="30" spans="1:9" x14ac:dyDescent="0.25">
      <c r="A30" s="2" t="s">
        <v>461</v>
      </c>
      <c r="B30" s="82">
        <v>543754.54</v>
      </c>
      <c r="C30" s="82">
        <v>50996.38</v>
      </c>
      <c r="D30" s="82">
        <f t="shared" si="3"/>
        <v>594750.92000000004</v>
      </c>
      <c r="E30" s="82">
        <v>200831.45</v>
      </c>
      <c r="F30" s="82">
        <v>200831.45</v>
      </c>
      <c r="G30" s="82">
        <f t="shared" si="2"/>
        <v>393919.47000000003</v>
      </c>
      <c r="I30" s="93"/>
    </row>
    <row r="31" spans="1:9" x14ac:dyDescent="0.25">
      <c r="A31" s="2" t="s">
        <v>464</v>
      </c>
      <c r="B31" s="82">
        <v>0</v>
      </c>
      <c r="C31" s="82">
        <v>0</v>
      </c>
      <c r="D31" s="82">
        <f t="shared" si="3"/>
        <v>0</v>
      </c>
      <c r="E31" s="82">
        <v>0</v>
      </c>
      <c r="F31" s="82">
        <v>0</v>
      </c>
      <c r="G31" s="82">
        <f t="shared" si="2"/>
        <v>0</v>
      </c>
      <c r="I31" s="93"/>
    </row>
    <row r="32" spans="1:9" x14ac:dyDescent="0.25">
      <c r="A32" s="2" t="s">
        <v>465</v>
      </c>
      <c r="B32" s="82">
        <v>1452258.38</v>
      </c>
      <c r="C32" s="82">
        <v>100002.37</v>
      </c>
      <c r="D32" s="82">
        <f t="shared" si="3"/>
        <v>1552260.75</v>
      </c>
      <c r="E32" s="82">
        <v>0</v>
      </c>
      <c r="F32" s="82">
        <v>0</v>
      </c>
      <c r="G32" s="82">
        <f t="shared" si="2"/>
        <v>1552260.75</v>
      </c>
      <c r="I32" s="93"/>
    </row>
    <row r="33" spans="1:9" x14ac:dyDescent="0.25">
      <c r="A33" s="7" t="s">
        <v>380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I33" s="93"/>
    </row>
    <row r="34" spans="1:9" x14ac:dyDescent="0.25">
      <c r="A34" s="2" t="s">
        <v>361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I34" s="93"/>
    </row>
    <row r="35" spans="1:9" x14ac:dyDescent="0.25">
      <c r="A35" s="2" t="s">
        <v>362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I35" s="93"/>
    </row>
    <row r="36" spans="1:9" x14ac:dyDescent="0.25">
      <c r="A36" s="2" t="s">
        <v>363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I36" s="93"/>
    </row>
    <row r="37" spans="1:9" x14ac:dyDescent="0.25">
      <c r="A37" s="2" t="s">
        <v>364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I37" s="93"/>
    </row>
    <row r="38" spans="1:9" x14ac:dyDescent="0.25">
      <c r="A38" s="2" t="s">
        <v>365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I38" s="93"/>
    </row>
    <row r="39" spans="1:9" x14ac:dyDescent="0.25">
      <c r="A39" s="2" t="s">
        <v>366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I39" s="93"/>
    </row>
    <row r="40" spans="1:9" x14ac:dyDescent="0.25">
      <c r="A40" s="2" t="s">
        <v>367</v>
      </c>
      <c r="B40" s="82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I40" s="93"/>
    </row>
    <row r="41" spans="1:9" x14ac:dyDescent="0.25">
      <c r="A41" s="2" t="s">
        <v>368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I41" s="93"/>
    </row>
    <row r="42" spans="1:9" x14ac:dyDescent="0.25">
      <c r="A42" s="2" t="s">
        <v>369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I42" s="93"/>
    </row>
    <row r="43" spans="1:9" x14ac:dyDescent="0.25">
      <c r="A43" s="2" t="s">
        <v>370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I43" s="93"/>
    </row>
    <row r="44" spans="1:9" x14ac:dyDescent="0.25">
      <c r="A44" s="2" t="s">
        <v>371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I44" s="93"/>
    </row>
    <row r="45" spans="1:9" x14ac:dyDescent="0.25">
      <c r="A45" s="2" t="s">
        <v>372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I45" s="93"/>
    </row>
    <row r="46" spans="1:9" x14ac:dyDescent="0.25">
      <c r="A46" s="2" t="s">
        <v>373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I46" s="93"/>
    </row>
    <row r="47" spans="1:9" x14ac:dyDescent="0.25">
      <c r="A47" s="2" t="s">
        <v>374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I47" s="93"/>
    </row>
    <row r="48" spans="1:9" x14ac:dyDescent="0.25">
      <c r="A48" s="2" t="s">
        <v>375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I48" s="93"/>
    </row>
    <row r="49" spans="1:9" x14ac:dyDescent="0.25">
      <c r="A49" s="2" t="s">
        <v>376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I49" s="93"/>
    </row>
    <row r="50" spans="1:9" x14ac:dyDescent="0.25">
      <c r="A50" s="2" t="s">
        <v>377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I50" s="93"/>
    </row>
    <row r="51" spans="1:9" x14ac:dyDescent="0.25">
      <c r="A51" s="2" t="s">
        <v>378</v>
      </c>
      <c r="B51" s="8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I51" s="93"/>
    </row>
    <row r="52" spans="1:9" x14ac:dyDescent="0.25">
      <c r="A52" s="2" t="s">
        <v>379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I52" s="93"/>
    </row>
    <row r="53" spans="1:9" x14ac:dyDescent="0.25">
      <c r="A53" s="6" t="s">
        <v>359</v>
      </c>
      <c r="B53" s="85">
        <f>B9+B33</f>
        <v>67017097.000000015</v>
      </c>
      <c r="C53" s="85">
        <f t="shared" ref="C53:G53" si="4">C9+C33</f>
        <v>34742819.439999998</v>
      </c>
      <c r="D53" s="85">
        <f t="shared" si="4"/>
        <v>101759916.44</v>
      </c>
      <c r="E53" s="85">
        <f t="shared" si="4"/>
        <v>45347408.529999994</v>
      </c>
      <c r="F53" s="85">
        <f t="shared" si="4"/>
        <v>37055654.150000006</v>
      </c>
      <c r="G53" s="85">
        <f t="shared" si="4"/>
        <v>56412507.909999996</v>
      </c>
      <c r="I53" s="93"/>
    </row>
    <row r="54" spans="1:9" x14ac:dyDescent="0.25">
      <c r="B54" s="100"/>
      <c r="C54" s="100"/>
      <c r="D54" s="100"/>
      <c r="E54" s="100"/>
      <c r="F54" s="100"/>
      <c r="G54" s="100"/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6"/>
  <sheetViews>
    <sheetView showGridLines="0" zoomScale="80" zoomScaleNormal="80" workbookViewId="0">
      <selection activeCell="H12" sqref="H12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4"/>
      <c r="B1" s="124"/>
      <c r="C1" s="124"/>
      <c r="D1" s="124"/>
      <c r="E1" s="124"/>
      <c r="F1" s="124"/>
      <c r="G1" s="124"/>
      <c r="H1" s="124"/>
      <c r="I1" s="28"/>
    </row>
    <row r="2" spans="1:9" ht="11.25" customHeight="1" x14ac:dyDescent="0.25">
      <c r="A2" s="124" t="s">
        <v>426</v>
      </c>
      <c r="B2" s="124"/>
      <c r="C2" s="124"/>
      <c r="D2" s="124"/>
      <c r="E2" s="124"/>
      <c r="F2" s="124"/>
      <c r="G2" s="124"/>
      <c r="H2" s="124"/>
      <c r="I2" s="36"/>
    </row>
    <row r="3" spans="1:9" ht="11.25" customHeight="1" x14ac:dyDescent="0.25">
      <c r="A3" s="124" t="s">
        <v>441</v>
      </c>
      <c r="B3" s="124"/>
      <c r="C3" s="124"/>
      <c r="D3" s="124"/>
      <c r="E3" s="124"/>
      <c r="F3" s="124"/>
      <c r="G3" s="124"/>
      <c r="H3" s="124"/>
      <c r="I3" s="36"/>
    </row>
    <row r="4" spans="1:9" ht="11.25" customHeight="1" x14ac:dyDescent="0.25">
      <c r="A4" s="124" t="s">
        <v>442</v>
      </c>
      <c r="B4" s="124"/>
      <c r="C4" s="124"/>
      <c r="D4" s="124"/>
      <c r="E4" s="124"/>
      <c r="F4" s="124"/>
      <c r="G4" s="124"/>
      <c r="H4" s="124"/>
      <c r="I4" s="36"/>
    </row>
    <row r="5" spans="1:9" ht="11.25" customHeight="1" x14ac:dyDescent="0.25">
      <c r="A5" s="124" t="str">
        <f>+'FORMATO 3'!A4</f>
        <v>Del  01 de enero al 30 de junio de 2025</v>
      </c>
      <c r="B5" s="124"/>
      <c r="C5" s="124"/>
      <c r="D5" s="124"/>
      <c r="E5" s="124"/>
      <c r="F5" s="124"/>
      <c r="G5" s="124"/>
      <c r="H5" s="124"/>
      <c r="I5" s="36"/>
    </row>
    <row r="6" spans="1:9" ht="11.25" customHeight="1" x14ac:dyDescent="0.25">
      <c r="A6" s="124" t="s">
        <v>428</v>
      </c>
      <c r="B6" s="124"/>
      <c r="C6" s="124"/>
      <c r="D6" s="124"/>
      <c r="E6" s="124"/>
      <c r="F6" s="124"/>
      <c r="G6" s="124"/>
      <c r="H6" s="124"/>
      <c r="I6" s="36"/>
    </row>
    <row r="7" spans="1:9" x14ac:dyDescent="0.25">
      <c r="A7" s="129" t="s">
        <v>1</v>
      </c>
      <c r="B7" s="64"/>
      <c r="C7" s="125" t="s">
        <v>96</v>
      </c>
      <c r="D7" s="62" t="s">
        <v>209</v>
      </c>
      <c r="E7" s="125" t="s">
        <v>212</v>
      </c>
      <c r="F7" s="125" t="s">
        <v>97</v>
      </c>
      <c r="G7" s="125" t="s">
        <v>98</v>
      </c>
      <c r="H7" s="127" t="s">
        <v>281</v>
      </c>
    </row>
    <row r="8" spans="1:9" x14ac:dyDescent="0.25">
      <c r="A8" s="130"/>
      <c r="B8" s="65"/>
      <c r="C8" s="126"/>
      <c r="D8" s="63" t="s">
        <v>211</v>
      </c>
      <c r="E8" s="126"/>
      <c r="F8" s="126"/>
      <c r="G8" s="131"/>
      <c r="H8" s="128"/>
    </row>
    <row r="9" spans="1:9" x14ac:dyDescent="0.25">
      <c r="A9" s="37" t="s">
        <v>381</v>
      </c>
      <c r="B9" s="37"/>
      <c r="C9" s="79">
        <f>C10+C19+C27+C37</f>
        <v>67017097</v>
      </c>
      <c r="D9" s="79">
        <f t="shared" ref="D9:H9" si="0">D10+D19+D27+D37</f>
        <v>34742819.439999998</v>
      </c>
      <c r="E9" s="79">
        <f t="shared" si="0"/>
        <v>101759916.44</v>
      </c>
      <c r="F9" s="79">
        <f t="shared" si="0"/>
        <v>45347408.530000001</v>
      </c>
      <c r="G9" s="79">
        <f t="shared" si="0"/>
        <v>37055654.149999999</v>
      </c>
      <c r="H9" s="79">
        <f t="shared" si="0"/>
        <v>56412507.909999996</v>
      </c>
    </row>
    <row r="10" spans="1:9" x14ac:dyDescent="0.25">
      <c r="A10" s="38" t="s">
        <v>382</v>
      </c>
      <c r="B10" s="38"/>
      <c r="C10" s="77">
        <f>SUM(C11:C18)</f>
        <v>67017097</v>
      </c>
      <c r="D10" s="77">
        <f t="shared" ref="D10:H10" si="1">SUM(D11:D18)</f>
        <v>34742819.439999998</v>
      </c>
      <c r="E10" s="77">
        <f t="shared" si="1"/>
        <v>101759916.44</v>
      </c>
      <c r="F10" s="77">
        <f t="shared" si="1"/>
        <v>45347408.530000001</v>
      </c>
      <c r="G10" s="77">
        <f t="shared" si="1"/>
        <v>37055654.149999999</v>
      </c>
      <c r="H10" s="77">
        <f t="shared" si="1"/>
        <v>56412507.909999996</v>
      </c>
    </row>
    <row r="11" spans="1:9" x14ac:dyDescent="0.25">
      <c r="A11" s="71"/>
      <c r="B11" s="66" t="s">
        <v>383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</row>
    <row r="12" spans="1:9" x14ac:dyDescent="0.25">
      <c r="A12" s="71"/>
      <c r="B12" s="66" t="s">
        <v>384</v>
      </c>
      <c r="C12" s="77">
        <f>+'FORMATO 6A'!C87</f>
        <v>67017097</v>
      </c>
      <c r="D12" s="77">
        <f>+'FORMATO 6A'!D87</f>
        <v>34742819.439999998</v>
      </c>
      <c r="E12" s="77">
        <f>+'FORMATO 6A'!E87</f>
        <v>101759916.44</v>
      </c>
      <c r="F12" s="77">
        <f>+'FORMATO 6A'!F87</f>
        <v>45347408.530000001</v>
      </c>
      <c r="G12" s="77">
        <f>+'FORMATO 6A'!G87</f>
        <v>37055654.149999999</v>
      </c>
      <c r="H12" s="77">
        <f>+'FORMATO 6A'!H87</f>
        <v>56412507.909999996</v>
      </c>
    </row>
    <row r="13" spans="1:9" x14ac:dyDescent="0.25">
      <c r="A13" s="71"/>
      <c r="B13" s="66" t="s">
        <v>385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</row>
    <row r="14" spans="1:9" x14ac:dyDescent="0.25">
      <c r="A14" s="71"/>
      <c r="B14" s="66" t="s">
        <v>386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</row>
    <row r="15" spans="1:9" x14ac:dyDescent="0.25">
      <c r="A15" s="71"/>
      <c r="B15" s="66" t="s">
        <v>387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</row>
    <row r="16" spans="1:9" x14ac:dyDescent="0.25">
      <c r="A16" s="71"/>
      <c r="B16" s="66" t="s">
        <v>388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</row>
    <row r="17" spans="1:8" x14ac:dyDescent="0.25">
      <c r="A17" s="71"/>
      <c r="B17" s="66" t="s">
        <v>389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x14ac:dyDescent="0.25">
      <c r="A18" s="71"/>
      <c r="B18" s="66" t="s">
        <v>390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</row>
    <row r="19" spans="1:8" x14ac:dyDescent="0.25">
      <c r="A19" s="67" t="s">
        <v>391</v>
      </c>
      <c r="B19" s="68"/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</row>
    <row r="20" spans="1:8" x14ac:dyDescent="0.25">
      <c r="A20" s="71"/>
      <c r="B20" s="66" t="s">
        <v>392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</row>
    <row r="21" spans="1:8" x14ac:dyDescent="0.25">
      <c r="A21" s="71"/>
      <c r="B21" s="66" t="s">
        <v>393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</row>
    <row r="22" spans="1:8" x14ac:dyDescent="0.25">
      <c r="A22" s="71"/>
      <c r="B22" s="66" t="s">
        <v>394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</row>
    <row r="23" spans="1:8" x14ac:dyDescent="0.25">
      <c r="A23" s="71"/>
      <c r="B23" s="66" t="s">
        <v>395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x14ac:dyDescent="0.25">
      <c r="A24" s="71"/>
      <c r="B24" s="66" t="s">
        <v>396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71"/>
      <c r="B25" s="66" t="s">
        <v>397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x14ac:dyDescent="0.25">
      <c r="A26" s="71"/>
      <c r="B26" s="66" t="s">
        <v>398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</row>
    <row r="27" spans="1:8" x14ac:dyDescent="0.25">
      <c r="A27" s="67" t="s">
        <v>399</v>
      </c>
      <c r="B27" s="68"/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</row>
    <row r="28" spans="1:8" x14ac:dyDescent="0.25">
      <c r="A28" s="71"/>
      <c r="B28" s="66" t="s">
        <v>400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x14ac:dyDescent="0.25">
      <c r="A29" s="71"/>
      <c r="B29" s="66" t="s">
        <v>401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x14ac:dyDescent="0.25">
      <c r="A30" s="71"/>
      <c r="B30" s="66" t="s">
        <v>402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x14ac:dyDescent="0.25">
      <c r="A31" s="71"/>
      <c r="B31" s="66" t="s">
        <v>403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x14ac:dyDescent="0.25">
      <c r="A32" s="71"/>
      <c r="B32" s="66" t="s">
        <v>404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</row>
    <row r="33" spans="1:8" x14ac:dyDescent="0.25">
      <c r="A33" s="71"/>
      <c r="B33" s="66" t="s">
        <v>405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</row>
    <row r="34" spans="1:8" x14ac:dyDescent="0.25">
      <c r="A34" s="71"/>
      <c r="B34" s="66" t="s">
        <v>406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</row>
    <row r="35" spans="1:8" x14ac:dyDescent="0.25">
      <c r="A35" s="71"/>
      <c r="B35" s="66" t="s">
        <v>407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</row>
    <row r="36" spans="1:8" x14ac:dyDescent="0.25">
      <c r="A36" s="71"/>
      <c r="B36" s="66" t="s">
        <v>408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</row>
    <row r="37" spans="1:8" x14ac:dyDescent="0.25">
      <c r="A37" s="67" t="s">
        <v>409</v>
      </c>
      <c r="B37" s="68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x14ac:dyDescent="0.25">
      <c r="A38" s="71"/>
      <c r="B38" s="66" t="s">
        <v>410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</row>
    <row r="39" spans="1:8" x14ac:dyDescent="0.25">
      <c r="A39" s="71"/>
      <c r="B39" s="66" t="s">
        <v>411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x14ac:dyDescent="0.25">
      <c r="A40" s="71"/>
      <c r="B40" s="66" t="s">
        <v>412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</row>
    <row r="41" spans="1:8" x14ac:dyDescent="0.25">
      <c r="A41" s="71"/>
      <c r="B41" s="66" t="s">
        <v>413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</row>
    <row r="42" spans="1:8" x14ac:dyDescent="0.25">
      <c r="A42" s="67" t="s">
        <v>414</v>
      </c>
      <c r="B42" s="68"/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67" t="s">
        <v>382</v>
      </c>
      <c r="B43" s="68"/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x14ac:dyDescent="0.25">
      <c r="A44" s="71"/>
      <c r="B44" s="66" t="s">
        <v>383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</row>
    <row r="45" spans="1:8" x14ac:dyDescent="0.25">
      <c r="A45" s="71"/>
      <c r="B45" s="66" t="s">
        <v>384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</row>
    <row r="46" spans="1:8" x14ac:dyDescent="0.25">
      <c r="A46" s="71"/>
      <c r="B46" s="66" t="s">
        <v>385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</row>
    <row r="47" spans="1:8" x14ac:dyDescent="0.25">
      <c r="A47" s="71"/>
      <c r="B47" s="66" t="s">
        <v>386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</row>
    <row r="48" spans="1:8" x14ac:dyDescent="0.25">
      <c r="A48" s="71"/>
      <c r="B48" s="66" t="s">
        <v>387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</row>
    <row r="49" spans="1:8" x14ac:dyDescent="0.25">
      <c r="A49" s="71"/>
      <c r="B49" s="66" t="s">
        <v>388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</row>
    <row r="50" spans="1:8" x14ac:dyDescent="0.25">
      <c r="A50" s="71"/>
      <c r="B50" s="66" t="s">
        <v>389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</row>
    <row r="51" spans="1:8" x14ac:dyDescent="0.25">
      <c r="A51" s="71"/>
      <c r="B51" s="66" t="s">
        <v>390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</row>
    <row r="52" spans="1:8" x14ac:dyDescent="0.25">
      <c r="A52" s="67" t="s">
        <v>391</v>
      </c>
      <c r="B52" s="68"/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</row>
    <row r="53" spans="1:8" x14ac:dyDescent="0.25">
      <c r="A53" s="71"/>
      <c r="B53" s="66" t="s">
        <v>392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</row>
    <row r="54" spans="1:8" x14ac:dyDescent="0.25">
      <c r="A54" s="71"/>
      <c r="B54" s="66" t="s">
        <v>393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</row>
    <row r="55" spans="1:8" x14ac:dyDescent="0.25">
      <c r="A55" s="71"/>
      <c r="B55" s="66" t="s">
        <v>394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</row>
    <row r="56" spans="1:8" x14ac:dyDescent="0.25">
      <c r="A56" s="71"/>
      <c r="B56" s="66" t="s">
        <v>395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</row>
    <row r="57" spans="1:8" x14ac:dyDescent="0.25">
      <c r="A57" s="71"/>
      <c r="B57" s="66" t="s">
        <v>396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</row>
    <row r="58" spans="1:8" x14ac:dyDescent="0.25">
      <c r="A58" s="71"/>
      <c r="B58" s="66" t="s">
        <v>397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</row>
    <row r="59" spans="1:8" x14ac:dyDescent="0.25">
      <c r="A59" s="71"/>
      <c r="B59" s="66" t="s">
        <v>398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x14ac:dyDescent="0.25">
      <c r="A60" s="67" t="s">
        <v>399</v>
      </c>
      <c r="B60" s="68"/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</row>
    <row r="61" spans="1:8" x14ac:dyDescent="0.25">
      <c r="A61" s="71"/>
      <c r="B61" s="66" t="s">
        <v>400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x14ac:dyDescent="0.25">
      <c r="A62" s="71"/>
      <c r="B62" s="66" t="s">
        <v>401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</row>
    <row r="63" spans="1:8" x14ac:dyDescent="0.25">
      <c r="A63" s="71"/>
      <c r="B63" s="66" t="s">
        <v>402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</row>
    <row r="64" spans="1:8" x14ac:dyDescent="0.25">
      <c r="A64" s="71"/>
      <c r="B64" s="66" t="s">
        <v>403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</row>
    <row r="65" spans="1:8" x14ac:dyDescent="0.25">
      <c r="A65" s="71"/>
      <c r="B65" s="66" t="s">
        <v>404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</row>
    <row r="66" spans="1:8" x14ac:dyDescent="0.25">
      <c r="A66" s="71"/>
      <c r="B66" s="66" t="s">
        <v>405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</row>
    <row r="67" spans="1:8" x14ac:dyDescent="0.25">
      <c r="A67" s="71"/>
      <c r="B67" s="66" t="s">
        <v>406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</row>
    <row r="68" spans="1:8" x14ac:dyDescent="0.25">
      <c r="A68" s="71"/>
      <c r="B68" s="66" t="s">
        <v>407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</row>
    <row r="69" spans="1:8" x14ac:dyDescent="0.25">
      <c r="A69" s="71"/>
      <c r="B69" s="66" t="s">
        <v>408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</row>
    <row r="70" spans="1:8" x14ac:dyDescent="0.25">
      <c r="A70" s="67" t="s">
        <v>409</v>
      </c>
      <c r="B70" s="68"/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</row>
    <row r="71" spans="1:8" x14ac:dyDescent="0.25">
      <c r="A71" s="71"/>
      <c r="B71" s="66" t="s">
        <v>410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</row>
    <row r="72" spans="1:8" x14ac:dyDescent="0.25">
      <c r="A72" s="71"/>
      <c r="B72" s="66" t="s">
        <v>411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x14ac:dyDescent="0.25">
      <c r="A73" s="71"/>
      <c r="B73" s="66" t="s">
        <v>412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71"/>
      <c r="B74" s="66" t="s">
        <v>413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</row>
    <row r="75" spans="1:8" x14ac:dyDescent="0.25">
      <c r="A75" s="39" t="s">
        <v>359</v>
      </c>
      <c r="B75" s="39"/>
      <c r="C75" s="86">
        <f>C9+C42</f>
        <v>67017097</v>
      </c>
      <c r="D75" s="86">
        <f t="shared" ref="D75:H75" si="2">D9+D42</f>
        <v>34742819.439999998</v>
      </c>
      <c r="E75" s="86">
        <f t="shared" si="2"/>
        <v>101759916.44</v>
      </c>
      <c r="F75" s="86">
        <f t="shared" si="2"/>
        <v>45347408.530000001</v>
      </c>
      <c r="G75" s="86">
        <f t="shared" si="2"/>
        <v>37055654.149999999</v>
      </c>
      <c r="H75" s="86">
        <f t="shared" si="2"/>
        <v>56412507.909999996</v>
      </c>
    </row>
    <row r="76" spans="1:8" x14ac:dyDescent="0.25">
      <c r="C76" s="100"/>
      <c r="D76" s="100"/>
      <c r="E76" s="100"/>
      <c r="F76" s="100"/>
      <c r="G76" s="100"/>
      <c r="H76" s="100"/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  <ignoredErrors>
    <ignoredError sqref="C10:H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tabSelected="1" zoomScale="80" zoomScaleNormal="80" workbookViewId="0">
      <selection activeCell="D22" sqref="D22"/>
    </sheetView>
  </sheetViews>
  <sheetFormatPr baseColWidth="10" defaultRowHeight="15" x14ac:dyDescent="0.25"/>
  <cols>
    <col min="1" max="1" width="71.28515625" bestFit="1" customWidth="1"/>
    <col min="3" max="3" width="12.85546875" customWidth="1"/>
  </cols>
  <sheetData>
    <row r="1" spans="1:8" ht="11.25" customHeight="1" x14ac:dyDescent="0.25">
      <c r="A1" s="124"/>
      <c r="B1" s="124"/>
      <c r="C1" s="124"/>
      <c r="D1" s="124"/>
      <c r="E1" s="124"/>
      <c r="F1" s="124"/>
      <c r="G1" s="124"/>
      <c r="H1" s="28"/>
    </row>
    <row r="2" spans="1:8" ht="11.25" customHeight="1" x14ac:dyDescent="0.25">
      <c r="A2" s="124" t="s">
        <v>426</v>
      </c>
      <c r="B2" s="124"/>
      <c r="C2" s="124"/>
      <c r="D2" s="124"/>
      <c r="E2" s="124"/>
      <c r="F2" s="124"/>
      <c r="G2" s="124"/>
      <c r="H2" s="36"/>
    </row>
    <row r="3" spans="1:8" ht="11.25" customHeight="1" x14ac:dyDescent="0.25">
      <c r="A3" s="124" t="s">
        <v>444</v>
      </c>
      <c r="B3" s="124"/>
      <c r="C3" s="124"/>
      <c r="D3" s="124"/>
      <c r="E3" s="124"/>
      <c r="F3" s="124"/>
      <c r="G3" s="124"/>
      <c r="H3" s="36"/>
    </row>
    <row r="4" spans="1:8" ht="11.25" customHeight="1" x14ac:dyDescent="0.25">
      <c r="A4" s="124" t="s">
        <v>445</v>
      </c>
      <c r="B4" s="124"/>
      <c r="C4" s="124"/>
      <c r="D4" s="124"/>
      <c r="E4" s="124"/>
      <c r="F4" s="124"/>
      <c r="G4" s="124"/>
      <c r="H4" s="36"/>
    </row>
    <row r="5" spans="1:8" ht="11.25" customHeight="1" x14ac:dyDescent="0.25">
      <c r="A5" s="124" t="str">
        <f>+'FORMATO 3'!A4</f>
        <v>Del  01 de enero al 30 de junio de 2025</v>
      </c>
      <c r="B5" s="124"/>
      <c r="C5" s="124"/>
      <c r="D5" s="124"/>
      <c r="E5" s="124"/>
      <c r="F5" s="124"/>
      <c r="G5" s="124"/>
      <c r="H5" s="36"/>
    </row>
    <row r="6" spans="1:8" ht="11.25" customHeight="1" x14ac:dyDescent="0.25">
      <c r="A6" s="124" t="s">
        <v>428</v>
      </c>
      <c r="B6" s="124"/>
      <c r="C6" s="124"/>
      <c r="D6" s="124"/>
      <c r="E6" s="124"/>
      <c r="F6" s="124"/>
      <c r="G6" s="124"/>
      <c r="H6" s="36"/>
    </row>
    <row r="7" spans="1:8" x14ac:dyDescent="0.25">
      <c r="A7" s="129" t="s">
        <v>1</v>
      </c>
      <c r="B7" s="125" t="s">
        <v>96</v>
      </c>
      <c r="C7" s="62" t="s">
        <v>209</v>
      </c>
      <c r="D7" s="125" t="s">
        <v>212</v>
      </c>
      <c r="E7" s="125" t="s">
        <v>97</v>
      </c>
      <c r="F7" s="125" t="s">
        <v>98</v>
      </c>
      <c r="G7" s="127" t="s">
        <v>281</v>
      </c>
    </row>
    <row r="8" spans="1:8" x14ac:dyDescent="0.25">
      <c r="A8" s="130"/>
      <c r="B8" s="126"/>
      <c r="C8" s="63" t="s">
        <v>211</v>
      </c>
      <c r="D8" s="126"/>
      <c r="E8" s="126"/>
      <c r="F8" s="126"/>
      <c r="G8" s="128"/>
    </row>
    <row r="9" spans="1:8" x14ac:dyDescent="0.25">
      <c r="A9" s="53" t="s">
        <v>415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8" x14ac:dyDescent="0.25">
      <c r="A10" s="54" t="s">
        <v>416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8" x14ac:dyDescent="0.25">
      <c r="A11" s="54" t="s">
        <v>417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8" x14ac:dyDescent="0.25">
      <c r="A12" s="54" t="s">
        <v>418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8" x14ac:dyDescent="0.25">
      <c r="A13" s="54" t="s">
        <v>419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8" x14ac:dyDescent="0.25">
      <c r="A14" s="54" t="s">
        <v>420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8" x14ac:dyDescent="0.25">
      <c r="A15" s="54" t="s">
        <v>421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8" x14ac:dyDescent="0.25">
      <c r="A16" s="54" t="s">
        <v>422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4" t="s">
        <v>423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9" t="s">
        <v>424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4" t="s">
        <v>416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 t="s">
        <v>417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 t="s">
        <v>418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4" t="s">
        <v>419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4" t="s">
        <v>420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4" t="s">
        <v>421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4" t="s">
        <v>422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4" t="s">
        <v>423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5" t="s">
        <v>425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 O</cp:lastModifiedBy>
  <cp:lastPrinted>2023-10-10T17:08:21Z</cp:lastPrinted>
  <dcterms:created xsi:type="dcterms:W3CDTF">2022-01-07T00:21:21Z</dcterms:created>
  <dcterms:modified xsi:type="dcterms:W3CDTF">2025-07-22T19:01:23Z</dcterms:modified>
</cp:coreProperties>
</file>