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ARMONIZADA Abril-Junio\"/>
    </mc:Choice>
  </mc:AlternateContent>
  <xr:revisionPtr revIDLastSave="0" documentId="13_ncr:1_{570314BE-D7C9-47C6-AC1A-B1D4B6FE62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" sheetId="1" r:id="rId1"/>
    <sheet name="F2" sheetId="3" r:id="rId2"/>
    <sheet name="F3" sheetId="4" r:id="rId3"/>
    <sheet name="F4" sheetId="5" r:id="rId4"/>
    <sheet name="F5" sheetId="6" r:id="rId5"/>
    <sheet name="6 (a)" sheetId="8" r:id="rId6"/>
    <sheet name="6 (b)" sheetId="10" r:id="rId7"/>
    <sheet name="6 (c) " sheetId="32" r:id="rId8"/>
    <sheet name="6 (d)" sheetId="31" r:id="rId9"/>
  </sheets>
  <definedNames>
    <definedName name="_xlnm.Print_Area" localSheetId="5">'6 (a)'!$A$1:$G$161</definedName>
    <definedName name="_xlnm.Print_Area" localSheetId="8">'6 (d)'!$A$1:$G$40</definedName>
    <definedName name="_xlnm.Print_Area" localSheetId="1">'F2'!$A$1:$O$39</definedName>
    <definedName name="_xlnm.Print_Area" localSheetId="4">'F5'!$A$1:$G$74</definedName>
    <definedName name="_xlnm.Print_Area" localSheetId="0">FI!$A$1:$H$78</definedName>
    <definedName name="_xlnm.Print_Titles" localSheetId="5">'6 (a)'!$1:$6</definedName>
    <definedName name="_xlnm.Print_Titles" localSheetId="0">FI!$1:$5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31" l="1"/>
  <c r="R24" i="31"/>
  <c r="Q24" i="31"/>
  <c r="P24" i="31"/>
  <c r="O24" i="31"/>
  <c r="N24" i="31"/>
  <c r="S16" i="31" l="1"/>
  <c r="R16" i="31"/>
  <c r="Q16" i="31"/>
  <c r="P16" i="31"/>
  <c r="O16" i="31"/>
  <c r="N16" i="31"/>
  <c r="G16" i="8" l="1"/>
  <c r="F16" i="8"/>
  <c r="D16" i="8"/>
  <c r="C16" i="8"/>
  <c r="B16" i="8"/>
  <c r="E16" i="8"/>
  <c r="C26" i="8" l="1"/>
  <c r="D69" i="6"/>
  <c r="C69" i="6"/>
  <c r="C135" i="8"/>
  <c r="D135" i="8"/>
  <c r="E135" i="8"/>
  <c r="F135" i="8"/>
  <c r="G135" i="8"/>
  <c r="D60" i="8"/>
  <c r="C60" i="8"/>
  <c r="B26" i="8"/>
  <c r="E26" i="8"/>
  <c r="F26" i="8"/>
  <c r="E47" i="5"/>
  <c r="D61" i="8"/>
  <c r="G61" i="8" s="1"/>
  <c r="C101" i="8"/>
  <c r="G26" i="8" l="1"/>
  <c r="D26" i="8"/>
  <c r="D38" i="5"/>
  <c r="G8" i="1"/>
  <c r="C16" i="1"/>
  <c r="C8" i="1"/>
  <c r="D16" i="10" l="1"/>
  <c r="D15" i="10"/>
  <c r="D14" i="10"/>
  <c r="D13" i="10"/>
  <c r="D12" i="10"/>
  <c r="D11" i="10"/>
  <c r="D10" i="10"/>
  <c r="D47" i="5"/>
  <c r="E43" i="5"/>
  <c r="D43" i="5"/>
  <c r="E39" i="5"/>
  <c r="E38" i="5"/>
  <c r="D39" i="5"/>
  <c r="D34" i="5"/>
  <c r="D8" i="10" l="1"/>
  <c r="B60" i="8"/>
  <c r="G13" i="6" l="1"/>
  <c r="E8" i="8" l="1"/>
  <c r="C8" i="8"/>
  <c r="D6" i="5" l="1"/>
  <c r="C18" i="32" l="1"/>
  <c r="C131" i="8"/>
  <c r="F56" i="8"/>
  <c r="H59" i="1"/>
  <c r="G17" i="10" l="1"/>
  <c r="D155" i="8"/>
  <c r="G155" i="8" s="1"/>
  <c r="D63" i="6" l="1"/>
  <c r="G59" i="1"/>
  <c r="B17" i="10" l="1"/>
  <c r="C17" i="10"/>
  <c r="D17" i="10"/>
  <c r="E17" i="10"/>
  <c r="F17" i="10"/>
  <c r="C83" i="8" l="1"/>
  <c r="D13" i="5" l="1"/>
  <c r="F36" i="8" l="1"/>
  <c r="B8" i="8" l="1"/>
  <c r="D70" i="32" l="1"/>
  <c r="G70" i="32" s="1"/>
  <c r="D69" i="32"/>
  <c r="G69" i="32" s="1"/>
  <c r="D68" i="32"/>
  <c r="G68" i="32" s="1"/>
  <c r="D67" i="32"/>
  <c r="F66" i="32"/>
  <c r="E66" i="32"/>
  <c r="C66" i="32"/>
  <c r="B66" i="32"/>
  <c r="D65" i="32"/>
  <c r="G65" i="32" s="1"/>
  <c r="D64" i="32"/>
  <c r="G64" i="32" s="1"/>
  <c r="D63" i="32"/>
  <c r="G63" i="32" s="1"/>
  <c r="D62" i="32"/>
  <c r="G62" i="32" s="1"/>
  <c r="D61" i="32"/>
  <c r="G61" i="32" s="1"/>
  <c r="D60" i="32"/>
  <c r="G60" i="32" s="1"/>
  <c r="D59" i="32"/>
  <c r="G59" i="32" s="1"/>
  <c r="D58" i="32"/>
  <c r="G58" i="32" s="1"/>
  <c r="D57" i="32"/>
  <c r="F56" i="32"/>
  <c r="E56" i="32"/>
  <c r="C56" i="32"/>
  <c r="B56" i="32"/>
  <c r="D55" i="32"/>
  <c r="G55" i="32" s="1"/>
  <c r="D54" i="32"/>
  <c r="G54" i="32" s="1"/>
  <c r="D52" i="32"/>
  <c r="G52" i="32" s="1"/>
  <c r="D51" i="32"/>
  <c r="G51" i="32" s="1"/>
  <c r="D50" i="32"/>
  <c r="G50" i="32" s="1"/>
  <c r="D49" i="32"/>
  <c r="G49" i="32" s="1"/>
  <c r="F48" i="32"/>
  <c r="E48" i="32"/>
  <c r="C48" i="32"/>
  <c r="B48" i="32"/>
  <c r="D47" i="32"/>
  <c r="G47" i="32" s="1"/>
  <c r="D46" i="32"/>
  <c r="G46" i="32" s="1"/>
  <c r="D45" i="32"/>
  <c r="G45" i="32" s="1"/>
  <c r="D44" i="32"/>
  <c r="G44" i="32" s="1"/>
  <c r="D43" i="32"/>
  <c r="G43" i="32" s="1"/>
  <c r="D42" i="32"/>
  <c r="G42" i="32" s="1"/>
  <c r="D41" i="32"/>
  <c r="G41" i="32" s="1"/>
  <c r="D40" i="32"/>
  <c r="G40" i="32" s="1"/>
  <c r="F39" i="32"/>
  <c r="E39" i="32"/>
  <c r="C39" i="32"/>
  <c r="B39" i="32"/>
  <c r="D37" i="32"/>
  <c r="G37" i="32" s="1"/>
  <c r="D36" i="32"/>
  <c r="G36" i="32" s="1"/>
  <c r="D35" i="32"/>
  <c r="G35" i="32" s="1"/>
  <c r="D34" i="32"/>
  <c r="F33" i="32"/>
  <c r="E33" i="32"/>
  <c r="C33" i="32"/>
  <c r="B33" i="32"/>
  <c r="D32" i="32"/>
  <c r="G32" i="32" s="1"/>
  <c r="D31" i="32"/>
  <c r="G31" i="32" s="1"/>
  <c r="D30" i="32"/>
  <c r="G30" i="32" s="1"/>
  <c r="D29" i="32"/>
  <c r="G29" i="32" s="1"/>
  <c r="D28" i="32"/>
  <c r="G28" i="32" s="1"/>
  <c r="D27" i="32"/>
  <c r="G27" i="32" s="1"/>
  <c r="F26" i="32"/>
  <c r="E26" i="32"/>
  <c r="C26" i="32"/>
  <c r="B26" i="32"/>
  <c r="D25" i="32"/>
  <c r="G25" i="32" s="1"/>
  <c r="D24" i="32"/>
  <c r="G24" i="32" s="1"/>
  <c r="D22" i="32"/>
  <c r="G22" i="32" s="1"/>
  <c r="D21" i="32"/>
  <c r="G21" i="32" s="1"/>
  <c r="D20" i="32"/>
  <c r="D19" i="32"/>
  <c r="G19" i="32" s="1"/>
  <c r="F18" i="32"/>
  <c r="E18" i="32"/>
  <c r="B18" i="32"/>
  <c r="D17" i="32"/>
  <c r="G17" i="32" s="1"/>
  <c r="D16" i="32"/>
  <c r="G16" i="32" s="1"/>
  <c r="D15" i="32"/>
  <c r="G15" i="32" s="1"/>
  <c r="D14" i="32"/>
  <c r="G14" i="32" s="1"/>
  <c r="D13" i="32"/>
  <c r="G13" i="32" s="1"/>
  <c r="D12" i="32"/>
  <c r="G12" i="32" s="1"/>
  <c r="D11" i="32"/>
  <c r="G11" i="32" s="1"/>
  <c r="D10" i="32"/>
  <c r="F9" i="32"/>
  <c r="E9" i="32"/>
  <c r="C9" i="32"/>
  <c r="B9" i="32"/>
  <c r="F38" i="32" l="1"/>
  <c r="C38" i="32"/>
  <c r="B38" i="32"/>
  <c r="G26" i="32"/>
  <c r="B8" i="32"/>
  <c r="E8" i="32"/>
  <c r="D9" i="32"/>
  <c r="D18" i="32"/>
  <c r="G39" i="32"/>
  <c r="D33" i="32"/>
  <c r="C8" i="32"/>
  <c r="C71" i="32" s="1"/>
  <c r="F8" i="32"/>
  <c r="F71" i="32" s="1"/>
  <c r="E38" i="32"/>
  <c r="D56" i="32"/>
  <c r="D66" i="32"/>
  <c r="G48" i="32"/>
  <c r="G10" i="32"/>
  <c r="G9" i="32" s="1"/>
  <c r="D26" i="32"/>
  <c r="D48" i="32"/>
  <c r="G57" i="32"/>
  <c r="G56" i="32" s="1"/>
  <c r="G20" i="32"/>
  <c r="G18" i="32" s="1"/>
  <c r="G34" i="32"/>
  <c r="G33" i="32" s="1"/>
  <c r="G67" i="32"/>
  <c r="G66" i="32" s="1"/>
  <c r="D39" i="32"/>
  <c r="B71" i="32" l="1"/>
  <c r="E71" i="32"/>
  <c r="D8" i="32"/>
  <c r="G38" i="32"/>
  <c r="D38" i="32"/>
  <c r="G8" i="32"/>
  <c r="D71" i="32" l="1"/>
  <c r="G71" i="32"/>
  <c r="F101" i="8" l="1"/>
  <c r="D58" i="1" l="1"/>
  <c r="E46" i="8" l="1"/>
  <c r="C24" i="1" l="1"/>
  <c r="C8" i="10" l="1"/>
  <c r="E43" i="6"/>
  <c r="C91" i="8" l="1"/>
  <c r="C6" i="5" l="1"/>
  <c r="G56" i="6" l="1"/>
  <c r="D11" i="6"/>
  <c r="F8" i="10" l="1"/>
  <c r="G48" i="6" l="1"/>
  <c r="E83" i="8" l="1"/>
  <c r="F83" i="8"/>
  <c r="B83" i="8"/>
  <c r="D56" i="6"/>
  <c r="F8" i="8" l="1"/>
  <c r="D13" i="31" l="1"/>
  <c r="C56" i="8" l="1"/>
  <c r="C46" i="8"/>
  <c r="C36" i="8"/>
  <c r="D48" i="6" l="1"/>
  <c r="B131" i="8" l="1"/>
  <c r="D29" i="31" l="1"/>
  <c r="G29" i="31" s="1"/>
  <c r="D28" i="31"/>
  <c r="D27" i="31"/>
  <c r="G27" i="31" s="1"/>
  <c r="F26" i="31"/>
  <c r="E26" i="31"/>
  <c r="C26" i="31"/>
  <c r="B26" i="31"/>
  <c r="D25" i="31"/>
  <c r="G25" i="31" s="1"/>
  <c r="D24" i="31"/>
  <c r="D23" i="31"/>
  <c r="G23" i="31" s="1"/>
  <c r="F22" i="31"/>
  <c r="E22" i="31"/>
  <c r="C22" i="31"/>
  <c r="B22" i="31"/>
  <c r="D18" i="31"/>
  <c r="G18" i="31" s="1"/>
  <c r="D17" i="31"/>
  <c r="G17" i="31" s="1"/>
  <c r="D16" i="31"/>
  <c r="G16" i="31" s="1"/>
  <c r="F15" i="31"/>
  <c r="E15" i="31"/>
  <c r="C15" i="31"/>
  <c r="B15" i="31"/>
  <c r="D14" i="31"/>
  <c r="G13" i="31"/>
  <c r="D12" i="31"/>
  <c r="G12" i="31" s="1"/>
  <c r="G14" i="31" l="1"/>
  <c r="G15" i="31"/>
  <c r="D26" i="31"/>
  <c r="D22" i="31"/>
  <c r="D15" i="31"/>
  <c r="G24" i="31"/>
  <c r="G28" i="31"/>
  <c r="G26" i="31" s="1"/>
  <c r="E101" i="8" l="1"/>
  <c r="C111" i="8" l="1"/>
  <c r="C121" i="8"/>
  <c r="F46" i="8"/>
  <c r="F69" i="8"/>
  <c r="F64" i="8" s="1"/>
  <c r="F60" i="8" s="1"/>
  <c r="F73" i="8"/>
  <c r="D13" i="6"/>
  <c r="C15" i="6"/>
  <c r="C43" i="5" l="1"/>
  <c r="E13" i="5"/>
  <c r="C13" i="5"/>
  <c r="G37" i="1" l="1"/>
  <c r="G41" i="1"/>
  <c r="H41" i="1"/>
  <c r="B101" i="8" l="1"/>
  <c r="B91" i="8"/>
  <c r="C39" i="5" l="1"/>
  <c r="D46" i="5"/>
  <c r="E46" i="5"/>
  <c r="D45" i="5"/>
  <c r="E45" i="5"/>
  <c r="C35" i="5"/>
  <c r="C34" i="5"/>
  <c r="C46" i="5" l="1"/>
  <c r="C45" i="5"/>
  <c r="B8" i="10" l="1"/>
  <c r="D152" i="8"/>
  <c r="G152" i="8" s="1"/>
  <c r="D153" i="8"/>
  <c r="G153" i="8" s="1"/>
  <c r="D154" i="8"/>
  <c r="G154" i="8" s="1"/>
  <c r="D151" i="8"/>
  <c r="G151" i="8" s="1"/>
  <c r="D150" i="8"/>
  <c r="G150" i="8" s="1"/>
  <c r="D146" i="8"/>
  <c r="G146" i="8" s="1"/>
  <c r="D147" i="8"/>
  <c r="G147" i="8" s="1"/>
  <c r="D145" i="8"/>
  <c r="G145" i="8" s="1"/>
  <c r="D141" i="8"/>
  <c r="G141" i="8" s="1"/>
  <c r="D142" i="8"/>
  <c r="G142" i="8" s="1"/>
  <c r="B111" i="8"/>
  <c r="B69" i="8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7" i="8"/>
  <c r="G67" i="8" s="1"/>
  <c r="D66" i="8"/>
  <c r="G66" i="8" s="1"/>
  <c r="D65" i="8"/>
  <c r="G65" i="8" s="1"/>
  <c r="D63" i="8"/>
  <c r="G63" i="8" s="1"/>
  <c r="D62" i="8"/>
  <c r="G62" i="8" s="1"/>
  <c r="C63" i="6"/>
  <c r="B63" i="6"/>
  <c r="G55" i="6"/>
  <c r="G54" i="6"/>
  <c r="G53" i="6"/>
  <c r="D55" i="6"/>
  <c r="D54" i="6"/>
  <c r="D53" i="6"/>
  <c r="D51" i="6"/>
  <c r="B52" i="6"/>
  <c r="G59" i="6"/>
  <c r="G58" i="6"/>
  <c r="D59" i="6"/>
  <c r="D58" i="6"/>
  <c r="D57" i="6" s="1"/>
  <c r="G68" i="6"/>
  <c r="G67" i="6"/>
  <c r="D68" i="6"/>
  <c r="D50" i="6"/>
  <c r="G45" i="6"/>
  <c r="G46" i="6"/>
  <c r="G47" i="6"/>
  <c r="G49" i="6"/>
  <c r="G50" i="6"/>
  <c r="G51" i="6"/>
  <c r="G44" i="6"/>
  <c r="G35" i="6"/>
  <c r="G34" i="6" s="1"/>
  <c r="D45" i="6"/>
  <c r="D46" i="6"/>
  <c r="D47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9" i="6"/>
  <c r="G10" i="6"/>
  <c r="G11" i="6"/>
  <c r="G8" i="6"/>
  <c r="D9" i="6"/>
  <c r="D10" i="6"/>
  <c r="D8" i="6"/>
  <c r="B69" i="6"/>
  <c r="G83" i="8" l="1"/>
  <c r="G121" i="8"/>
  <c r="D15" i="6"/>
  <c r="D52" i="6"/>
  <c r="G131" i="8"/>
  <c r="D111" i="8"/>
  <c r="D27" i="6"/>
  <c r="G57" i="6"/>
  <c r="D43" i="6"/>
  <c r="G15" i="6"/>
  <c r="G27" i="6"/>
  <c r="G101" i="8"/>
  <c r="D101" i="8"/>
  <c r="F52" i="6"/>
  <c r="G52" i="6"/>
  <c r="G69" i="1"/>
  <c r="G56" i="1"/>
  <c r="G30" i="1"/>
  <c r="G26" i="1"/>
  <c r="G18" i="1"/>
  <c r="D62" i="6" l="1"/>
  <c r="D8" i="8"/>
  <c r="G8" i="8" s="1"/>
  <c r="G36" i="8"/>
  <c r="G46" i="8"/>
  <c r="K11" i="4"/>
  <c r="J11" i="4"/>
  <c r="I11" i="4"/>
  <c r="H11" i="4"/>
  <c r="G11" i="4"/>
  <c r="E11" i="4"/>
  <c r="E6" i="4"/>
  <c r="G6" i="4"/>
  <c r="H6" i="4"/>
  <c r="I6" i="4"/>
  <c r="J6" i="4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8" i="1"/>
  <c r="H16" i="4" l="1"/>
  <c r="J16" i="4"/>
  <c r="G16" i="4"/>
  <c r="K16" i="4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E8" i="10" l="1"/>
  <c r="G8" i="10"/>
  <c r="F26" i="10" l="1"/>
  <c r="E26" i="10"/>
  <c r="C148" i="8"/>
  <c r="D148" i="8"/>
  <c r="E148" i="8"/>
  <c r="F148" i="8"/>
  <c r="G148" i="8"/>
  <c r="B148" i="8"/>
  <c r="C144" i="8"/>
  <c r="D144" i="8"/>
  <c r="E144" i="8"/>
  <c r="F144" i="8"/>
  <c r="G144" i="8"/>
  <c r="B144" i="8"/>
  <c r="B135" i="8"/>
  <c r="D131" i="8"/>
  <c r="E131" i="8"/>
  <c r="F131" i="8"/>
  <c r="D121" i="8"/>
  <c r="E121" i="8"/>
  <c r="F121" i="8"/>
  <c r="B121" i="8"/>
  <c r="E111" i="8"/>
  <c r="F111" i="8"/>
  <c r="G111" i="8"/>
  <c r="D91" i="8"/>
  <c r="E91" i="8"/>
  <c r="F91" i="8"/>
  <c r="G91" i="8"/>
  <c r="D83" i="8"/>
  <c r="C73" i="8"/>
  <c r="D73" i="8"/>
  <c r="E73" i="8"/>
  <c r="G73" i="8"/>
  <c r="C69" i="8"/>
  <c r="D69" i="8"/>
  <c r="E69" i="8"/>
  <c r="E64" i="8" s="1"/>
  <c r="E60" i="8" s="1"/>
  <c r="G69" i="8"/>
  <c r="D56" i="8"/>
  <c r="E56" i="8"/>
  <c r="G56" i="8"/>
  <c r="B56" i="8"/>
  <c r="D46" i="8"/>
  <c r="B46" i="8"/>
  <c r="D36" i="8"/>
  <c r="E36" i="8"/>
  <c r="B36" i="8"/>
  <c r="B7" i="8" s="1"/>
  <c r="E69" i="6"/>
  <c r="F69" i="6"/>
  <c r="G69" i="6"/>
  <c r="E63" i="6"/>
  <c r="F63" i="6"/>
  <c r="G63" i="6"/>
  <c r="C57" i="6"/>
  <c r="C62" i="6" s="1"/>
  <c r="E57" i="6"/>
  <c r="F57" i="6"/>
  <c r="B57" i="6"/>
  <c r="F43" i="6"/>
  <c r="G43" i="6"/>
  <c r="G62" i="6" s="1"/>
  <c r="B43" i="6"/>
  <c r="C27" i="6"/>
  <c r="E27" i="6"/>
  <c r="F27" i="6"/>
  <c r="B27" i="6"/>
  <c r="E15" i="6"/>
  <c r="F15" i="6"/>
  <c r="D44" i="5"/>
  <c r="E44" i="5"/>
  <c r="C44" i="5"/>
  <c r="D35" i="5"/>
  <c r="E35" i="5"/>
  <c r="D29" i="5"/>
  <c r="E29" i="5"/>
  <c r="C29" i="5"/>
  <c r="D26" i="5"/>
  <c r="E26" i="5"/>
  <c r="C26" i="5"/>
  <c r="D21" i="5"/>
  <c r="E21" i="5"/>
  <c r="C21" i="5"/>
  <c r="H69" i="1"/>
  <c r="G63" i="1"/>
  <c r="H56" i="1"/>
  <c r="H37" i="1"/>
  <c r="H30" i="1"/>
  <c r="H26" i="1"/>
  <c r="H22" i="1"/>
  <c r="G22" i="1"/>
  <c r="H18" i="1"/>
  <c r="C58" i="1"/>
  <c r="D40" i="1"/>
  <c r="C40" i="1"/>
  <c r="D37" i="1"/>
  <c r="C37" i="1"/>
  <c r="D30" i="1"/>
  <c r="C30" i="1"/>
  <c r="D24" i="1"/>
  <c r="D16" i="1"/>
  <c r="C7" i="8" l="1"/>
  <c r="G45" i="1"/>
  <c r="G57" i="1" s="1"/>
  <c r="C82" i="8"/>
  <c r="F7" i="8"/>
  <c r="F62" i="6"/>
  <c r="F82" i="8"/>
  <c r="B62" i="6"/>
  <c r="G72" i="1"/>
  <c r="C45" i="1"/>
  <c r="C59" i="1" s="1"/>
  <c r="D45" i="1"/>
  <c r="D59" i="1" s="1"/>
  <c r="H72" i="1"/>
  <c r="H45" i="1"/>
  <c r="H57" i="1" s="1"/>
  <c r="G82" i="8"/>
  <c r="B82" i="8"/>
  <c r="E82" i="8"/>
  <c r="D82" i="8"/>
  <c r="E7" i="8"/>
  <c r="E32" i="5"/>
  <c r="C32" i="5"/>
  <c r="D32" i="5"/>
  <c r="C47" i="5" l="1"/>
  <c r="C49" i="5" s="1"/>
  <c r="C50" i="5" s="1"/>
  <c r="B156" i="8"/>
  <c r="C156" i="8"/>
  <c r="C38" i="5"/>
  <c r="C40" i="5" s="1"/>
  <c r="C41" i="5" s="1"/>
  <c r="C10" i="5"/>
  <c r="C16" i="5" s="1"/>
  <c r="C17" i="5" s="1"/>
  <c r="C18" i="5" s="1"/>
  <c r="C24" i="5" s="1"/>
  <c r="F156" i="8"/>
  <c r="E49" i="5"/>
  <c r="E50" i="5" s="1"/>
  <c r="E156" i="8"/>
  <c r="G64" i="8"/>
  <c r="G60" i="8" s="1"/>
  <c r="D7" i="8"/>
  <c r="D156" i="8" s="1"/>
  <c r="G73" i="1"/>
  <c r="H73" i="1"/>
  <c r="C26" i="10"/>
  <c r="B26" i="10"/>
  <c r="D26" i="10"/>
  <c r="D10" i="5" l="1"/>
  <c r="G26" i="10"/>
  <c r="D36" i="6"/>
  <c r="D39" i="6" s="1"/>
  <c r="D65" i="6" s="1"/>
  <c r="C36" i="6"/>
  <c r="E36" i="6"/>
  <c r="E39" i="6" s="1"/>
  <c r="G36" i="6"/>
  <c r="G39" i="6" s="1"/>
  <c r="G65" i="6" s="1"/>
  <c r="B36" i="6"/>
  <c r="F36" i="6"/>
  <c r="F39" i="6" s="1"/>
  <c r="E10" i="5"/>
  <c r="G7" i="8" l="1"/>
  <c r="G156" i="8" s="1"/>
  <c r="C39" i="6"/>
  <c r="C65" i="6" s="1"/>
  <c r="D40" i="5"/>
  <c r="D41" i="5" s="1"/>
  <c r="F65" i="6"/>
  <c r="E34" i="5"/>
  <c r="E40" i="5" s="1"/>
  <c r="E41" i="5" s="1"/>
  <c r="B39" i="6"/>
  <c r="B65" i="6" s="1"/>
  <c r="E6" i="5" l="1"/>
  <c r="E16" i="5" s="1"/>
  <c r="E17" i="5" s="1"/>
  <c r="E18" i="5" s="1"/>
  <c r="E24" i="5" l="1"/>
  <c r="E52" i="6"/>
  <c r="E62" i="6" s="1"/>
  <c r="E65" i="6" l="1"/>
  <c r="D49" i="5" l="1"/>
  <c r="D50" i="5" s="1"/>
  <c r="D16" i="5" l="1"/>
  <c r="D17" i="5" s="1"/>
  <c r="D18" i="5" s="1"/>
  <c r="D24" i="5" s="1"/>
  <c r="S18" i="31" l="1"/>
  <c r="S17" i="31"/>
  <c r="R18" i="31"/>
  <c r="R17" i="31"/>
  <c r="Q18" i="31"/>
  <c r="Q17" i="31"/>
  <c r="N18" i="31"/>
  <c r="N17" i="31"/>
  <c r="O18" i="31"/>
  <c r="O17" i="31"/>
  <c r="P18" i="31"/>
  <c r="P17" i="31"/>
  <c r="R28" i="31"/>
  <c r="R25" i="31"/>
  <c r="R26" i="31"/>
  <c r="N28" i="31"/>
  <c r="N25" i="31"/>
  <c r="N26" i="31"/>
  <c r="O28" i="31"/>
  <c r="O25" i="31"/>
  <c r="O26" i="31"/>
  <c r="P28" i="31"/>
  <c r="P25" i="31"/>
  <c r="P26" i="31"/>
  <c r="Q28" i="31"/>
  <c r="Q25" i="31"/>
  <c r="Q26" i="31"/>
  <c r="S28" i="31"/>
  <c r="S25" i="31"/>
  <c r="S26" i="31"/>
  <c r="E8" i="31"/>
  <c r="G8" i="31"/>
  <c r="B8" i="31"/>
  <c r="D8" i="31"/>
  <c r="F8" i="31"/>
  <c r="C8" i="31"/>
  <c r="E19" i="31"/>
  <c r="F19" i="31"/>
  <c r="B19" i="31"/>
  <c r="G19" i="31"/>
  <c r="C19" i="31"/>
  <c r="C30" i="31" s="1"/>
  <c r="D19" i="31"/>
  <c r="F30" i="31" l="1"/>
  <c r="G30" i="31"/>
  <c r="E30" i="31"/>
  <c r="D30" i="31"/>
  <c r="B30" i="31"/>
</calcChain>
</file>

<file path=xl/sharedStrings.xml><?xml version="1.0" encoding="utf-8"?>
<sst xmlns="http://schemas.openxmlformats.org/spreadsheetml/2006/main" count="656" uniqueCount="455">
  <si>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</si>
  <si>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</si>
  <si>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</si>
  <si>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</si>
  <si>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</si>
  <si>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</si>
  <si>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</si>
  <si>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</si>
  <si>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</si>
  <si>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</si>
  <si>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</si>
  <si>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</si>
  <si>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</si>
  <si>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</si>
  <si>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</si>
  <si>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</si>
  <si>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</si>
  <si>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</si>
  <si>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</si>
  <si>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</si>
  <si>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</si>
  <si>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</si>
  <si>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</si>
  <si>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</si>
  <si>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</si>
  <si>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</si>
  <si>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</si>
  <si>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</si>
  <si>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</si>
  <si>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</si>
  <si>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</si>
  <si>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</si>
  <si>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</si>
  <si>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</si>
  <si>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</si>
  <si>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</si>
  <si>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</si>
  <si>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</si>
  <si>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</si>
  <si>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</si>
  <si>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</si>
  <si>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</si>
  <si>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</si>
  <si>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</si>
  <si>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</si>
  <si>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</si>
  <si>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</si>
  <si>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</si>
  <si>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</si>
  <si>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</si>
  <si>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</si>
  <si>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</si>
  <si>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</si>
  <si>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</si>
  <si>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</si>
  <si>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</si>
  <si>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</si>
  <si>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</si>
  <si>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</si>
  <si>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</si>
  <si>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</si>
  <si>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</si>
  <si>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</si>
  <si>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</si>
  <si>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</si>
  <si>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</si>
  <si>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</si>
  <si>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</si>
  <si>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</si>
  <si>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</si>
  <si>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</si>
  <si>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</si>
  <si>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</si>
  <si>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</si>
  <si>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</si>
  <si>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</si>
  <si>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</si>
  <si>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</si>
  <si>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</si>
  <si>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</si>
  <si>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</si>
  <si>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</si>
  <si>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</si>
  <si>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</si>
  <si>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</si>
  <si>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</si>
  <si>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</si>
  <si>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</si>
  <si>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</si>
  <si>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</si>
  <si>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</si>
  <si>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</si>
  <si>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</si>
  <si>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</si>
  <si>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</si>
  <si>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</si>
  <si>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</si>
  <si>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</si>
  <si>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</si>
  <si>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</si>
  <si>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</si>
  <si>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</si>
  <si>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</si>
  <si>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</si>
  <si>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</si>
  <si>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</si>
  <si>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</si>
  <si>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</si>
  <si>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</si>
  <si>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</si>
  <si>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</si>
  <si>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</si>
  <si>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</si>
  <si>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</si>
  <si>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</si>
  <si>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</si>
  <si>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</si>
  <si>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</si>
  <si>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</si>
  <si>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</si>
  <si>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</si>
  <si>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</si>
  <si>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</si>
  <si>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</si>
  <si>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</si>
  <si>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</si>
  <si>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</si>
  <si>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</si>
  <si>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</si>
  <si>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</si>
  <si>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</si>
  <si>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</si>
  <si>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</si>
  <si>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</si>
  <si>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</si>
  <si>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</si>
  <si>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</si>
  <si>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</si>
  <si>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</si>
  <si>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</si>
  <si>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</si>
  <si>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</si>
  <si>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</si>
  <si>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</si>
  <si>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</si>
  <si>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</si>
  <si>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</si>
  <si>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</si>
  <si>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</si>
  <si>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</si>
  <si>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</si>
  <si>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</si>
  <si>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</si>
  <si>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</si>
  <si>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</si>
  <si>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</si>
  <si>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</si>
  <si>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</si>
  <si>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</si>
  <si>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</si>
  <si>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</si>
  <si>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</si>
  <si>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</si>
  <si>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</si>
  <si>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</si>
  <si>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</si>
  <si>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</si>
  <si>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</si>
  <si>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</si>
  <si>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</si>
  <si>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</si>
  <si>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</si>
  <si>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</si>
  <si>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</si>
  <si>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</si>
  <si>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</si>
  <si>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</si>
  <si>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</si>
  <si>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</si>
  <si>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</si>
  <si>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</si>
  <si>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</si>
  <si>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</si>
  <si>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</si>
  <si>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</si>
  <si>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</si>
  <si>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</si>
  <si>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</si>
  <si>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</si>
  <si>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</si>
  <si>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</si>
  <si>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</si>
  <si>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</si>
  <si>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</si>
  <si>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</si>
  <si>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</si>
  <si>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</si>
  <si>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</si>
  <si>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</si>
  <si>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</si>
  <si>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</si>
  <si>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</si>
  <si>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</si>
  <si>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</si>
  <si>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</si>
  <si>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</si>
  <si>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</si>
  <si>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</si>
  <si>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</si>
  <si>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</si>
  <si>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</si>
  <si>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</si>
  <si>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</si>
  <si>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</si>
  <si>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</si>
  <si>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</si>
  <si>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</si>
  <si>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</si>
  <si>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</si>
  <si>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</si>
  <si>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</si>
  <si>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</si>
  <si>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</si>
  <si>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</si>
  <si>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</si>
  <si>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</si>
  <si>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</si>
  <si>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</si>
  <si>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</si>
  <si>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</si>
  <si>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</si>
  <si>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</si>
  <si>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</si>
  <si>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</si>
  <si>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</si>
  <si>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</si>
  <si>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</si>
  <si>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</si>
  <si>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</si>
  <si>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</si>
  <si>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</si>
  <si>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</si>
  <si>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</si>
  <si>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</si>
  <si>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</si>
  <si>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</si>
  <si>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</si>
  <si>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</si>
  <si>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</si>
  <si>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</si>
  <si>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</si>
  <si>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</si>
  <si>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</si>
  <si>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</si>
  <si>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</si>
  <si>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</si>
  <si>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</si>
  <si>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</si>
  <si>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</si>
  <si>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</si>
  <si>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</si>
  <si>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</si>
  <si>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</si>
  <si>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</si>
  <si>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</si>
  <si>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</si>
  <si>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</si>
  <si>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</si>
  <si>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</si>
  <si>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</si>
  <si>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</si>
  <si>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</si>
  <si>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</si>
  <si>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</si>
  <si>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</si>
  <si>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</si>
  <si>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</si>
  <si>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</si>
  <si>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</si>
  <si>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</si>
  <si>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</si>
  <si>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</si>
  <si>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</si>
  <si>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</si>
  <si>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</si>
  <si>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</si>
  <si>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</si>
  <si>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</si>
  <si>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</si>
  <si>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</si>
  <si>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</si>
  <si>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</si>
  <si>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</si>
  <si>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</si>
  <si>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</si>
  <si>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</si>
  <si>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</si>
  <si>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</si>
  <si>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</si>
  <si>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</si>
  <si>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</si>
  <si>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</si>
  <si>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</si>
  <si>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</si>
  <si>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</si>
  <si>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</si>
  <si>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</si>
  <si>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</si>
  <si>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</si>
  <si>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</si>
  <si>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</si>
  <si>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</si>
  <si>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</si>
  <si>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</si>
  <si>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</si>
  <si>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</si>
  <si>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</si>
  <si>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</si>
  <si>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</si>
  <si>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</si>
  <si>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</si>
  <si>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</si>
  <si>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</si>
  <si>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</si>
  <si>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</si>
  <si>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</si>
  <si>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</si>
  <si>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</si>
  <si>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</si>
  <si>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</si>
  <si>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</si>
  <si>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</si>
  <si>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</si>
  <si>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</si>
  <si>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</si>
  <si>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</si>
  <si>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</si>
  <si>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</si>
  <si>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</si>
  <si>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</si>
  <si>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</si>
  <si>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</si>
  <si>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</si>
  <si>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</si>
  <si>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</si>
  <si>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</si>
  <si>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</si>
  <si>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</si>
  <si>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</si>
  <si>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</si>
  <si>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</si>
  <si>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</si>
  <si>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</si>
  <si>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</si>
  <si>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</si>
  <si>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</si>
  <si>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</si>
  <si>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</si>
  <si>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</si>
  <si>
    <r>
      <rPr>
        <b/>
        <sz val="6"/>
        <color theme="0"/>
        <rFont val="Arial"/>
        <family val="2"/>
      </rPr>
      <t>Saldo Final del Periodo (h)
h=d+e-f+g</t>
    </r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</si>
  <si>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</si>
  <si>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</si>
  <si>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</si>
  <si>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</si>
  <si>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</si>
  <si>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</si>
  <si>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</si>
  <si>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</si>
  <si>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</si>
  <si>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</si>
  <si>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</si>
  <si>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Ingreso</t>
  </si>
  <si>
    <t>Estimado (d)</t>
  </si>
  <si>
    <t>Recaudado</t>
  </si>
  <si>
    <t>Subejercicio</t>
  </si>
  <si>
    <t xml:space="preserve">(PESOS) </t>
  </si>
  <si>
    <t>I. Gasto No Etiquetado (I=A+B+C+D+E+F+G+H+I)</t>
  </si>
  <si>
    <t>a2) Remuneraciones al Personal de Carácter Transitorio</t>
  </si>
  <si>
    <t>a6) Previsiones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</si>
  <si>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</si>
  <si>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</si>
  <si>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</si>
  <si>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</si>
  <si>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</si>
  <si>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</si>
  <si>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</si>
  <si>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</si>
  <si>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</si>
  <si>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</si>
  <si>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</si>
  <si>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</si>
  <si>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</si>
  <si>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</si>
  <si>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</si>
  <si>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</si>
  <si>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</si>
  <si>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</si>
  <si>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</si>
  <si>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</si>
  <si>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</si>
  <si>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</si>
  <si>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</si>
  <si>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</si>
  <si>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</si>
  <si>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</si>
  <si>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</si>
  <si>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</si>
  <si>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</si>
  <si>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</si>
  <si>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</si>
  <si>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</si>
  <si>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</si>
  <si>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</si>
  <si>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</si>
  <si>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</si>
  <si>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</si>
  <si>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</si>
  <si>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</si>
  <si>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</si>
  <si>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</si>
  <si>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</si>
  <si>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</si>
  <si>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</si>
  <si>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</si>
  <si>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</si>
  <si>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</si>
  <si>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</si>
  <si>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</si>
  <si>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</si>
  <si>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</si>
  <si>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</si>
  <si>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</si>
  <si>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</si>
  <si>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</si>
  <si>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</si>
  <si>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</si>
  <si>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</si>
  <si>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</si>
  <si>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</si>
  <si>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</si>
  <si>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</si>
  <si>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</si>
  <si>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</si>
  <si>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G. Inversiones Financieras y Otras Provisiones (G=g1+g2+g3+g4+g5+g6+g7)</t>
  </si>
  <si>
    <t>Activo No Circulante</t>
  </si>
  <si>
    <t>ADM</t>
  </si>
  <si>
    <t>MAGISTERIO</t>
  </si>
  <si>
    <t>MAGIS</t>
  </si>
  <si>
    <t>GASTO NO ETIQUETADO SERVICIOS PERSONALES</t>
  </si>
  <si>
    <t>GASTO ETIQUETADO SERVICIOS PERSONALES</t>
  </si>
  <si>
    <t>31 de Diciembre de 2024 (e)</t>
  </si>
  <si>
    <t>Del 01 de Enero al 30 de junio de 2025</t>
  </si>
  <si>
    <t>30 de junio de 2025 (d)</t>
  </si>
  <si>
    <t>Saldo al 31 de
diciembre de 2024 (d)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</si>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</sst>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General_)"/>
    <numFmt numFmtId="166" formatCode="_-* #,##0_-;\-* #,##0_-;_-* &quot;-&quot;??_-;_-@_-"/>
  </numFmts>
  <fonts count="8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b/>
      <sz val="7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Times New Roman"/>
      <family val="1"/>
    </font>
    <font>
      <sz val="7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rgb="FF000000"/>
      <name val="Arial Narrow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sz val="6"/>
      <color theme="0"/>
      <name val="Times New Roman"/>
      <family val="1"/>
    </font>
    <font>
      <b/>
      <sz val="7.5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Times New Roman"/>
      <family val="1"/>
    </font>
    <font>
      <sz val="7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7.55"/>
      <color rgb="FF000000"/>
      <name val="Times New Roman"/>
      <family val="1"/>
    </font>
    <font>
      <b/>
      <sz val="9"/>
      <color theme="0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sz val="2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66">
    <xf numFmtId="0" fontId="0" fillId="0" borderId="0"/>
    <xf numFmtId="43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7" applyNumberFormat="0" applyFill="0" applyAlignment="0" applyProtection="0"/>
    <xf numFmtId="0" fontId="26" fillId="0" borderId="38" applyNumberFormat="0" applyFill="0" applyAlignment="0" applyProtection="0"/>
    <xf numFmtId="0" fontId="27" fillId="0" borderId="39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0" applyNumberFormat="0" applyAlignment="0" applyProtection="0"/>
    <xf numFmtId="0" fontId="32" fillId="6" borderId="41" applyNumberFormat="0" applyAlignment="0" applyProtection="0"/>
    <xf numFmtId="0" fontId="33" fillId="6" borderId="40" applyNumberFormat="0" applyAlignment="0" applyProtection="0"/>
    <xf numFmtId="0" fontId="34" fillId="0" borderId="42" applyNumberFormat="0" applyFill="0" applyAlignment="0" applyProtection="0"/>
    <xf numFmtId="0" fontId="35" fillId="7" borderId="43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5" applyNumberFormat="0" applyFill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9" fillId="32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8" borderId="44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8" borderId="44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9" fillId="0" borderId="0" applyNumberForma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53" fillId="0" borderId="0"/>
    <xf numFmtId="165" fontId="56" fillId="0" borderId="0"/>
    <xf numFmtId="43" fontId="18" fillId="0" borderId="0" applyFont="0" applyFill="0" applyBorder="0" applyAlignment="0" applyProtection="0"/>
    <xf numFmtId="0" fontId="56" fillId="0" borderId="0"/>
    <xf numFmtId="0" fontId="11" fillId="0" borderId="0"/>
    <xf numFmtId="43" fontId="57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0" fontId="58" fillId="0" borderId="0"/>
    <xf numFmtId="0" fontId="59" fillId="0" borderId="0"/>
    <xf numFmtId="0" fontId="18" fillId="0" borderId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8" borderId="44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8" fillId="0" borderId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44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18" fillId="0" borderId="0"/>
    <xf numFmtId="43" fontId="1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8" borderId="44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44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71" fillId="0" borderId="0"/>
    <xf numFmtId="43" fontId="18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8" borderId="44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74" fillId="0" borderId="0"/>
    <xf numFmtId="43" fontId="1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8" borderId="44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57">
    <xf numFmtId="0" fontId="0" fillId="0" borderId="0" xfId="0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top" wrapText="1"/>
    </xf>
    <xf numFmtId="43" fontId="20" fillId="0" borderId="0" xfId="1" applyFont="1" applyFill="1" applyBorder="1" applyAlignment="1">
      <alignment horizontal="left" vertical="top"/>
    </xf>
    <xf numFmtId="3" fontId="20" fillId="0" borderId="0" xfId="0" applyNumberFormat="1" applyFont="1" applyFill="1" applyBorder="1" applyAlignment="1">
      <alignment horizontal="center" vertical="top" wrapText="1"/>
    </xf>
    <xf numFmtId="0" fontId="14" fillId="33" borderId="18" xfId="0" applyFont="1" applyFill="1" applyBorder="1" applyAlignment="1">
      <alignment horizontal="left" vertical="top" wrapText="1" indent="1"/>
    </xf>
    <xf numFmtId="43" fontId="19" fillId="33" borderId="21" xfId="1" applyFont="1" applyFill="1" applyBorder="1" applyAlignment="1">
      <alignment vertical="top" wrapText="1"/>
    </xf>
    <xf numFmtId="3" fontId="19" fillId="33" borderId="16" xfId="1" applyNumberFormat="1" applyFont="1" applyFill="1" applyBorder="1" applyAlignment="1">
      <alignment horizontal="right" vertical="top" wrapText="1"/>
    </xf>
    <xf numFmtId="0" fontId="19" fillId="33" borderId="18" xfId="0" applyFont="1" applyFill="1" applyBorder="1" applyAlignment="1">
      <alignment horizontal="center" vertical="top" wrapText="1"/>
    </xf>
    <xf numFmtId="43" fontId="19" fillId="33" borderId="18" xfId="1" applyFont="1" applyFill="1" applyBorder="1" applyAlignment="1">
      <alignment vertical="top" wrapText="1"/>
    </xf>
    <xf numFmtId="3" fontId="19" fillId="33" borderId="20" xfId="1" applyNumberFormat="1" applyFont="1" applyFill="1" applyBorder="1" applyAlignment="1">
      <alignment horizontal="right" vertical="top" wrapText="1"/>
    </xf>
    <xf numFmtId="0" fontId="14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center" vertical="top" wrapText="1"/>
    </xf>
    <xf numFmtId="43" fontId="19" fillId="33" borderId="16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horizontal="right" vertical="top" wrapText="1"/>
    </xf>
    <xf numFmtId="3" fontId="23" fillId="33" borderId="21" xfId="1" applyNumberFormat="1" applyFont="1" applyFill="1" applyBorder="1" applyAlignment="1">
      <alignment horizontal="right" vertical="center" wrapText="1"/>
    </xf>
    <xf numFmtId="0" fontId="16" fillId="33" borderId="16" xfId="0" applyFont="1" applyFill="1" applyBorder="1" applyAlignment="1">
      <alignment horizontal="left" vertical="top" wrapText="1" indent="2"/>
    </xf>
    <xf numFmtId="3" fontId="19" fillId="33" borderId="16" xfId="1" applyNumberFormat="1" applyFont="1" applyFill="1" applyBorder="1" applyAlignment="1">
      <alignment horizontal="right" vertical="center" wrapText="1"/>
    </xf>
    <xf numFmtId="3" fontId="19" fillId="33" borderId="21" xfId="1" applyNumberFormat="1" applyFont="1" applyFill="1" applyBorder="1" applyAlignment="1">
      <alignment horizontal="right" vertical="center" wrapText="1"/>
    </xf>
    <xf numFmtId="3" fontId="23" fillId="33" borderId="16" xfId="1" applyNumberFormat="1" applyFont="1" applyFill="1" applyBorder="1" applyAlignment="1">
      <alignment horizontal="right" vertical="center" wrapText="1"/>
    </xf>
    <xf numFmtId="43" fontId="23" fillId="33" borderId="21" xfId="1" applyFont="1" applyFill="1" applyBorder="1" applyAlignment="1">
      <alignment vertical="center" wrapText="1"/>
    </xf>
    <xf numFmtId="0" fontId="16" fillId="33" borderId="16" xfId="0" applyFont="1" applyFill="1" applyBorder="1" applyAlignment="1">
      <alignment horizontal="left" vertical="center" wrapText="1" indent="2"/>
    </xf>
    <xf numFmtId="0" fontId="14" fillId="33" borderId="19" xfId="0" applyFont="1" applyFill="1" applyBorder="1" applyAlignment="1">
      <alignment horizontal="left" vertical="top" wrapText="1" indent="1"/>
    </xf>
    <xf numFmtId="3" fontId="23" fillId="33" borderId="22" xfId="1" applyNumberFormat="1" applyFont="1" applyFill="1" applyBorder="1" applyAlignment="1">
      <alignment horizontal="right" vertical="center" wrapText="1"/>
    </xf>
    <xf numFmtId="0" fontId="19" fillId="33" borderId="19" xfId="0" applyFont="1" applyFill="1" applyBorder="1" applyAlignment="1">
      <alignment horizontal="center" vertical="top" wrapText="1"/>
    </xf>
    <xf numFmtId="0" fontId="14" fillId="33" borderId="30" xfId="0" applyFont="1" applyFill="1" applyBorder="1" applyAlignment="1">
      <alignment horizontal="left" vertical="top" wrapText="1" indent="1"/>
    </xf>
    <xf numFmtId="43" fontId="19" fillId="33" borderId="0" xfId="1" applyFont="1" applyFill="1" applyBorder="1" applyAlignment="1">
      <alignment vertical="center" wrapText="1"/>
    </xf>
    <xf numFmtId="3" fontId="19" fillId="33" borderId="30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horizontal="center" vertical="top" wrapText="1"/>
    </xf>
    <xf numFmtId="43" fontId="19" fillId="33" borderId="30" xfId="1" applyFont="1" applyFill="1" applyBorder="1" applyAlignment="1">
      <alignment vertical="center" wrapText="1"/>
    </xf>
    <xf numFmtId="0" fontId="14" fillId="33" borderId="46" xfId="0" applyFont="1" applyFill="1" applyBorder="1" applyAlignment="1">
      <alignment horizontal="left" vertical="top" wrapText="1" indent="1"/>
    </xf>
    <xf numFmtId="43" fontId="19" fillId="33" borderId="46" xfId="1" applyFont="1" applyFill="1" applyBorder="1" applyAlignment="1">
      <alignment vertical="center" wrapText="1"/>
    </xf>
    <xf numFmtId="3" fontId="19" fillId="33" borderId="46" xfId="1" applyNumberFormat="1" applyFont="1" applyFill="1" applyBorder="1" applyAlignment="1">
      <alignment horizontal="right" vertical="center" wrapText="1"/>
    </xf>
    <xf numFmtId="0" fontId="19" fillId="33" borderId="46" xfId="0" applyFont="1" applyFill="1" applyBorder="1" applyAlignment="1">
      <alignment horizontal="center" vertical="top" wrapText="1"/>
    </xf>
    <xf numFmtId="43" fontId="19" fillId="33" borderId="21" xfId="1" applyFont="1" applyFill="1" applyBorder="1" applyAlignment="1">
      <alignment horizontal="left" vertical="center"/>
    </xf>
    <xf numFmtId="3" fontId="19" fillId="33" borderId="16" xfId="1" applyNumberFormat="1" applyFont="1" applyFill="1" applyBorder="1" applyAlignment="1">
      <alignment horizontal="right" vertical="center"/>
    </xf>
    <xf numFmtId="43" fontId="19" fillId="33" borderId="16" xfId="1" applyFont="1" applyFill="1" applyBorder="1" applyAlignment="1">
      <alignment horizontal="left" vertical="center"/>
    </xf>
    <xf numFmtId="3" fontId="19" fillId="33" borderId="21" xfId="1" applyNumberFormat="1" applyFont="1" applyFill="1" applyBorder="1" applyAlignment="1">
      <alignment horizontal="right" vertical="center"/>
    </xf>
    <xf numFmtId="0" fontId="16" fillId="33" borderId="16" xfId="0" applyFont="1" applyFill="1" applyBorder="1" applyAlignment="1">
      <alignment horizontal="left" vertical="top" wrapText="1" indent="1"/>
    </xf>
    <xf numFmtId="0" fontId="19" fillId="33" borderId="16" xfId="0" applyFont="1" applyFill="1" applyBorder="1" applyAlignment="1">
      <alignment horizontal="left" vertical="top" wrapText="1"/>
    </xf>
    <xf numFmtId="3" fontId="23" fillId="33" borderId="21" xfId="1" applyNumberFormat="1" applyFont="1" applyFill="1" applyBorder="1" applyAlignment="1">
      <alignment horizontal="right" vertical="center"/>
    </xf>
    <xf numFmtId="0" fontId="14" fillId="33" borderId="16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top"/>
    </xf>
    <xf numFmtId="0" fontId="19" fillId="33" borderId="19" xfId="0" applyFont="1" applyFill="1" applyBorder="1" applyAlignment="1">
      <alignment horizontal="left" vertical="top"/>
    </xf>
    <xf numFmtId="43" fontId="19" fillId="33" borderId="22" xfId="1" applyFont="1" applyFill="1" applyBorder="1" applyAlignment="1">
      <alignment horizontal="left" vertical="center"/>
    </xf>
    <xf numFmtId="43" fontId="19" fillId="33" borderId="19" xfId="1" applyFont="1" applyFill="1" applyBorder="1" applyAlignment="1">
      <alignment horizontal="left" vertical="center"/>
    </xf>
    <xf numFmtId="3" fontId="23" fillId="33" borderId="22" xfId="1" applyNumberFormat="1" applyFont="1" applyFill="1" applyBorder="1" applyAlignment="1">
      <alignment horizontal="right" vertical="center"/>
    </xf>
    <xf numFmtId="0" fontId="0" fillId="33" borderId="0" xfId="0" applyFill="1" applyBorder="1" applyAlignment="1">
      <alignment horizontal="left" vertical="top"/>
    </xf>
    <xf numFmtId="0" fontId="21" fillId="33" borderId="0" xfId="0" applyFont="1" applyFill="1" applyBorder="1" applyAlignment="1">
      <alignment horizontal="center" vertical="top"/>
    </xf>
    <xf numFmtId="0" fontId="14" fillId="33" borderId="1" xfId="0" applyFont="1" applyFill="1" applyBorder="1" applyAlignment="1">
      <alignment horizontal="left" vertical="center" wrapText="1"/>
    </xf>
    <xf numFmtId="0" fontId="14" fillId="33" borderId="5" xfId="0" applyFont="1" applyFill="1" applyBorder="1" applyAlignment="1">
      <alignment horizontal="left" vertical="top" wrapText="1" indent="1"/>
    </xf>
    <xf numFmtId="0" fontId="16" fillId="33" borderId="5" xfId="0" applyFont="1" applyFill="1" applyBorder="1" applyAlignment="1">
      <alignment horizontal="left" vertical="top" wrapText="1" indent="2"/>
    </xf>
    <xf numFmtId="0" fontId="14" fillId="33" borderId="5" xfId="0" applyFont="1" applyFill="1" applyBorder="1" applyAlignment="1">
      <alignment horizontal="left" vertical="top" wrapText="1"/>
    </xf>
    <xf numFmtId="0" fontId="14" fillId="33" borderId="5" xfId="0" applyFont="1" applyFill="1" applyBorder="1" applyAlignment="1">
      <alignment horizontal="left" vertical="center" wrapText="1"/>
    </xf>
    <xf numFmtId="0" fontId="19" fillId="33" borderId="5" xfId="0" applyFont="1" applyFill="1" applyBorder="1" applyAlignment="1">
      <alignment horizontal="left" vertical="center" wrapText="1"/>
    </xf>
    <xf numFmtId="0" fontId="16" fillId="33" borderId="5" xfId="0" applyFont="1" applyFill="1" applyBorder="1" applyAlignment="1">
      <alignment horizontal="left" vertical="top" wrapText="1" indent="1"/>
    </xf>
    <xf numFmtId="0" fontId="19" fillId="33" borderId="5" xfId="0" applyFont="1" applyFill="1" applyBorder="1" applyAlignment="1">
      <alignment horizontal="left" vertical="top" wrapText="1"/>
    </xf>
    <xf numFmtId="0" fontId="16" fillId="33" borderId="8" xfId="0" applyFont="1" applyFill="1" applyBorder="1" applyAlignment="1">
      <alignment horizontal="left" vertical="top" wrapText="1" indent="1"/>
    </xf>
    <xf numFmtId="0" fontId="47" fillId="33" borderId="1" xfId="0" applyFont="1" applyFill="1" applyBorder="1" applyAlignment="1">
      <alignment horizontal="left" vertical="center" wrapText="1"/>
    </xf>
    <xf numFmtId="164" fontId="22" fillId="33" borderId="1" xfId="1" applyNumberFormat="1" applyFont="1" applyFill="1" applyBorder="1" applyAlignment="1">
      <alignment horizontal="center" vertical="center" wrapText="1"/>
    </xf>
    <xf numFmtId="0" fontId="48" fillId="33" borderId="5" xfId="0" applyFont="1" applyFill="1" applyBorder="1" applyAlignment="1">
      <alignment horizontal="left" vertical="center" wrapText="1"/>
    </xf>
    <xf numFmtId="3" fontId="0" fillId="33" borderId="5" xfId="1" applyNumberFormat="1" applyFont="1" applyFill="1" applyBorder="1" applyAlignment="1">
      <alignment horizontal="center" vertical="center" wrapText="1"/>
    </xf>
    <xf numFmtId="0" fontId="47" fillId="33" borderId="5" xfId="0" applyFont="1" applyFill="1" applyBorder="1" applyAlignment="1">
      <alignment horizontal="left" vertical="center" wrapText="1"/>
    </xf>
    <xf numFmtId="0" fontId="47" fillId="33" borderId="8" xfId="0" applyFont="1" applyFill="1" applyBorder="1" applyAlignment="1">
      <alignment horizontal="left" vertical="center" wrapText="1"/>
    </xf>
    <xf numFmtId="164" fontId="22" fillId="33" borderId="8" xfId="1" applyNumberFormat="1" applyFont="1" applyFill="1" applyBorder="1" applyAlignment="1">
      <alignment horizontal="center" vertical="center" wrapText="1"/>
    </xf>
    <xf numFmtId="3" fontId="45" fillId="33" borderId="7" xfId="1" applyNumberFormat="1" applyFont="1" applyFill="1" applyBorder="1" applyAlignment="1">
      <alignment vertical="top" wrapText="1"/>
    </xf>
    <xf numFmtId="3" fontId="20" fillId="33" borderId="7" xfId="1" applyNumberFormat="1" applyFont="1" applyFill="1" applyBorder="1" applyAlignment="1">
      <alignment vertical="top" wrapText="1"/>
    </xf>
    <xf numFmtId="3" fontId="20" fillId="33" borderId="47" xfId="1" applyNumberFormat="1" applyFont="1" applyFill="1" applyBorder="1" applyAlignment="1">
      <alignment vertical="top" wrapText="1"/>
    </xf>
    <xf numFmtId="0" fontId="0" fillId="33" borderId="13" xfId="0" applyFill="1" applyBorder="1" applyAlignment="1">
      <alignment vertical="top" wrapText="1"/>
    </xf>
    <xf numFmtId="3" fontId="45" fillId="33" borderId="11" xfId="1" applyNumberFormat="1" applyFont="1" applyFill="1" applyBorder="1" applyAlignment="1">
      <alignment vertical="top" wrapText="1"/>
    </xf>
    <xf numFmtId="0" fontId="20" fillId="33" borderId="3" xfId="0" applyFont="1" applyFill="1" applyBorder="1" applyAlignment="1">
      <alignment vertical="top" wrapText="1"/>
    </xf>
    <xf numFmtId="164" fontId="20" fillId="33" borderId="7" xfId="1" applyNumberFormat="1" applyFont="1" applyFill="1" applyBorder="1" applyAlignment="1">
      <alignment vertical="top" wrapText="1"/>
    </xf>
    <xf numFmtId="164" fontId="20" fillId="33" borderId="47" xfId="1" applyNumberFormat="1" applyFont="1" applyFill="1" applyBorder="1" applyAlignment="1">
      <alignment vertical="top" wrapText="1"/>
    </xf>
    <xf numFmtId="164" fontId="45" fillId="33" borderId="7" xfId="1" applyNumberFormat="1" applyFont="1" applyFill="1" applyBorder="1" applyAlignment="1">
      <alignment vertical="top" wrapText="1"/>
    </xf>
    <xf numFmtId="164" fontId="45" fillId="33" borderId="11" xfId="1" applyNumberFormat="1" applyFont="1" applyFill="1" applyBorder="1" applyAlignment="1">
      <alignment vertical="top" wrapText="1"/>
    </xf>
    <xf numFmtId="164" fontId="45" fillId="33" borderId="35" xfId="1" applyNumberFormat="1" applyFont="1" applyFill="1" applyBorder="1" applyAlignment="1">
      <alignment vertical="top" wrapText="1"/>
    </xf>
    <xf numFmtId="164" fontId="20" fillId="33" borderId="6" xfId="1" applyNumberFormat="1" applyFont="1" applyFill="1" applyBorder="1" applyAlignment="1">
      <alignment vertical="top" wrapText="1"/>
    </xf>
    <xf numFmtId="164" fontId="20" fillId="33" borderId="34" xfId="1" applyNumberFormat="1" applyFont="1" applyFill="1" applyBorder="1" applyAlignment="1">
      <alignment vertical="top" wrapText="1"/>
    </xf>
    <xf numFmtId="164" fontId="45" fillId="33" borderId="6" xfId="1" applyNumberFormat="1" applyFont="1" applyFill="1" applyBorder="1" applyAlignment="1">
      <alignment vertical="top" wrapText="1"/>
    </xf>
    <xf numFmtId="164" fontId="45" fillId="33" borderId="34" xfId="1" applyNumberFormat="1" applyFont="1" applyFill="1" applyBorder="1" applyAlignment="1">
      <alignment vertical="top" wrapText="1"/>
    </xf>
    <xf numFmtId="164" fontId="20" fillId="33" borderId="2" xfId="1" applyNumberFormat="1" applyFont="1" applyFill="1" applyBorder="1" applyAlignment="1">
      <alignment vertical="top" wrapText="1"/>
    </xf>
    <xf numFmtId="164" fontId="20" fillId="33" borderId="33" xfId="1" applyNumberFormat="1" applyFont="1" applyFill="1" applyBorder="1" applyAlignment="1">
      <alignment vertical="top" wrapText="1"/>
    </xf>
    <xf numFmtId="0" fontId="14" fillId="33" borderId="18" xfId="0" applyFont="1" applyFill="1" applyBorder="1" applyAlignment="1">
      <alignment vertical="center" wrapText="1"/>
    </xf>
    <xf numFmtId="43" fontId="0" fillId="33" borderId="20" xfId="1" applyFont="1" applyFill="1" applyBorder="1" applyAlignment="1">
      <alignment vertical="top" wrapText="1"/>
    </xf>
    <xf numFmtId="43" fontId="18" fillId="33" borderId="20" xfId="1" applyFont="1" applyFill="1" applyBorder="1" applyAlignment="1">
      <alignment vertical="top" wrapText="1"/>
    </xf>
    <xf numFmtId="43" fontId="0" fillId="33" borderId="18" xfId="1" applyFont="1" applyFill="1" applyBorder="1" applyAlignment="1">
      <alignment vertical="top" wrapText="1"/>
    </xf>
    <xf numFmtId="3" fontId="19" fillId="33" borderId="21" xfId="1" applyNumberFormat="1" applyFont="1" applyFill="1" applyBorder="1" applyAlignment="1">
      <alignment vertical="top" wrapText="1"/>
    </xf>
    <xf numFmtId="164" fontId="19" fillId="33" borderId="21" xfId="1" applyNumberFormat="1" applyFont="1" applyFill="1" applyBorder="1" applyAlignment="1">
      <alignment vertical="top" wrapText="1"/>
    </xf>
    <xf numFmtId="0" fontId="16" fillId="33" borderId="16" xfId="0" applyFont="1" applyFill="1" applyBorder="1" applyAlignment="1">
      <alignment horizontal="left" vertical="top" wrapText="1" indent="3"/>
    </xf>
    <xf numFmtId="0" fontId="14" fillId="33" borderId="16" xfId="0" applyFont="1" applyFill="1" applyBorder="1" applyAlignment="1">
      <alignment vertical="top" wrapText="1"/>
    </xf>
    <xf numFmtId="164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vertical="center" wrapText="1"/>
    </xf>
    <xf numFmtId="43" fontId="19" fillId="33" borderId="21" xfId="1" applyFont="1" applyFill="1" applyBorder="1" applyAlignment="1">
      <alignment horizontal="left" vertical="top"/>
    </xf>
    <xf numFmtId="43" fontId="19" fillId="33" borderId="16" xfId="1" applyFont="1" applyFill="1" applyBorder="1" applyAlignment="1">
      <alignment horizontal="left" vertical="top"/>
    </xf>
    <xf numFmtId="164" fontId="19" fillId="33" borderId="21" xfId="1" applyNumberFormat="1" applyFont="1" applyFill="1" applyBorder="1" applyAlignment="1">
      <alignment horizontal="right" vertical="top"/>
    </xf>
    <xf numFmtId="3" fontId="19" fillId="33" borderId="21" xfId="1" applyNumberFormat="1" applyFont="1" applyFill="1" applyBorder="1" applyAlignment="1">
      <alignment horizontal="right" vertical="top"/>
    </xf>
    <xf numFmtId="3" fontId="19" fillId="33" borderId="16" xfId="1" applyNumberFormat="1" applyFont="1" applyFill="1" applyBorder="1" applyAlignment="1">
      <alignment horizontal="right" vertical="top"/>
    </xf>
    <xf numFmtId="3" fontId="23" fillId="33" borderId="21" xfId="1" applyNumberFormat="1" applyFont="1" applyFill="1" applyBorder="1" applyAlignment="1">
      <alignment horizontal="right" vertical="top"/>
    </xf>
    <xf numFmtId="0" fontId="14" fillId="33" borderId="16" xfId="0" applyFont="1" applyFill="1" applyBorder="1" applyAlignment="1">
      <alignment horizontal="left" vertical="top" wrapText="1" indent="2"/>
    </xf>
    <xf numFmtId="0" fontId="14" fillId="33" borderId="19" xfId="0" applyFont="1" applyFill="1" applyBorder="1" applyAlignment="1">
      <alignment horizontal="left" vertical="top" wrapText="1" indent="2"/>
    </xf>
    <xf numFmtId="37" fontId="23" fillId="33" borderId="22" xfId="1" applyNumberFormat="1" applyFont="1" applyFill="1" applyBorder="1" applyAlignment="1">
      <alignment horizontal="right" vertical="top"/>
    </xf>
    <xf numFmtId="0" fontId="14" fillId="33" borderId="24" xfId="0" applyFont="1" applyFill="1" applyBorder="1" applyAlignment="1">
      <alignment horizontal="left" vertical="center" wrapText="1" indent="2"/>
    </xf>
    <xf numFmtId="0" fontId="16" fillId="33" borderId="21" xfId="0" applyFont="1" applyFill="1" applyBorder="1" applyAlignment="1">
      <alignment horizontal="left" vertical="top" wrapText="1" indent="3"/>
    </xf>
    <xf numFmtId="0" fontId="16" fillId="33" borderId="21" xfId="0" applyFont="1" applyFill="1" applyBorder="1" applyAlignment="1">
      <alignment horizontal="left" vertical="center" wrapText="1" indent="3"/>
    </xf>
    <xf numFmtId="0" fontId="16" fillId="33" borderId="22" xfId="0" applyFont="1" applyFill="1" applyBorder="1" applyAlignment="1">
      <alignment horizontal="left" vertical="center" wrapText="1" indent="3"/>
    </xf>
    <xf numFmtId="3" fontId="14" fillId="33" borderId="20" xfId="1" applyNumberFormat="1" applyFont="1" applyFill="1" applyBorder="1" applyAlignment="1">
      <alignment horizontal="right" vertical="center" wrapText="1"/>
    </xf>
    <xf numFmtId="3" fontId="14" fillId="33" borderId="22" xfId="1" applyNumberFormat="1" applyFont="1" applyFill="1" applyBorder="1" applyAlignment="1">
      <alignment horizontal="right" vertical="center" wrapText="1"/>
    </xf>
    <xf numFmtId="43" fontId="0" fillId="33" borderId="0" xfId="0" applyNumberFormat="1" applyFill="1" applyBorder="1" applyAlignment="1">
      <alignment horizontal="left" vertical="top"/>
    </xf>
    <xf numFmtId="0" fontId="14" fillId="33" borderId="24" xfId="0" applyFont="1" applyFill="1" applyBorder="1" applyAlignment="1">
      <alignment horizontal="left" vertical="center" wrapText="1"/>
    </xf>
    <xf numFmtId="3" fontId="41" fillId="33" borderId="24" xfId="1" applyNumberFormat="1" applyFont="1" applyFill="1" applyBorder="1" applyAlignment="1">
      <alignment horizontal="right" vertical="center" wrapText="1"/>
    </xf>
    <xf numFmtId="0" fontId="14" fillId="33" borderId="21" xfId="0" applyFont="1" applyFill="1" applyBorder="1" applyAlignment="1">
      <alignment horizontal="left" vertical="center" wrapText="1"/>
    </xf>
    <xf numFmtId="3" fontId="41" fillId="33" borderId="21" xfId="1" applyNumberFormat="1" applyFont="1" applyFill="1" applyBorder="1" applyAlignment="1">
      <alignment horizontal="right" vertical="center"/>
    </xf>
    <xf numFmtId="3" fontId="42" fillId="33" borderId="21" xfId="0" applyNumberFormat="1" applyFont="1" applyFill="1" applyBorder="1" applyAlignment="1">
      <alignment horizontal="right" vertical="center"/>
    </xf>
    <xf numFmtId="3" fontId="42" fillId="33" borderId="17" xfId="0" applyNumberFormat="1" applyFont="1" applyFill="1" applyBorder="1" applyAlignment="1">
      <alignment horizontal="right" vertical="center"/>
    </xf>
    <xf numFmtId="3" fontId="42" fillId="33" borderId="16" xfId="0" applyNumberFormat="1" applyFont="1" applyFill="1" applyBorder="1" applyAlignment="1">
      <alignment horizontal="right" vertical="center"/>
    </xf>
    <xf numFmtId="0" fontId="14" fillId="33" borderId="22" xfId="0" applyFont="1" applyFill="1" applyBorder="1" applyAlignment="1">
      <alignment horizontal="left" vertical="center" wrapText="1"/>
    </xf>
    <xf numFmtId="3" fontId="41" fillId="33" borderId="22" xfId="1" applyNumberFormat="1" applyFont="1" applyFill="1" applyBorder="1" applyAlignment="1">
      <alignment horizontal="right" vertical="center"/>
    </xf>
    <xf numFmtId="3" fontId="41" fillId="33" borderId="22" xfId="0" applyNumberFormat="1" applyFont="1" applyFill="1" applyBorder="1" applyAlignment="1">
      <alignment horizontal="right" vertical="center"/>
    </xf>
    <xf numFmtId="0" fontId="14" fillId="33" borderId="26" xfId="0" applyFont="1" applyFill="1" applyBorder="1" applyAlignment="1">
      <alignment horizontal="left" vertical="center" wrapText="1"/>
    </xf>
    <xf numFmtId="3" fontId="43" fillId="33" borderId="16" xfId="1" applyNumberFormat="1" applyFont="1" applyFill="1" applyBorder="1" applyAlignment="1">
      <alignment vertical="center" wrapText="1"/>
    </xf>
    <xf numFmtId="3" fontId="43" fillId="33" borderId="20" xfId="1" applyNumberFormat="1" applyFont="1" applyFill="1" applyBorder="1" applyAlignment="1">
      <alignment vertical="center" wrapText="1"/>
    </xf>
    <xf numFmtId="3" fontId="43" fillId="33" borderId="21" xfId="1" applyNumberFormat="1" applyFont="1" applyFill="1" applyBorder="1" applyAlignment="1">
      <alignment vertical="center" wrapText="1"/>
    </xf>
    <xf numFmtId="3" fontId="44" fillId="33" borderId="16" xfId="1" applyNumberFormat="1" applyFont="1" applyFill="1" applyBorder="1" applyAlignment="1">
      <alignment vertical="center" wrapText="1"/>
    </xf>
    <xf numFmtId="3" fontId="44" fillId="33" borderId="21" xfId="1" applyNumberFormat="1" applyFont="1" applyFill="1" applyBorder="1" applyAlignment="1">
      <alignment vertical="center" wrapText="1"/>
    </xf>
    <xf numFmtId="3" fontId="43" fillId="33" borderId="16" xfId="1" applyNumberFormat="1" applyFont="1" applyFill="1" applyBorder="1" applyAlignment="1">
      <alignment horizontal="right" vertical="top" wrapText="1"/>
    </xf>
    <xf numFmtId="3" fontId="43" fillId="33" borderId="21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top"/>
    </xf>
    <xf numFmtId="3" fontId="43" fillId="33" borderId="21" xfId="1" applyNumberFormat="1" applyFont="1" applyFill="1" applyBorder="1" applyAlignment="1">
      <alignment horizontal="right" vertical="top"/>
    </xf>
    <xf numFmtId="0" fontId="16" fillId="33" borderId="16" xfId="0" applyFont="1" applyFill="1" applyBorder="1" applyAlignment="1">
      <alignment horizontal="left" vertical="center" wrapText="1" indent="1"/>
    </xf>
    <xf numFmtId="0" fontId="14" fillId="33" borderId="16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1"/>
    </xf>
    <xf numFmtId="3" fontId="43" fillId="33" borderId="19" xfId="1" applyNumberFormat="1" applyFont="1" applyFill="1" applyBorder="1" applyAlignment="1">
      <alignment horizontal="right" vertical="center"/>
    </xf>
    <xf numFmtId="3" fontId="43" fillId="33" borderId="22" xfId="1" applyNumberFormat="1" applyFont="1" applyFill="1" applyBorder="1" applyAlignment="1">
      <alignment horizontal="right" vertical="center"/>
    </xf>
    <xf numFmtId="43" fontId="20" fillId="33" borderId="0" xfId="1" applyFont="1" applyFill="1" applyBorder="1" applyAlignment="1">
      <alignment horizontal="left" vertical="top"/>
    </xf>
    <xf numFmtId="3" fontId="54" fillId="33" borderId="21" xfId="1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vertical="top" wrapText="1"/>
    </xf>
    <xf numFmtId="3" fontId="45" fillId="0" borderId="7" xfId="1" applyNumberFormat="1" applyFont="1" applyFill="1" applyBorder="1" applyAlignment="1">
      <alignment vertical="top" wrapText="1"/>
    </xf>
    <xf numFmtId="3" fontId="42" fillId="33" borderId="16" xfId="1" applyNumberFormat="1" applyFont="1" applyFill="1" applyBorder="1" applyAlignment="1">
      <alignment horizontal="right"/>
    </xf>
    <xf numFmtId="3" fontId="20" fillId="0" borderId="7" xfId="1" applyNumberFormat="1" applyFont="1" applyFill="1" applyBorder="1" applyAlignment="1">
      <alignment vertical="top" wrapText="1"/>
    </xf>
    <xf numFmtId="164" fontId="60" fillId="33" borderId="24" xfId="1" applyNumberFormat="1" applyFont="1" applyFill="1" applyBorder="1" applyAlignment="1">
      <alignment vertical="center" wrapText="1"/>
    </xf>
    <xf numFmtId="164" fontId="52" fillId="33" borderId="0" xfId="1" applyNumberFormat="1" applyFont="1" applyFill="1" applyBorder="1" applyAlignment="1">
      <alignment horizontal="right" vertical="top"/>
    </xf>
    <xf numFmtId="164" fontId="61" fillId="33" borderId="21" xfId="1" applyNumberFormat="1" applyFont="1" applyFill="1" applyBorder="1" applyAlignment="1">
      <alignment vertical="center" wrapText="1"/>
    </xf>
    <xf numFmtId="3" fontId="42" fillId="33" borderId="17" xfId="1" applyNumberFormat="1" applyFont="1" applyFill="1" applyBorder="1" applyAlignment="1">
      <alignment horizontal="right"/>
    </xf>
    <xf numFmtId="0" fontId="16" fillId="33" borderId="21" xfId="0" applyFont="1" applyFill="1" applyBorder="1" applyAlignment="1">
      <alignment horizontal="left" wrapText="1"/>
    </xf>
    <xf numFmtId="164" fontId="61" fillId="33" borderId="22" xfId="1" applyNumberFormat="1" applyFont="1" applyFill="1" applyBorder="1" applyAlignment="1">
      <alignment vertical="center" wrapText="1"/>
    </xf>
    <xf numFmtId="0" fontId="16" fillId="33" borderId="21" xfId="0" applyFont="1" applyFill="1" applyBorder="1" applyAlignment="1">
      <alignment horizontal="left" vertical="center" wrapText="1"/>
    </xf>
    <xf numFmtId="3" fontId="42" fillId="33" borderId="21" xfId="1" applyNumberFormat="1" applyFont="1" applyFill="1" applyBorder="1" applyAlignment="1">
      <alignment horizontal="right"/>
    </xf>
    <xf numFmtId="3" fontId="42" fillId="33" borderId="21" xfId="1" applyNumberFormat="1" applyFont="1" applyFill="1" applyBorder="1" applyAlignment="1">
      <alignment horizontal="right" wrapText="1"/>
    </xf>
    <xf numFmtId="0" fontId="63" fillId="34" borderId="18" xfId="0" applyFont="1" applyFill="1" applyBorder="1" applyAlignment="1">
      <alignment horizontal="center" vertical="center" wrapText="1"/>
    </xf>
    <xf numFmtId="0" fontId="63" fillId="34" borderId="15" xfId="0" applyFont="1" applyFill="1" applyBorder="1" applyAlignment="1">
      <alignment horizontal="center" vertical="center" wrapText="1"/>
    </xf>
    <xf numFmtId="0" fontId="64" fillId="34" borderId="20" xfId="0" applyFont="1" applyFill="1" applyBorder="1" applyAlignment="1">
      <alignment horizontal="center" vertical="center" wrapText="1"/>
    </xf>
    <xf numFmtId="0" fontId="63" fillId="34" borderId="30" xfId="0" applyFont="1" applyFill="1" applyBorder="1" applyAlignment="1">
      <alignment horizontal="center" vertical="center" wrapText="1"/>
    </xf>
    <xf numFmtId="0" fontId="63" fillId="34" borderId="8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horizontal="center" vertical="center" wrapText="1"/>
    </xf>
    <xf numFmtId="0" fontId="62" fillId="34" borderId="32" xfId="0" applyFont="1" applyFill="1" applyBorder="1" applyAlignment="1">
      <alignment horizontal="center" vertical="center" wrapText="1"/>
    </xf>
    <xf numFmtId="0" fontId="62" fillId="34" borderId="12" xfId="0" applyFont="1" applyFill="1" applyBorder="1" applyAlignment="1">
      <alignment vertical="center" wrapText="1"/>
    </xf>
    <xf numFmtId="0" fontId="62" fillId="34" borderId="13" xfId="0" applyFont="1" applyFill="1" applyBorder="1" applyAlignment="1">
      <alignment vertical="top" wrapText="1"/>
    </xf>
    <xf numFmtId="0" fontId="68" fillId="34" borderId="9" xfId="0" applyFont="1" applyFill="1" applyBorder="1" applyAlignment="1">
      <alignment horizontal="left" vertical="top" wrapText="1"/>
    </xf>
    <xf numFmtId="0" fontId="68" fillId="34" borderId="10" xfId="0" applyFont="1" applyFill="1" applyBorder="1" applyAlignment="1">
      <alignment horizontal="left" vertical="top" wrapText="1"/>
    </xf>
    <xf numFmtId="0" fontId="62" fillId="34" borderId="10" xfId="0" applyFont="1" applyFill="1" applyBorder="1" applyAlignment="1">
      <alignment horizontal="left" vertical="top" wrapText="1"/>
    </xf>
    <xf numFmtId="0" fontId="68" fillId="34" borderId="7" xfId="0" applyFont="1" applyFill="1" applyBorder="1" applyAlignment="1">
      <alignment horizontal="left" vertical="top" wrapText="1"/>
    </xf>
    <xf numFmtId="0" fontId="63" fillId="34" borderId="23" xfId="0" applyFont="1" applyFill="1" applyBorder="1" applyAlignment="1">
      <alignment horizontal="center" vertical="center" wrapText="1"/>
    </xf>
    <xf numFmtId="0" fontId="63" fillId="34" borderId="29" xfId="0" applyFont="1" applyFill="1" applyBorder="1" applyAlignment="1">
      <alignment horizontal="center" vertical="center" wrapText="1"/>
    </xf>
    <xf numFmtId="0" fontId="63" fillId="34" borderId="27" xfId="0" applyFont="1" applyFill="1" applyBorder="1" applyAlignment="1">
      <alignment horizontal="center" vertical="center" wrapText="1"/>
    </xf>
    <xf numFmtId="0" fontId="40" fillId="33" borderId="29" xfId="104" applyFont="1" applyFill="1" applyBorder="1" applyAlignment="1">
      <alignment horizontal="left" vertical="center" wrapText="1"/>
    </xf>
    <xf numFmtId="0" fontId="18" fillId="0" borderId="0" xfId="104" applyFill="1" applyBorder="1" applyAlignment="1">
      <alignment horizontal="left" vertical="top"/>
    </xf>
    <xf numFmtId="0" fontId="40" fillId="33" borderId="0" xfId="104" applyFont="1" applyFill="1" applyBorder="1" applyAlignment="1">
      <alignment horizontal="left" vertical="center" wrapText="1"/>
    </xf>
    <xf numFmtId="0" fontId="15" fillId="33" borderId="6" xfId="104" applyFont="1" applyFill="1" applyBorder="1" applyAlignment="1">
      <alignment horizontal="left" vertical="center" wrapText="1" indent="2"/>
    </xf>
    <xf numFmtId="0" fontId="40" fillId="33" borderId="6" xfId="104" applyFont="1" applyFill="1" applyBorder="1" applyAlignment="1">
      <alignment horizontal="left" vertical="center" wrapText="1"/>
    </xf>
    <xf numFmtId="0" fontId="18" fillId="33" borderId="0" xfId="104" applyFill="1" applyBorder="1" applyAlignment="1">
      <alignment horizontal="left" vertical="top"/>
    </xf>
    <xf numFmtId="0" fontId="15" fillId="33" borderId="6" xfId="104" applyFont="1" applyFill="1" applyBorder="1" applyAlignment="1">
      <alignment horizontal="left" vertical="center" wrapText="1"/>
    </xf>
    <xf numFmtId="0" fontId="15" fillId="33" borderId="2" xfId="104" applyFont="1" applyFill="1" applyBorder="1" applyAlignment="1">
      <alignment horizontal="left" vertical="center" wrapText="1"/>
    </xf>
    <xf numFmtId="0" fontId="40" fillId="33" borderId="9" xfId="104" applyFont="1" applyFill="1" applyBorder="1" applyAlignment="1">
      <alignment horizontal="left" vertical="center" wrapText="1"/>
    </xf>
    <xf numFmtId="0" fontId="62" fillId="34" borderId="4" xfId="104" applyFont="1" applyFill="1" applyBorder="1" applyAlignment="1">
      <alignment vertical="center" wrapText="1"/>
    </xf>
    <xf numFmtId="0" fontId="62" fillId="34" borderId="31" xfId="104" applyFont="1" applyFill="1" applyBorder="1" applyAlignment="1">
      <alignment horizontal="center" vertical="center" wrapText="1"/>
    </xf>
    <xf numFmtId="0" fontId="62" fillId="34" borderId="15" xfId="104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left" vertical="center" wrapText="1"/>
    </xf>
    <xf numFmtId="164" fontId="22" fillId="33" borderId="0" xfId="1" applyNumberFormat="1" applyFont="1" applyFill="1" applyBorder="1" applyAlignment="1">
      <alignment horizontal="center" vertical="center" wrapText="1"/>
    </xf>
    <xf numFmtId="0" fontId="14" fillId="33" borderId="0" xfId="0" applyFont="1" applyFill="1" applyBorder="1" applyAlignment="1">
      <alignment horizontal="left" vertical="center" wrapText="1"/>
    </xf>
    <xf numFmtId="3" fontId="41" fillId="33" borderId="0" xfId="1" applyNumberFormat="1" applyFont="1" applyFill="1" applyBorder="1" applyAlignment="1">
      <alignment horizontal="right" vertical="center"/>
    </xf>
    <xf numFmtId="3" fontId="41" fillId="33" borderId="0" xfId="0" applyNumberFormat="1" applyFont="1" applyFill="1" applyBorder="1" applyAlignment="1">
      <alignment horizontal="right" vertical="center"/>
    </xf>
    <xf numFmtId="4" fontId="20" fillId="0" borderId="0" xfId="104" applyNumberFormat="1" applyFon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0" fontId="70" fillId="33" borderId="0" xfId="0" applyFont="1" applyFill="1" applyBorder="1" applyAlignment="1">
      <alignment horizontal="left" vertical="top"/>
    </xf>
    <xf numFmtId="3" fontId="19" fillId="33" borderId="16" xfId="1" applyNumberFormat="1" applyFont="1" applyFill="1" applyBorder="1" applyAlignment="1">
      <alignment horizontal="right" wrapText="1"/>
    </xf>
    <xf numFmtId="0" fontId="14" fillId="33" borderId="21" xfId="0" applyFont="1" applyFill="1" applyBorder="1" applyAlignment="1">
      <alignment horizontal="left" vertical="center" wrapText="1" indent="2"/>
    </xf>
    <xf numFmtId="164" fontId="60" fillId="33" borderId="21" xfId="1" applyNumberFormat="1" applyFont="1" applyFill="1" applyBorder="1" applyAlignment="1">
      <alignment vertical="center" wrapText="1"/>
    </xf>
    <xf numFmtId="0" fontId="14" fillId="33" borderId="21" xfId="0" applyFont="1" applyFill="1" applyBorder="1" applyAlignment="1">
      <alignment horizontal="left" vertical="top" wrapText="1" indent="2"/>
    </xf>
    <xf numFmtId="164" fontId="60" fillId="0" borderId="21" xfId="1" applyNumberFormat="1" applyFont="1" applyFill="1" applyBorder="1" applyAlignment="1">
      <alignment vertical="center" wrapText="1"/>
    </xf>
    <xf numFmtId="164" fontId="52" fillId="33" borderId="22" xfId="1" applyNumberFormat="1" applyFont="1" applyFill="1" applyBorder="1" applyAlignment="1">
      <alignment horizontal="right" vertical="center"/>
    </xf>
    <xf numFmtId="164" fontId="69" fillId="33" borderId="16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top"/>
    </xf>
    <xf numFmtId="164" fontId="50" fillId="33" borderId="21" xfId="1" applyNumberFormat="1" applyFont="1" applyFill="1" applyBorder="1" applyAlignment="1">
      <alignment horizontal="right" vertical="center"/>
    </xf>
    <xf numFmtId="164" fontId="52" fillId="33" borderId="19" xfId="1" applyNumberFormat="1" applyFont="1" applyFill="1" applyBorder="1" applyAlignment="1">
      <alignment horizontal="right" vertical="center"/>
    </xf>
    <xf numFmtId="164" fontId="52" fillId="0" borderId="19" xfId="1" applyNumberFormat="1" applyFont="1" applyFill="1" applyBorder="1" applyAlignment="1">
      <alignment horizontal="right" vertical="center"/>
    </xf>
    <xf numFmtId="3" fontId="14" fillId="33" borderId="21" xfId="1" applyNumberFormat="1" applyFont="1" applyFill="1" applyBorder="1" applyAlignment="1">
      <alignment horizontal="right" vertical="center" wrapText="1"/>
    </xf>
    <xf numFmtId="164" fontId="52" fillId="33" borderId="16" xfId="1" applyNumberFormat="1" applyFont="1" applyFill="1" applyBorder="1" applyAlignment="1">
      <alignment horizontal="right" vertical="center"/>
    </xf>
    <xf numFmtId="164" fontId="50" fillId="33" borderId="16" xfId="1" applyNumberFormat="1" applyFont="1" applyFill="1" applyBorder="1" applyAlignment="1">
      <alignment horizontal="right" vertical="center"/>
    </xf>
    <xf numFmtId="164" fontId="52" fillId="33" borderId="21" xfId="1" applyNumberFormat="1" applyFont="1" applyFill="1" applyBorder="1" applyAlignment="1">
      <alignment horizontal="right" vertical="center"/>
    </xf>
    <xf numFmtId="3" fontId="19" fillId="0" borderId="21" xfId="1" applyNumberFormat="1" applyFont="1" applyFill="1" applyBorder="1" applyAlignment="1">
      <alignment horizontal="right" vertical="top" wrapText="1"/>
    </xf>
    <xf numFmtId="3" fontId="14" fillId="0" borderId="21" xfId="1" applyNumberFormat="1" applyFont="1" applyFill="1" applyBorder="1" applyAlignment="1">
      <alignment horizontal="right" vertical="center" wrapText="1"/>
    </xf>
    <xf numFmtId="0" fontId="14" fillId="0" borderId="21" xfId="0" applyFont="1" applyFill="1" applyBorder="1" applyAlignment="1">
      <alignment horizontal="left" vertical="center" wrapText="1" indent="2"/>
    </xf>
    <xf numFmtId="3" fontId="44" fillId="33" borderId="17" xfId="0" applyNumberFormat="1" applyFont="1" applyFill="1" applyBorder="1" applyAlignment="1">
      <alignment horizontal="right" vertical="center"/>
    </xf>
    <xf numFmtId="3" fontId="72" fillId="33" borderId="16" xfId="0" applyNumberFormat="1" applyFont="1" applyFill="1" applyBorder="1" applyAlignment="1">
      <alignment horizontal="right" vertical="center"/>
    </xf>
    <xf numFmtId="3" fontId="72" fillId="33" borderId="21" xfId="1" applyNumberFormat="1" applyFont="1" applyFill="1" applyBorder="1" applyAlignment="1">
      <alignment vertical="center" wrapText="1"/>
    </xf>
    <xf numFmtId="0" fontId="63" fillId="34" borderId="20" xfId="0" applyFont="1" applyFill="1" applyBorder="1" applyAlignment="1">
      <alignment horizontal="center" vertical="center" wrapText="1"/>
    </xf>
    <xf numFmtId="3" fontId="19" fillId="0" borderId="54" xfId="1" applyNumberFormat="1" applyFont="1" applyFill="1" applyBorder="1" applyAlignment="1">
      <alignment horizontal="right" vertical="top"/>
    </xf>
    <xf numFmtId="3" fontId="19" fillId="0" borderId="55" xfId="1" applyNumberFormat="1" applyFont="1" applyFill="1" applyBorder="1" applyAlignment="1">
      <alignment horizontal="right" vertical="top"/>
    </xf>
    <xf numFmtId="3" fontId="19" fillId="0" borderId="54" xfId="1" applyNumberFormat="1" applyFont="1" applyFill="1" applyBorder="1" applyAlignment="1">
      <alignment horizontal="right" vertical="top" wrapText="1"/>
    </xf>
    <xf numFmtId="3" fontId="43" fillId="33" borderId="16" xfId="1" applyNumberFormat="1" applyFont="1" applyFill="1" applyBorder="1" applyAlignment="1">
      <alignment horizontal="right" vertical="center"/>
    </xf>
    <xf numFmtId="3" fontId="43" fillId="33" borderId="21" xfId="1" applyNumberFormat="1" applyFont="1" applyFill="1" applyBorder="1" applyAlignment="1">
      <alignment horizontal="right" vertical="center"/>
    </xf>
    <xf numFmtId="3" fontId="44" fillId="33" borderId="16" xfId="1" applyNumberFormat="1" applyFont="1" applyFill="1" applyBorder="1" applyAlignment="1">
      <alignment horizontal="right" vertical="center"/>
    </xf>
    <xf numFmtId="3" fontId="44" fillId="33" borderId="21" xfId="1" applyNumberFormat="1" applyFont="1" applyFill="1" applyBorder="1" applyAlignment="1">
      <alignment horizontal="right" vertical="center"/>
    </xf>
    <xf numFmtId="166" fontId="43" fillId="33" borderId="16" xfId="1" applyNumberFormat="1" applyFont="1" applyFill="1" applyBorder="1" applyAlignment="1">
      <alignment horizontal="right" vertical="top"/>
    </xf>
    <xf numFmtId="3" fontId="44" fillId="33" borderId="16" xfId="1" applyNumberFormat="1" applyFont="1" applyFill="1" applyBorder="1" applyAlignment="1">
      <alignment horizontal="right" vertical="center" wrapText="1"/>
    </xf>
    <xf numFmtId="3" fontId="44" fillId="33" borderId="21" xfId="1" applyNumberFormat="1" applyFont="1" applyFill="1" applyBorder="1" applyAlignment="1">
      <alignment horizontal="right" vertical="center" wrapText="1"/>
    </xf>
    <xf numFmtId="41" fontId="43" fillId="33" borderId="21" xfId="1" applyNumberFormat="1" applyFont="1" applyFill="1" applyBorder="1" applyAlignment="1">
      <alignment horizontal="right" vertical="top"/>
    </xf>
    <xf numFmtId="164" fontId="61" fillId="0" borderId="55" xfId="1" applyNumberFormat="1" applyFont="1" applyFill="1" applyBorder="1" applyAlignment="1">
      <alignment vertical="center" wrapText="1"/>
    </xf>
    <xf numFmtId="164" fontId="61" fillId="33" borderId="17" xfId="1" applyNumberFormat="1" applyFont="1" applyFill="1" applyBorder="1" applyAlignment="1">
      <alignment vertical="center" wrapText="1"/>
    </xf>
    <xf numFmtId="164" fontId="61" fillId="0" borderId="56" xfId="1" applyNumberFormat="1" applyFont="1" applyFill="1" applyBorder="1" applyAlignment="1">
      <alignment vertical="center" wrapText="1"/>
    </xf>
    <xf numFmtId="164" fontId="60" fillId="0" borderId="55" xfId="1" applyNumberFormat="1" applyFont="1" applyFill="1" applyBorder="1" applyAlignment="1">
      <alignment vertical="center" wrapText="1"/>
    </xf>
    <xf numFmtId="164" fontId="60" fillId="0" borderId="56" xfId="1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 indent="2"/>
    </xf>
    <xf numFmtId="0" fontId="16" fillId="33" borderId="16" xfId="0" applyFont="1" applyFill="1" applyBorder="1" applyAlignment="1">
      <alignment horizontal="left" wrapText="1" indent="3"/>
    </xf>
    <xf numFmtId="0" fontId="16" fillId="33" borderId="16" xfId="0" applyFont="1" applyFill="1" applyBorder="1" applyAlignment="1">
      <alignment horizontal="left" vertical="center" wrapText="1" indent="3"/>
    </xf>
    <xf numFmtId="164" fontId="61" fillId="0" borderId="17" xfId="1" applyNumberFormat="1" applyFont="1" applyFill="1" applyBorder="1" applyAlignment="1">
      <alignment vertical="center" wrapText="1"/>
    </xf>
    <xf numFmtId="3" fontId="14" fillId="0" borderId="55" xfId="1" applyNumberFormat="1" applyFont="1" applyFill="1" applyBorder="1" applyAlignment="1">
      <alignment horizontal="right" vertical="center" wrapText="1"/>
    </xf>
    <xf numFmtId="3" fontId="14" fillId="33" borderId="16" xfId="1" applyNumberFormat="1" applyFont="1" applyFill="1" applyBorder="1" applyAlignment="1">
      <alignment horizontal="right" vertical="center" wrapText="1"/>
    </xf>
    <xf numFmtId="0" fontId="14" fillId="33" borderId="18" xfId="0" applyFont="1" applyFill="1" applyBorder="1" applyAlignment="1">
      <alignment horizontal="left" vertical="center" wrapText="1" indent="2"/>
    </xf>
    <xf numFmtId="0" fontId="16" fillId="33" borderId="19" xfId="0" applyFont="1" applyFill="1" applyBorder="1" applyAlignment="1">
      <alignment horizontal="left" vertical="center" wrapText="1" indent="2"/>
    </xf>
    <xf numFmtId="3" fontId="14" fillId="33" borderId="52" xfId="1" applyNumberFormat="1" applyFont="1" applyFill="1" applyBorder="1" applyAlignment="1">
      <alignment horizontal="right" vertical="center" wrapText="1"/>
    </xf>
    <xf numFmtId="3" fontId="14" fillId="33" borderId="17" xfId="1" applyNumberFormat="1" applyFont="1" applyFill="1" applyBorder="1" applyAlignment="1">
      <alignment horizontal="right" vertical="center" wrapText="1"/>
    </xf>
    <xf numFmtId="164" fontId="61" fillId="33" borderId="56" xfId="1" applyNumberFormat="1" applyFont="1" applyFill="1" applyBorder="1" applyAlignment="1">
      <alignment vertical="center" wrapText="1"/>
    </xf>
    <xf numFmtId="164" fontId="61" fillId="33" borderId="54" xfId="1" applyNumberFormat="1" applyFont="1" applyFill="1" applyBorder="1" applyAlignment="1">
      <alignment vertical="center" wrapText="1"/>
    </xf>
    <xf numFmtId="3" fontId="14" fillId="0" borderId="56" xfId="1" applyNumberFormat="1" applyFont="1" applyFill="1" applyBorder="1" applyAlignment="1">
      <alignment horizontal="right" vertical="center" wrapText="1"/>
    </xf>
    <xf numFmtId="3" fontId="14" fillId="33" borderId="18" xfId="1" applyNumberFormat="1" applyFont="1" applyFill="1" applyBorder="1" applyAlignment="1">
      <alignment horizontal="right" vertical="center" wrapText="1"/>
    </xf>
    <xf numFmtId="164" fontId="60" fillId="0" borderId="57" xfId="1" applyNumberFormat="1" applyFont="1" applyFill="1" applyBorder="1" applyAlignment="1">
      <alignment vertical="center" wrapText="1"/>
    </xf>
    <xf numFmtId="164" fontId="61" fillId="0" borderId="58" xfId="1" applyNumberFormat="1" applyFont="1" applyFill="1" applyBorder="1" applyAlignment="1">
      <alignment vertical="center" wrapText="1"/>
    </xf>
    <xf numFmtId="164" fontId="60" fillId="0" borderId="58" xfId="1" applyNumberFormat="1" applyFont="1" applyFill="1" applyBorder="1" applyAlignment="1">
      <alignment vertical="center" wrapText="1"/>
    </xf>
    <xf numFmtId="164" fontId="61" fillId="33" borderId="58" xfId="1" applyNumberFormat="1" applyFont="1" applyFill="1" applyBorder="1" applyAlignment="1">
      <alignment vertical="center" wrapText="1"/>
    </xf>
    <xf numFmtId="164" fontId="61" fillId="33" borderId="0" xfId="1" applyNumberFormat="1" applyFont="1" applyFill="1" applyBorder="1" applyAlignment="1">
      <alignment vertical="center" wrapText="1"/>
    </xf>
    <xf numFmtId="3" fontId="14" fillId="33" borderId="0" xfId="1" applyNumberFormat="1" applyFont="1" applyFill="1" applyBorder="1" applyAlignment="1">
      <alignment horizontal="right" vertical="center" wrapText="1"/>
    </xf>
    <xf numFmtId="41" fontId="52" fillId="33" borderId="15" xfId="1" applyNumberFormat="1" applyFont="1" applyFill="1" applyBorder="1" applyAlignment="1">
      <alignment horizontal="left" vertical="center" wrapText="1"/>
    </xf>
    <xf numFmtId="4" fontId="45" fillId="0" borderId="0" xfId="104" applyNumberFormat="1" applyFont="1" applyFill="1" applyBorder="1" applyAlignment="1">
      <alignment horizontal="left" vertical="center"/>
    </xf>
    <xf numFmtId="0" fontId="18" fillId="0" borderId="0" xfId="104" applyFill="1" applyBorder="1" applyAlignment="1">
      <alignment horizontal="left" vertical="center"/>
    </xf>
    <xf numFmtId="3" fontId="14" fillId="0" borderId="22" xfId="1" applyNumberFormat="1" applyFont="1" applyFill="1" applyBorder="1" applyAlignment="1">
      <alignment horizontal="right" vertical="center" wrapText="1"/>
    </xf>
    <xf numFmtId="3" fontId="14" fillId="0" borderId="46" xfId="1" applyNumberFormat="1" applyFont="1" applyFill="1" applyBorder="1" applyAlignment="1">
      <alignment horizontal="right" vertical="center" wrapText="1"/>
    </xf>
    <xf numFmtId="3" fontId="19" fillId="0" borderId="21" xfId="1" applyNumberFormat="1" applyFont="1" applyFill="1" applyBorder="1" applyAlignment="1">
      <alignment vertical="top" wrapText="1"/>
    </xf>
    <xf numFmtId="164" fontId="19" fillId="0" borderId="21" xfId="1" applyNumberFormat="1" applyFont="1" applyFill="1" applyBorder="1" applyAlignment="1">
      <alignment horizontal="right" vertical="top"/>
    </xf>
    <xf numFmtId="164" fontId="19" fillId="33" borderId="21" xfId="1" applyNumberFormat="1" applyFont="1" applyFill="1" applyBorder="1" applyAlignment="1">
      <alignment vertical="center" wrapText="1"/>
    </xf>
    <xf numFmtId="3" fontId="19" fillId="0" borderId="54" xfId="1" applyNumberFormat="1" applyFont="1" applyFill="1" applyBorder="1" applyAlignment="1">
      <alignment vertical="top" wrapText="1"/>
    </xf>
    <xf numFmtId="0" fontId="0" fillId="0" borderId="57" xfId="0" applyFill="1" applyBorder="1" applyAlignment="1">
      <alignment horizontal="left" vertical="top"/>
    </xf>
    <xf numFmtId="164" fontId="61" fillId="0" borderId="21" xfId="1" applyNumberFormat="1" applyFont="1" applyFill="1" applyBorder="1" applyAlignment="1">
      <alignment vertical="center" wrapText="1"/>
    </xf>
    <xf numFmtId="0" fontId="75" fillId="0" borderId="0" xfId="104" applyFont="1" applyFill="1" applyBorder="1" applyAlignment="1">
      <alignment horizontal="left" vertical="top"/>
    </xf>
    <xf numFmtId="43" fontId="76" fillId="0" borderId="0" xfId="1" applyFont="1" applyFill="1" applyBorder="1" applyAlignment="1">
      <alignment horizontal="left" vertical="top"/>
    </xf>
    <xf numFmtId="4" fontId="77" fillId="0" borderId="0" xfId="104" applyNumberFormat="1" applyFont="1" applyFill="1" applyBorder="1" applyAlignment="1">
      <alignment horizontal="left" vertical="top"/>
    </xf>
    <xf numFmtId="4" fontId="0" fillId="0" borderId="0" xfId="0" applyNumberFormat="1"/>
    <xf numFmtId="164" fontId="52" fillId="33" borderId="15" xfId="1" applyNumberFormat="1" applyFont="1" applyFill="1" applyBorder="1" applyAlignment="1">
      <alignment horizontal="right" vertical="center"/>
    </xf>
    <xf numFmtId="3" fontId="19" fillId="33" borderId="16" xfId="1" applyNumberFormat="1" applyFont="1" applyFill="1" applyBorder="1" applyAlignment="1">
      <alignment vertical="top" wrapText="1"/>
    </xf>
    <xf numFmtId="3" fontId="19" fillId="0" borderId="60" xfId="1" applyNumberFormat="1" applyFont="1" applyFill="1" applyBorder="1" applyAlignment="1">
      <alignment vertical="top" wrapText="1"/>
    </xf>
    <xf numFmtId="164" fontId="19" fillId="33" borderId="16" xfId="1" applyNumberFormat="1" applyFont="1" applyFill="1" applyBorder="1" applyAlignment="1">
      <alignment vertical="center" wrapText="1"/>
    </xf>
    <xf numFmtId="164" fontId="19" fillId="33" borderId="16" xfId="1" applyNumberFormat="1" applyFont="1" applyFill="1" applyBorder="1" applyAlignment="1">
      <alignment vertical="top" wrapText="1"/>
    </xf>
    <xf numFmtId="164" fontId="23" fillId="33" borderId="16" xfId="1" applyNumberFormat="1" applyFont="1" applyFill="1" applyBorder="1" applyAlignment="1">
      <alignment horizontal="right" vertical="top"/>
    </xf>
    <xf numFmtId="164" fontId="19" fillId="0" borderId="16" xfId="1" applyNumberFormat="1" applyFont="1" applyFill="1" applyBorder="1" applyAlignment="1">
      <alignment horizontal="right" vertical="top"/>
    </xf>
    <xf numFmtId="164" fontId="19" fillId="33" borderId="16" xfId="1" applyNumberFormat="1" applyFont="1" applyFill="1" applyBorder="1" applyAlignment="1">
      <alignment horizontal="right" vertical="top"/>
    </xf>
    <xf numFmtId="3" fontId="19" fillId="0" borderId="60" xfId="1" applyNumberFormat="1" applyFont="1" applyFill="1" applyBorder="1" applyAlignment="1">
      <alignment horizontal="right" vertical="top"/>
    </xf>
    <xf numFmtId="3" fontId="19" fillId="0" borderId="16" xfId="1" applyNumberFormat="1" applyFont="1" applyFill="1" applyBorder="1" applyAlignment="1">
      <alignment horizontal="right" vertical="top" wrapText="1"/>
    </xf>
    <xf numFmtId="3" fontId="23" fillId="33" borderId="16" xfId="1" applyNumberFormat="1" applyFont="1" applyFill="1" applyBorder="1" applyAlignment="1">
      <alignment horizontal="right" vertical="top"/>
    </xf>
    <xf numFmtId="37" fontId="23" fillId="33" borderId="19" xfId="1" applyNumberFormat="1" applyFont="1" applyFill="1" applyBorder="1" applyAlignment="1">
      <alignment horizontal="right" vertical="top"/>
    </xf>
    <xf numFmtId="0" fontId="16" fillId="33" borderId="0" xfId="0" applyFont="1" applyFill="1" applyBorder="1" applyAlignment="1">
      <alignment horizontal="left" vertical="center" wrapText="1" indent="2"/>
    </xf>
    <xf numFmtId="3" fontId="14" fillId="0" borderId="0" xfId="1" applyNumberFormat="1" applyFont="1" applyFill="1" applyBorder="1" applyAlignment="1">
      <alignment horizontal="right" vertical="center" wrapText="1"/>
    </xf>
    <xf numFmtId="0" fontId="16" fillId="0" borderId="21" xfId="0" applyFont="1" applyFill="1" applyBorder="1" applyAlignment="1">
      <alignment horizontal="left" vertical="center" wrapText="1" indent="3"/>
    </xf>
    <xf numFmtId="0" fontId="62" fillId="34" borderId="2" xfId="104" applyFont="1" applyFill="1" applyBorder="1" applyAlignment="1">
      <alignment horizontal="center" vertical="center" wrapText="1"/>
    </xf>
    <xf numFmtId="3" fontId="14" fillId="33" borderId="56" xfId="1" applyNumberFormat="1" applyFont="1" applyFill="1" applyBorder="1" applyAlignment="1">
      <alignment horizontal="right" vertical="center" wrapText="1"/>
    </xf>
    <xf numFmtId="4" fontId="75" fillId="0" borderId="0" xfId="104" applyNumberFormat="1" applyFont="1" applyFill="1" applyBorder="1" applyAlignment="1">
      <alignment horizontal="left" vertical="top"/>
    </xf>
    <xf numFmtId="43" fontId="75" fillId="0" borderId="0" xfId="1" applyFont="1" applyFill="1" applyBorder="1" applyAlignment="1">
      <alignment horizontal="left" vertical="top"/>
    </xf>
    <xf numFmtId="166" fontId="75" fillId="0" borderId="0" xfId="1" applyNumberFormat="1" applyFont="1" applyFill="1" applyBorder="1" applyAlignment="1">
      <alignment horizontal="left" vertical="top"/>
    </xf>
    <xf numFmtId="166" fontId="18" fillId="0" borderId="0" xfId="1" applyNumberFormat="1" applyFill="1" applyBorder="1" applyAlignment="1">
      <alignment horizontal="left" vertical="top"/>
    </xf>
    <xf numFmtId="166" fontId="75" fillId="0" borderId="0" xfId="104" applyNumberFormat="1" applyFont="1" applyFill="1" applyBorder="1" applyAlignment="1">
      <alignment horizontal="left" vertical="top"/>
    </xf>
    <xf numFmtId="166" fontId="18" fillId="0" borderId="0" xfId="104" applyNumberFormat="1" applyFill="1" applyBorder="1" applyAlignment="1">
      <alignment horizontal="left" vertical="top"/>
    </xf>
    <xf numFmtId="166" fontId="75" fillId="0" borderId="15" xfId="1" applyNumberFormat="1" applyFont="1" applyFill="1" applyBorder="1" applyAlignment="1">
      <alignment horizontal="left" vertical="top"/>
    </xf>
    <xf numFmtId="0" fontId="62" fillId="34" borderId="20" xfId="104" applyFont="1" applyFill="1" applyBorder="1" applyAlignment="1">
      <alignment horizontal="center" vertical="center" wrapText="1"/>
    </xf>
    <xf numFmtId="0" fontId="75" fillId="0" borderId="15" xfId="104" applyFont="1" applyFill="1" applyBorder="1" applyAlignment="1">
      <alignment horizontal="left" vertical="top"/>
    </xf>
    <xf numFmtId="0" fontId="19" fillId="0" borderId="15" xfId="104" applyFont="1" applyFill="1" applyBorder="1" applyAlignment="1">
      <alignment horizontal="left" vertical="top"/>
    </xf>
    <xf numFmtId="0" fontId="18" fillId="0" borderId="15" xfId="104" applyFill="1" applyBorder="1" applyAlignment="1">
      <alignment horizontal="left" vertical="top"/>
    </xf>
    <xf numFmtId="3" fontId="23" fillId="0" borderId="21" xfId="1" applyNumberFormat="1" applyFont="1" applyFill="1" applyBorder="1" applyAlignment="1">
      <alignment horizontal="right" vertical="center" wrapText="1"/>
    </xf>
    <xf numFmtId="166" fontId="19" fillId="33" borderId="21" xfId="1" applyNumberFormat="1" applyFont="1" applyFill="1" applyBorder="1" applyAlignment="1">
      <alignment vertical="top" wrapText="1"/>
    </xf>
    <xf numFmtId="166" fontId="19" fillId="33" borderId="16" xfId="1" applyNumberFormat="1" applyFont="1" applyFill="1" applyBorder="1" applyAlignment="1">
      <alignment vertical="top" wrapText="1"/>
    </xf>
    <xf numFmtId="166" fontId="19" fillId="0" borderId="55" xfId="1" applyNumberFormat="1" applyFont="1" applyFill="1" applyBorder="1" applyAlignment="1">
      <alignment vertical="top" wrapText="1"/>
    </xf>
    <xf numFmtId="166" fontId="19" fillId="0" borderId="21" xfId="1" applyNumberFormat="1" applyFont="1" applyFill="1" applyBorder="1" applyAlignment="1">
      <alignment vertical="top" wrapText="1"/>
    </xf>
    <xf numFmtId="166" fontId="19" fillId="0" borderId="16" xfId="1" applyNumberFormat="1" applyFont="1" applyFill="1" applyBorder="1" applyAlignment="1">
      <alignment vertical="top" wrapText="1"/>
    </xf>
    <xf numFmtId="166" fontId="19" fillId="33" borderId="21" xfId="1" applyNumberFormat="1" applyFont="1" applyFill="1" applyBorder="1" applyAlignment="1">
      <alignment horizontal="right" vertical="top" wrapText="1"/>
    </xf>
    <xf numFmtId="166" fontId="19" fillId="33" borderId="21" xfId="1" applyNumberFormat="1" applyFont="1" applyFill="1" applyBorder="1" applyAlignment="1">
      <alignment horizontal="right" vertical="top"/>
    </xf>
    <xf numFmtId="166" fontId="19" fillId="33" borderId="16" xfId="1" applyNumberFormat="1" applyFont="1" applyFill="1" applyBorder="1" applyAlignment="1">
      <alignment horizontal="right" vertical="top" wrapText="1"/>
    </xf>
    <xf numFmtId="166" fontId="19" fillId="33" borderId="16" xfId="1" applyNumberFormat="1" applyFont="1" applyFill="1" applyBorder="1" applyAlignment="1">
      <alignment horizontal="right" vertical="top"/>
    </xf>
    <xf numFmtId="4" fontId="79" fillId="0" borderId="0" xfId="104" applyNumberFormat="1" applyFont="1" applyFill="1" applyBorder="1" applyAlignment="1">
      <alignment vertical="top" wrapText="1"/>
    </xf>
    <xf numFmtId="0" fontId="62" fillId="34" borderId="2" xfId="0" applyFont="1" applyFill="1" applyBorder="1" applyAlignment="1">
      <alignment horizontal="center" vertical="center" wrapText="1"/>
    </xf>
    <xf numFmtId="0" fontId="62" fillId="34" borderId="3" xfId="0" applyFont="1" applyFill="1" applyBorder="1" applyAlignment="1">
      <alignment horizontal="center" vertical="center" wrapText="1"/>
    </xf>
    <xf numFmtId="0" fontId="62" fillId="34" borderId="4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Border="1" applyAlignment="1">
      <alignment horizontal="center" vertical="center" wrapText="1"/>
    </xf>
    <xf numFmtId="0" fontId="62" fillId="34" borderId="7" xfId="0" applyFont="1" applyFill="1" applyBorder="1" applyAlignment="1">
      <alignment horizontal="center" vertical="center" wrapText="1"/>
    </xf>
    <xf numFmtId="0" fontId="63" fillId="34" borderId="12" xfId="0" applyFont="1" applyFill="1" applyBorder="1" applyAlignment="1">
      <alignment horizontal="center" vertical="center" wrapText="1"/>
    </xf>
    <xf numFmtId="0" fontId="63" fillId="34" borderId="14" xfId="0" applyFont="1" applyFill="1" applyBorder="1" applyAlignment="1">
      <alignment horizontal="center" vertical="center" wrapText="1"/>
    </xf>
    <xf numFmtId="0" fontId="62" fillId="34" borderId="18" xfId="0" applyFont="1" applyFill="1" applyBorder="1" applyAlignment="1">
      <alignment horizontal="center" vertical="center" wrapText="1"/>
    </xf>
    <xf numFmtId="0" fontId="62" fillId="34" borderId="30" xfId="0" applyFont="1" applyFill="1" applyBorder="1" applyAlignment="1">
      <alignment horizontal="center" vertical="center" wrapText="1"/>
    </xf>
    <xf numFmtId="0" fontId="62" fillId="34" borderId="52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17" xfId="0" applyFont="1" applyFill="1" applyBorder="1" applyAlignment="1">
      <alignment horizontal="center" vertical="center" wrapText="1"/>
    </xf>
    <xf numFmtId="0" fontId="62" fillId="34" borderId="19" xfId="0" applyFont="1" applyFill="1" applyBorder="1" applyAlignment="1">
      <alignment horizontal="center" vertical="center" wrapText="1"/>
    </xf>
    <xf numFmtId="0" fontId="62" fillId="34" borderId="46" xfId="0" applyFont="1" applyFill="1" applyBorder="1" applyAlignment="1">
      <alignment horizontal="center" vertical="center" wrapText="1"/>
    </xf>
    <xf numFmtId="0" fontId="62" fillId="34" borderId="53" xfId="0" applyFont="1" applyFill="1" applyBorder="1" applyAlignment="1">
      <alignment horizontal="center" vertical="center" wrapText="1"/>
    </xf>
    <xf numFmtId="0" fontId="63" fillId="34" borderId="9" xfId="0" applyFont="1" applyFill="1" applyBorder="1" applyAlignment="1">
      <alignment horizontal="center" vertical="center" wrapText="1"/>
    </xf>
    <xf numFmtId="0" fontId="65" fillId="34" borderId="11" xfId="0" applyFont="1" applyFill="1" applyBorder="1" applyAlignment="1">
      <alignment horizontal="center" vertical="center" wrapText="1"/>
    </xf>
    <xf numFmtId="0" fontId="63" fillId="34" borderId="11" xfId="0" applyFont="1" applyFill="1" applyBorder="1" applyAlignment="1">
      <alignment horizontal="center" vertical="center" wrapText="1"/>
    </xf>
    <xf numFmtId="0" fontId="65" fillId="34" borderId="9" xfId="0" applyFont="1" applyFill="1" applyBorder="1" applyAlignment="1">
      <alignment horizontal="center" vertical="center" wrapText="1"/>
    </xf>
    <xf numFmtId="0" fontId="43" fillId="33" borderId="2" xfId="0" applyFont="1" applyFill="1" applyBorder="1" applyAlignment="1">
      <alignment horizontal="center" vertical="center" wrapText="1"/>
    </xf>
    <xf numFmtId="0" fontId="43" fillId="33" borderId="4" xfId="0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top" wrapText="1"/>
    </xf>
    <xf numFmtId="0" fontId="43" fillId="33" borderId="7" xfId="0" applyFont="1" applyFill="1" applyBorder="1" applyAlignment="1">
      <alignment horizontal="center" vertical="top" wrapText="1"/>
    </xf>
    <xf numFmtId="0" fontId="44" fillId="33" borderId="6" xfId="0" applyFont="1" applyFill="1" applyBorder="1" applyAlignment="1">
      <alignment horizontal="center" vertical="top" wrapText="1"/>
    </xf>
    <xf numFmtId="0" fontId="44" fillId="33" borderId="7" xfId="0" applyFont="1" applyFill="1" applyBorder="1" applyAlignment="1">
      <alignment horizontal="center" vertical="top" wrapText="1"/>
    </xf>
    <xf numFmtId="0" fontId="16" fillId="33" borderId="3" xfId="0" applyFont="1" applyFill="1" applyBorder="1" applyAlignment="1">
      <alignment horizontal="center" vertical="top" wrapText="1"/>
    </xf>
    <xf numFmtId="3" fontId="43" fillId="0" borderId="6" xfId="1" applyNumberFormat="1" applyFont="1" applyFill="1" applyBorder="1" applyAlignment="1">
      <alignment horizontal="center" vertical="top" wrapText="1"/>
    </xf>
    <xf numFmtId="3" fontId="43" fillId="0" borderId="7" xfId="1" applyNumberFormat="1" applyFont="1" applyFill="1" applyBorder="1" applyAlignment="1">
      <alignment horizontal="center" vertical="top" wrapText="1"/>
    </xf>
    <xf numFmtId="3" fontId="43" fillId="0" borderId="6" xfId="0" applyNumberFormat="1" applyFont="1" applyFill="1" applyBorder="1" applyAlignment="1">
      <alignment horizontal="center" vertical="top" wrapText="1"/>
    </xf>
    <xf numFmtId="3" fontId="43" fillId="0" borderId="7" xfId="0" applyNumberFormat="1" applyFont="1" applyFill="1" applyBorder="1" applyAlignment="1">
      <alignment horizontal="center" vertical="top" wrapText="1"/>
    </xf>
    <xf numFmtId="0" fontId="44" fillId="33" borderId="9" xfId="0" applyFont="1" applyFill="1" applyBorder="1" applyAlignment="1">
      <alignment horizontal="center" vertical="top" wrapText="1"/>
    </xf>
    <xf numFmtId="0" fontId="44" fillId="33" borderId="11" xfId="0" applyFont="1" applyFill="1" applyBorder="1" applyAlignment="1">
      <alignment horizontal="center" vertical="top" wrapText="1"/>
    </xf>
    <xf numFmtId="164" fontId="43" fillId="33" borderId="6" xfId="1" applyNumberFormat="1" applyFont="1" applyFill="1" applyBorder="1" applyAlignment="1">
      <alignment horizontal="center" vertical="center" wrapText="1"/>
    </xf>
    <xf numFmtId="164" fontId="43" fillId="33" borderId="7" xfId="1" applyNumberFormat="1" applyFont="1" applyFill="1" applyBorder="1" applyAlignment="1">
      <alignment horizontal="center" vertical="center" wrapText="1"/>
    </xf>
    <xf numFmtId="0" fontId="43" fillId="33" borderId="6" xfId="0" applyFont="1" applyFill="1" applyBorder="1" applyAlignment="1">
      <alignment horizontal="center" vertical="center" wrapText="1"/>
    </xf>
    <xf numFmtId="0" fontId="43" fillId="33" borderId="7" xfId="0" applyFont="1" applyFill="1" applyBorder="1" applyAlignment="1">
      <alignment horizontal="center" vertical="center" wrapText="1"/>
    </xf>
    <xf numFmtId="0" fontId="19" fillId="33" borderId="2" xfId="0" applyFont="1" applyFill="1" applyBorder="1" applyAlignment="1">
      <alignment horizontal="center" vertical="top" wrapText="1"/>
    </xf>
    <xf numFmtId="0" fontId="19" fillId="33" borderId="4" xfId="0" applyFont="1" applyFill="1" applyBorder="1" applyAlignment="1">
      <alignment horizontal="center" vertical="top" wrapText="1"/>
    </xf>
    <xf numFmtId="0" fontId="19" fillId="33" borderId="0" xfId="0" applyFont="1" applyFill="1" applyBorder="1" applyAlignment="1">
      <alignment horizontal="left" vertical="top" wrapText="1"/>
    </xf>
    <xf numFmtId="0" fontId="16" fillId="33" borderId="0" xfId="0" applyFont="1" applyFill="1" applyBorder="1" applyAlignment="1">
      <alignment horizontal="left" vertical="top" wrapText="1"/>
    </xf>
    <xf numFmtId="0" fontId="19" fillId="33" borderId="0" xfId="0" applyFont="1" applyFill="1" applyBorder="1" applyAlignment="1">
      <alignment horizontal="center" vertical="top" wrapText="1"/>
    </xf>
    <xf numFmtId="0" fontId="55" fillId="33" borderId="9" xfId="0" applyFont="1" applyFill="1" applyBorder="1" applyAlignment="1">
      <alignment horizontal="left" vertical="top" wrapText="1" indent="1"/>
    </xf>
    <xf numFmtId="0" fontId="55" fillId="33" borderId="11" xfId="0" applyFont="1" applyFill="1" applyBorder="1" applyAlignment="1">
      <alignment horizontal="left" vertical="top" wrapText="1" indent="1"/>
    </xf>
    <xf numFmtId="0" fontId="55" fillId="33" borderId="6" xfId="0" applyFont="1" applyFill="1" applyBorder="1" applyAlignment="1">
      <alignment horizontal="left" vertical="top" wrapText="1" indent="1"/>
    </xf>
    <xf numFmtId="0" fontId="55" fillId="33" borderId="7" xfId="0" applyFont="1" applyFill="1" applyBorder="1" applyAlignment="1">
      <alignment horizontal="left" vertical="top" wrapText="1" indent="1"/>
    </xf>
    <xf numFmtId="0" fontId="14" fillId="33" borderId="2" xfId="0" applyFont="1" applyFill="1" applyBorder="1" applyAlignment="1">
      <alignment horizontal="left" vertical="top" wrapText="1"/>
    </xf>
    <xf numFmtId="0" fontId="14" fillId="33" borderId="4" xfId="0" applyFont="1" applyFill="1" applyBorder="1" applyAlignment="1">
      <alignment horizontal="left" vertical="top" wrapText="1"/>
    </xf>
    <xf numFmtId="0" fontId="66" fillId="34" borderId="18" xfId="0" applyFont="1" applyFill="1" applyBorder="1" applyAlignment="1">
      <alignment horizontal="center" vertical="center" wrapText="1"/>
    </xf>
    <xf numFmtId="0" fontId="66" fillId="34" borderId="30" xfId="0" applyFont="1" applyFill="1" applyBorder="1" applyAlignment="1">
      <alignment horizontal="center" vertical="center" wrapText="1"/>
    </xf>
    <xf numFmtId="0" fontId="66" fillId="34" borderId="52" xfId="0" applyFont="1" applyFill="1" applyBorder="1" applyAlignment="1">
      <alignment horizontal="center" vertical="center" wrapText="1"/>
    </xf>
    <xf numFmtId="0" fontId="66" fillId="34" borderId="16" xfId="0" applyFont="1" applyFill="1" applyBorder="1" applyAlignment="1">
      <alignment horizontal="center" vertical="center" wrapText="1"/>
    </xf>
    <xf numFmtId="0" fontId="66" fillId="34" borderId="0" xfId="0" applyFont="1" applyFill="1" applyBorder="1" applyAlignment="1">
      <alignment horizontal="center" vertical="center" wrapText="1"/>
    </xf>
    <xf numFmtId="0" fontId="66" fillId="34" borderId="17" xfId="0" applyFont="1" applyFill="1" applyBorder="1" applyAlignment="1">
      <alignment horizontal="center" vertical="center" wrapText="1"/>
    </xf>
    <xf numFmtId="0" fontId="66" fillId="34" borderId="19" xfId="0" applyFont="1" applyFill="1" applyBorder="1" applyAlignment="1">
      <alignment horizontal="center" vertical="top" wrapText="1"/>
    </xf>
    <xf numFmtId="0" fontId="66" fillId="34" borderId="46" xfId="0" applyFont="1" applyFill="1" applyBorder="1" applyAlignment="1">
      <alignment horizontal="center" vertical="top" wrapText="1"/>
    </xf>
    <xf numFmtId="0" fontId="66" fillId="34" borderId="53" xfId="0" applyFont="1" applyFill="1" applyBorder="1" applyAlignment="1">
      <alignment horizontal="center" vertical="top" wrapText="1"/>
    </xf>
    <xf numFmtId="0" fontId="15" fillId="33" borderId="6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 indent="2"/>
    </xf>
    <xf numFmtId="0" fontId="50" fillId="33" borderId="7" xfId="0" applyFont="1" applyFill="1" applyBorder="1" applyAlignment="1">
      <alignment horizontal="left" vertical="center" wrapText="1"/>
    </xf>
    <xf numFmtId="0" fontId="67" fillId="34" borderId="9" xfId="0" applyFont="1" applyFill="1" applyBorder="1" applyAlignment="1">
      <alignment horizontal="center" vertical="top" wrapText="1"/>
    </xf>
    <xf numFmtId="0" fontId="67" fillId="34" borderId="10" xfId="0" applyFont="1" applyFill="1" applyBorder="1" applyAlignment="1">
      <alignment horizontal="center" vertical="top" wrapText="1"/>
    </xf>
    <xf numFmtId="0" fontId="67" fillId="34" borderId="0" xfId="0" applyFont="1" applyFill="1" applyBorder="1" applyAlignment="1">
      <alignment horizontal="center" vertical="top" wrapText="1"/>
    </xf>
    <xf numFmtId="0" fontId="67" fillId="34" borderId="7" xfId="0" applyFont="1" applyFill="1" applyBorder="1" applyAlignment="1">
      <alignment horizontal="center" vertical="top" wrapText="1"/>
    </xf>
    <xf numFmtId="0" fontId="40" fillId="33" borderId="28" xfId="0" applyFont="1" applyFill="1" applyBorder="1" applyAlignment="1">
      <alignment horizontal="left" vertical="top" wrapText="1"/>
    </xf>
    <xf numFmtId="0" fontId="40" fillId="33" borderId="11" xfId="0" applyFont="1" applyFill="1" applyBorder="1" applyAlignment="1">
      <alignment horizontal="left" vertical="top" wrapText="1"/>
    </xf>
    <xf numFmtId="0" fontId="40" fillId="33" borderId="9" xfId="0" applyFont="1" applyFill="1" applyBorder="1" applyAlignment="1">
      <alignment horizontal="left" vertical="top" wrapText="1"/>
    </xf>
    <xf numFmtId="0" fontId="62" fillId="34" borderId="48" xfId="0" applyFont="1" applyFill="1" applyBorder="1" applyAlignment="1">
      <alignment horizontal="left" vertical="center" wrapText="1"/>
    </xf>
    <xf numFmtId="0" fontId="62" fillId="34" borderId="13" xfId="0" applyFont="1" applyFill="1" applyBorder="1" applyAlignment="1">
      <alignment horizontal="left" vertical="center" wrapText="1"/>
    </xf>
    <xf numFmtId="0" fontId="62" fillId="34" borderId="12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top" wrapText="1"/>
    </xf>
    <xf numFmtId="0" fontId="50" fillId="33" borderId="7" xfId="0" applyFont="1" applyFill="1" applyBorder="1" applyAlignment="1">
      <alignment horizontal="left" vertical="top" wrapText="1"/>
    </xf>
    <xf numFmtId="0" fontId="62" fillId="34" borderId="36" xfId="0" applyFont="1" applyFill="1" applyBorder="1" applyAlignment="1">
      <alignment horizontal="left" vertical="center" wrapText="1"/>
    </xf>
    <xf numFmtId="0" fontId="15" fillId="33" borderId="6" xfId="0" applyFont="1" applyFill="1" applyBorder="1" applyAlignment="1">
      <alignment horizontal="left" vertical="top" wrapText="1" indent="2"/>
    </xf>
    <xf numFmtId="0" fontId="15" fillId="33" borderId="7" xfId="0" applyFont="1" applyFill="1" applyBorder="1" applyAlignment="1">
      <alignment horizontal="left" vertical="top" wrapText="1" indent="2"/>
    </xf>
    <xf numFmtId="0" fontId="40" fillId="33" borderId="7" xfId="0" applyFont="1" applyFill="1" applyBorder="1" applyAlignment="1">
      <alignment horizontal="left" vertical="top" wrapText="1"/>
    </xf>
    <xf numFmtId="0" fontId="15" fillId="33" borderId="2" xfId="0" applyFont="1" applyFill="1" applyBorder="1" applyAlignment="1">
      <alignment horizontal="left" vertical="center" wrapText="1"/>
    </xf>
    <xf numFmtId="0" fontId="15" fillId="33" borderId="4" xfId="0" applyFont="1" applyFill="1" applyBorder="1" applyAlignment="1">
      <alignment horizontal="left" vertical="center" wrapText="1"/>
    </xf>
    <xf numFmtId="0" fontId="15" fillId="33" borderId="7" xfId="0" applyFont="1" applyFill="1" applyBorder="1" applyAlignment="1">
      <alignment horizontal="left" vertical="center" wrapText="1" indent="2"/>
    </xf>
    <xf numFmtId="0" fontId="15" fillId="33" borderId="16" xfId="0" applyFont="1" applyFill="1" applyBorder="1" applyAlignment="1">
      <alignment horizontal="left" vertical="center" wrapText="1" indent="2"/>
    </xf>
    <xf numFmtId="0" fontId="50" fillId="33" borderId="0" xfId="0" applyFont="1" applyFill="1" applyBorder="1" applyAlignment="1">
      <alignment horizontal="left" vertical="center" wrapText="1" indent="2"/>
    </xf>
    <xf numFmtId="0" fontId="40" fillId="33" borderId="2" xfId="0" applyFont="1" applyFill="1" applyBorder="1" applyAlignment="1">
      <alignment horizontal="left" vertical="center" wrapText="1"/>
    </xf>
    <xf numFmtId="0" fontId="40" fillId="33" borderId="4" xfId="0" applyFont="1" applyFill="1" applyBorder="1" applyAlignment="1">
      <alignment horizontal="left" vertical="center" wrapText="1"/>
    </xf>
    <xf numFmtId="0" fontId="40" fillId="33" borderId="9" xfId="0" applyFont="1" applyFill="1" applyBorder="1" applyAlignment="1">
      <alignment horizontal="left" vertical="center" wrapText="1"/>
    </xf>
    <xf numFmtId="0" fontId="40" fillId="33" borderId="11" xfId="0" applyFont="1" applyFill="1" applyBorder="1" applyAlignment="1">
      <alignment horizontal="left" vertical="center" wrapText="1"/>
    </xf>
    <xf numFmtId="0" fontId="40" fillId="33" borderId="6" xfId="0" applyFont="1" applyFill="1" applyBorder="1" applyAlignment="1">
      <alignment horizontal="left" vertical="center" wrapText="1"/>
    </xf>
    <xf numFmtId="0" fontId="67" fillId="34" borderId="2" xfId="0" applyFont="1" applyFill="1" applyBorder="1" applyAlignment="1">
      <alignment horizontal="center" vertical="center" wrapText="1"/>
    </xf>
    <xf numFmtId="0" fontId="67" fillId="34" borderId="3" xfId="0" applyFont="1" applyFill="1" applyBorder="1" applyAlignment="1">
      <alignment horizontal="center" vertical="center" wrapText="1"/>
    </xf>
    <xf numFmtId="0" fontId="67" fillId="34" borderId="4" xfId="0" applyFont="1" applyFill="1" applyBorder="1" applyAlignment="1">
      <alignment horizontal="center"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15" fillId="33" borderId="0" xfId="0" applyFont="1" applyFill="1" applyBorder="1" applyAlignment="1">
      <alignment horizontal="left" vertical="top" wrapText="1" indent="2"/>
    </xf>
    <xf numFmtId="0" fontId="50" fillId="33" borderId="6" xfId="0" applyFont="1" applyFill="1" applyBorder="1" applyAlignment="1">
      <alignment horizontal="left" vertical="top" wrapText="1"/>
    </xf>
    <xf numFmtId="0" fontId="67" fillId="34" borderId="6" xfId="0" applyFont="1" applyFill="1" applyBorder="1" applyAlignment="1">
      <alignment horizontal="center" vertical="top" wrapText="1"/>
    </xf>
    <xf numFmtId="0" fontId="40" fillId="33" borderId="26" xfId="0" applyFont="1" applyFill="1" applyBorder="1" applyAlignment="1">
      <alignment horizontal="left" vertical="center" wrapText="1" indent="2"/>
    </xf>
    <xf numFmtId="0" fontId="50" fillId="33" borderId="4" xfId="0" applyFont="1" applyFill="1" applyBorder="1" applyAlignment="1">
      <alignment horizontal="left" vertical="center" wrapText="1" indent="2"/>
    </xf>
    <xf numFmtId="0" fontId="62" fillId="34" borderId="2" xfId="0" applyFont="1" applyFill="1" applyBorder="1" applyAlignment="1">
      <alignment horizontal="center" vertical="top" wrapText="1"/>
    </xf>
    <xf numFmtId="0" fontId="62" fillId="34" borderId="3" xfId="0" applyFont="1" applyFill="1" applyBorder="1" applyAlignment="1">
      <alignment horizontal="center" vertical="top" wrapText="1"/>
    </xf>
    <xf numFmtId="0" fontId="62" fillId="34" borderId="4" xfId="0" applyFont="1" applyFill="1" applyBorder="1" applyAlignment="1">
      <alignment horizontal="center" vertical="top" wrapText="1"/>
    </xf>
    <xf numFmtId="0" fontId="62" fillId="34" borderId="6" xfId="0" applyFont="1" applyFill="1" applyBorder="1" applyAlignment="1">
      <alignment horizontal="center" vertical="top" wrapText="1"/>
    </xf>
    <xf numFmtId="0" fontId="62" fillId="34" borderId="0" xfId="0" applyFont="1" applyFill="1" applyBorder="1" applyAlignment="1">
      <alignment horizontal="center" vertical="top" wrapText="1"/>
    </xf>
    <xf numFmtId="0" fontId="62" fillId="34" borderId="7" xfId="0" applyFont="1" applyFill="1" applyBorder="1" applyAlignment="1">
      <alignment horizontal="center" vertical="top" wrapText="1"/>
    </xf>
    <xf numFmtId="0" fontId="73" fillId="34" borderId="2" xfId="0" applyFont="1" applyFill="1" applyBorder="1" applyAlignment="1">
      <alignment horizontal="center" vertical="center" wrapText="1"/>
    </xf>
    <xf numFmtId="0" fontId="73" fillId="34" borderId="59" xfId="0" applyFont="1" applyFill="1" applyBorder="1" applyAlignment="1">
      <alignment horizontal="center" vertical="center" wrapText="1"/>
    </xf>
    <xf numFmtId="0" fontId="63" fillId="34" borderId="2" xfId="0" applyFont="1" applyFill="1" applyBorder="1" applyAlignment="1">
      <alignment horizontal="center" vertical="top" wrapText="1"/>
    </xf>
    <xf numFmtId="0" fontId="63" fillId="34" borderId="13" xfId="0" applyFont="1" applyFill="1" applyBorder="1" applyAlignment="1">
      <alignment horizontal="center" vertical="top" wrapText="1"/>
    </xf>
    <xf numFmtId="0" fontId="63" fillId="34" borderId="20" xfId="0" applyFont="1" applyFill="1" applyBorder="1" applyAlignment="1">
      <alignment horizontal="center" vertical="center" wrapText="1"/>
    </xf>
    <xf numFmtId="0" fontId="63" fillId="34" borderId="21" xfId="0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horizontal="center" vertical="top"/>
    </xf>
    <xf numFmtId="0" fontId="62" fillId="34" borderId="19" xfId="0" applyFont="1" applyFill="1" applyBorder="1" applyAlignment="1">
      <alignment horizontal="center" vertical="top" wrapText="1"/>
    </xf>
    <xf numFmtId="0" fontId="62" fillId="34" borderId="46" xfId="0" applyFont="1" applyFill="1" applyBorder="1" applyAlignment="1">
      <alignment horizontal="center" vertical="top" wrapText="1"/>
    </xf>
    <xf numFmtId="0" fontId="62" fillId="34" borderId="50" xfId="0" applyFont="1" applyFill="1" applyBorder="1" applyAlignment="1">
      <alignment horizontal="center" vertical="top" wrapText="1"/>
    </xf>
    <xf numFmtId="0" fontId="67" fillId="34" borderId="18" xfId="0" applyFont="1" applyFill="1" applyBorder="1" applyAlignment="1">
      <alignment horizontal="center" vertical="center" wrapText="1"/>
    </xf>
    <xf numFmtId="0" fontId="67" fillId="34" borderId="30" xfId="0" applyFont="1" applyFill="1" applyBorder="1" applyAlignment="1">
      <alignment horizontal="center" vertical="center" wrapText="1"/>
    </xf>
    <xf numFmtId="0" fontId="67" fillId="34" borderId="49" xfId="0" applyFont="1" applyFill="1" applyBorder="1" applyAlignment="1">
      <alignment horizontal="center" vertical="center" wrapText="1"/>
    </xf>
    <xf numFmtId="0" fontId="63" fillId="34" borderId="25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center" wrapText="1"/>
    </xf>
    <xf numFmtId="0" fontId="63" fillId="34" borderId="25" xfId="0" applyFont="1" applyFill="1" applyBorder="1" applyAlignment="1">
      <alignment horizontal="center" wrapText="1"/>
    </xf>
    <xf numFmtId="0" fontId="63" fillId="34" borderId="3" xfId="0" applyFont="1" applyFill="1" applyBorder="1" applyAlignment="1">
      <alignment horizontal="center" vertical="center" wrapText="1"/>
    </xf>
    <xf numFmtId="0" fontId="67" fillId="34" borderId="18" xfId="0" applyFont="1" applyFill="1" applyBorder="1" applyAlignment="1">
      <alignment horizontal="center" vertical="top" wrapText="1"/>
    </xf>
    <xf numFmtId="0" fontId="67" fillId="34" borderId="30" xfId="0" applyFont="1" applyFill="1" applyBorder="1" applyAlignment="1">
      <alignment horizontal="center" vertical="top" wrapText="1"/>
    </xf>
    <xf numFmtId="0" fontId="67" fillId="34" borderId="52" xfId="0" applyFont="1" applyFill="1" applyBorder="1" applyAlignment="1">
      <alignment horizontal="center" vertical="top" wrapText="1"/>
    </xf>
    <xf numFmtId="0" fontId="62" fillId="34" borderId="16" xfId="0" applyFont="1" applyFill="1" applyBorder="1" applyAlignment="1">
      <alignment horizontal="left" vertical="top" wrapText="1" indent="14"/>
    </xf>
    <xf numFmtId="0" fontId="62" fillId="34" borderId="0" xfId="0" applyFont="1" applyFill="1" applyBorder="1" applyAlignment="1">
      <alignment horizontal="left" vertical="top" wrapText="1" indent="14"/>
    </xf>
    <xf numFmtId="0" fontId="62" fillId="34" borderId="17" xfId="0" applyFont="1" applyFill="1" applyBorder="1" applyAlignment="1">
      <alignment horizontal="left" vertical="top" wrapText="1" indent="14"/>
    </xf>
    <xf numFmtId="0" fontId="62" fillId="34" borderId="16" xfId="0" applyFont="1" applyFill="1" applyBorder="1" applyAlignment="1">
      <alignment horizontal="center" vertical="top" wrapText="1"/>
    </xf>
    <xf numFmtId="0" fontId="62" fillId="34" borderId="17" xfId="0" applyFont="1" applyFill="1" applyBorder="1" applyAlignment="1">
      <alignment horizontal="center" vertical="top" wrapText="1"/>
    </xf>
    <xf numFmtId="0" fontId="63" fillId="34" borderId="28" xfId="0" applyFont="1" applyFill="1" applyBorder="1" applyAlignment="1">
      <alignment horizontal="center" vertical="center" wrapText="1"/>
    </xf>
    <xf numFmtId="0" fontId="63" fillId="34" borderId="20" xfId="0" applyFont="1" applyFill="1" applyBorder="1" applyAlignment="1">
      <alignment horizontal="left" vertical="center" wrapText="1"/>
    </xf>
    <xf numFmtId="0" fontId="63" fillId="34" borderId="22" xfId="0" applyFont="1" applyFill="1" applyBorder="1" applyAlignment="1">
      <alignment horizontal="left" vertical="center" wrapText="1"/>
    </xf>
    <xf numFmtId="0" fontId="63" fillId="34" borderId="6" xfId="0" applyFont="1" applyFill="1" applyBorder="1" applyAlignment="1">
      <alignment horizontal="center" vertical="center" wrapText="1"/>
    </xf>
    <xf numFmtId="0" fontId="63" fillId="34" borderId="0" xfId="0" applyFont="1" applyFill="1" applyBorder="1" applyAlignment="1">
      <alignment horizontal="center" vertical="center" wrapText="1"/>
    </xf>
    <xf numFmtId="0" fontId="63" fillId="34" borderId="7" xfId="0" applyFont="1" applyFill="1" applyBorder="1" applyAlignment="1">
      <alignment horizontal="center" vertical="center" wrapText="1"/>
    </xf>
    <xf numFmtId="0" fontId="63" fillId="34" borderId="1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61" xfId="0" applyFont="1" applyFill="1" applyBorder="1" applyAlignment="1">
      <alignment horizontal="center" vertical="center" wrapText="1"/>
    </xf>
    <xf numFmtId="166" fontId="78" fillId="0" borderId="15" xfId="1" applyNumberFormat="1" applyFont="1" applyFill="1" applyBorder="1" applyAlignment="1">
      <alignment horizontal="center" vertical="center" wrapText="1"/>
    </xf>
    <xf numFmtId="0" fontId="62" fillId="34" borderId="1" xfId="104" applyFont="1" applyFill="1" applyBorder="1" applyAlignment="1">
      <alignment horizontal="center" vertical="center" wrapText="1"/>
    </xf>
    <xf numFmtId="0" fontId="62" fillId="34" borderId="51" xfId="104" applyFont="1" applyFill="1" applyBorder="1" applyAlignment="1">
      <alignment horizontal="center" vertical="center" wrapText="1"/>
    </xf>
    <xf numFmtId="0" fontId="62" fillId="34" borderId="12" xfId="104" applyFont="1" applyFill="1" applyBorder="1" applyAlignment="1">
      <alignment horizontal="center" vertical="top" wrapText="1"/>
    </xf>
    <xf numFmtId="0" fontId="62" fillId="34" borderId="13" xfId="104" applyFont="1" applyFill="1" applyBorder="1" applyAlignment="1">
      <alignment horizontal="center" vertical="top" wrapText="1"/>
    </xf>
    <xf numFmtId="0" fontId="62" fillId="34" borderId="2" xfId="104" applyFont="1" applyFill="1" applyBorder="1" applyAlignment="1">
      <alignment horizontal="center" vertical="center" wrapText="1"/>
    </xf>
    <xf numFmtId="0" fontId="62" fillId="34" borderId="3" xfId="104" applyFont="1" applyFill="1" applyBorder="1" applyAlignment="1">
      <alignment horizontal="center" vertical="center" wrapText="1"/>
    </xf>
    <xf numFmtId="0" fontId="62" fillId="34" borderId="4" xfId="104" applyFont="1" applyFill="1" applyBorder="1" applyAlignment="1">
      <alignment horizontal="center" vertical="center" wrapText="1"/>
    </xf>
    <xf numFmtId="0" fontId="62" fillId="34" borderId="6" xfId="104" applyFont="1" applyFill="1" applyBorder="1" applyAlignment="1">
      <alignment horizontal="center" vertical="top" wrapText="1"/>
    </xf>
    <xf numFmtId="0" fontId="62" fillId="34" borderId="0" xfId="104" applyFont="1" applyFill="1" applyBorder="1" applyAlignment="1">
      <alignment horizontal="center" vertical="top" wrapText="1"/>
    </xf>
    <xf numFmtId="0" fontId="62" fillId="34" borderId="7" xfId="104" applyFont="1" applyFill="1" applyBorder="1" applyAlignment="1">
      <alignment horizontal="center" vertical="top" wrapText="1"/>
    </xf>
    <xf numFmtId="0" fontId="62" fillId="34" borderId="9" xfId="104" applyFont="1" applyFill="1" applyBorder="1" applyAlignment="1">
      <alignment horizontal="center" vertical="top" wrapText="1"/>
    </xf>
    <xf numFmtId="0" fontId="62" fillId="34" borderId="10" xfId="104" applyFont="1" applyFill="1" applyBorder="1" applyAlignment="1">
      <alignment horizontal="center" vertical="top" wrapText="1"/>
    </xf>
    <xf numFmtId="0" fontId="62" fillId="34" borderId="11" xfId="104" applyFont="1" applyFill="1" applyBorder="1" applyAlignment="1">
      <alignment horizontal="center" vertical="top" wrapText="1"/>
    </xf>
    <xf numFmtId="0" fontId="18" fillId="0" borderId="0" xfId="104" applyFill="1" applyBorder="1" applyAlignment="1">
      <alignment horizontal="center" vertical="top" wrapText="1"/>
    </xf>
  </cellXfs>
  <cellStyles count="2166">
    <cellStyle name="=C:\WINNT\SYSTEM32\COMMAND.COM" xfId="76" xr:uid="{00000000-0005-0000-0000-000000000000}"/>
    <cellStyle name="20% - Énfasis1" xfId="19" builtinId="30" customBuiltin="1"/>
    <cellStyle name="20% - Énfasis1 2" xfId="48" xr:uid="{00000000-0005-0000-0000-000002000000}"/>
    <cellStyle name="20% - Énfasis1 2 2" xfId="92" xr:uid="{00000000-0005-0000-0000-000003000000}"/>
    <cellStyle name="20% - Énfasis1 2 2 2" xfId="160" xr:uid="{00000000-0005-0000-0000-000004000000}"/>
    <cellStyle name="20% - Énfasis1 2 2 2 2" xfId="294" xr:uid="{00000000-0005-0000-0000-000005000000}"/>
    <cellStyle name="20% - Énfasis1 2 2 2 2 2" xfId="560" xr:uid="{00000000-0005-0000-0000-000006000000}"/>
    <cellStyle name="20% - Énfasis1 2 2 2 2 2 2" xfId="1089" xr:uid="{00000000-0005-0000-0000-000007000000}"/>
    <cellStyle name="20% - Énfasis1 2 2 2 2 2 2 2" xfId="2147" xr:uid="{00000000-0005-0000-0000-000008000000}"/>
    <cellStyle name="20% - Énfasis1 2 2 2 2 2 3" xfId="1619" xr:uid="{00000000-0005-0000-0000-000009000000}"/>
    <cellStyle name="20% - Énfasis1 2 2 2 2 3" xfId="825" xr:uid="{00000000-0005-0000-0000-00000A000000}"/>
    <cellStyle name="20% - Énfasis1 2 2 2 2 3 2" xfId="1883" xr:uid="{00000000-0005-0000-0000-00000B000000}"/>
    <cellStyle name="20% - Énfasis1 2 2 2 2 4" xfId="1355" xr:uid="{00000000-0005-0000-0000-00000C000000}"/>
    <cellStyle name="20% - Énfasis1 2 2 2 3" xfId="428" xr:uid="{00000000-0005-0000-0000-00000D000000}"/>
    <cellStyle name="20% - Énfasis1 2 2 2 3 2" xfId="957" xr:uid="{00000000-0005-0000-0000-00000E000000}"/>
    <cellStyle name="20% - Énfasis1 2 2 2 3 2 2" xfId="2015" xr:uid="{00000000-0005-0000-0000-00000F000000}"/>
    <cellStyle name="20% - Énfasis1 2 2 2 3 3" xfId="1487" xr:uid="{00000000-0005-0000-0000-000010000000}"/>
    <cellStyle name="20% - Énfasis1 2 2 2 4" xfId="693" xr:uid="{00000000-0005-0000-0000-000011000000}"/>
    <cellStyle name="20% - Énfasis1 2 2 2 4 2" xfId="1751" xr:uid="{00000000-0005-0000-0000-000012000000}"/>
    <cellStyle name="20% - Énfasis1 2 2 2 5" xfId="1223" xr:uid="{00000000-0005-0000-0000-000013000000}"/>
    <cellStyle name="20% - Énfasis1 2 2 3" xfId="229" xr:uid="{00000000-0005-0000-0000-000014000000}"/>
    <cellStyle name="20% - Énfasis1 2 2 3 2" xfId="495" xr:uid="{00000000-0005-0000-0000-000015000000}"/>
    <cellStyle name="20% - Énfasis1 2 2 3 2 2" xfId="1024" xr:uid="{00000000-0005-0000-0000-000016000000}"/>
    <cellStyle name="20% - Énfasis1 2 2 3 2 2 2" xfId="2082" xr:uid="{00000000-0005-0000-0000-000017000000}"/>
    <cellStyle name="20% - Énfasis1 2 2 3 2 3" xfId="1554" xr:uid="{00000000-0005-0000-0000-000018000000}"/>
    <cellStyle name="20% - Énfasis1 2 2 3 3" xfId="760" xr:uid="{00000000-0005-0000-0000-000019000000}"/>
    <cellStyle name="20% - Énfasis1 2 2 3 3 2" xfId="1818" xr:uid="{00000000-0005-0000-0000-00001A000000}"/>
    <cellStyle name="20% - Énfasis1 2 2 3 4" xfId="1290" xr:uid="{00000000-0005-0000-0000-00001B000000}"/>
    <cellStyle name="20% - Énfasis1 2 2 4" xfId="363" xr:uid="{00000000-0005-0000-0000-00001C000000}"/>
    <cellStyle name="20% - Énfasis1 2 2 4 2" xfId="892" xr:uid="{00000000-0005-0000-0000-00001D000000}"/>
    <cellStyle name="20% - Énfasis1 2 2 4 2 2" xfId="1950" xr:uid="{00000000-0005-0000-0000-00001E000000}"/>
    <cellStyle name="20% - Énfasis1 2 2 4 3" xfId="1422" xr:uid="{00000000-0005-0000-0000-00001F000000}"/>
    <cellStyle name="20% - Énfasis1 2 2 5" xfId="628" xr:uid="{00000000-0005-0000-0000-000020000000}"/>
    <cellStyle name="20% - Énfasis1 2 2 5 2" xfId="1686" xr:uid="{00000000-0005-0000-0000-000021000000}"/>
    <cellStyle name="20% - Énfasis1 2 2 6" xfId="1158" xr:uid="{00000000-0005-0000-0000-000022000000}"/>
    <cellStyle name="20% - Énfasis1 2 3" xfId="127" xr:uid="{00000000-0005-0000-0000-000023000000}"/>
    <cellStyle name="20% - Énfasis1 2 3 2" xfId="261" xr:uid="{00000000-0005-0000-0000-000024000000}"/>
    <cellStyle name="20% - Énfasis1 2 3 2 2" xfId="527" xr:uid="{00000000-0005-0000-0000-000025000000}"/>
    <cellStyle name="20% - Énfasis1 2 3 2 2 2" xfId="1056" xr:uid="{00000000-0005-0000-0000-000026000000}"/>
    <cellStyle name="20% - Énfasis1 2 3 2 2 2 2" xfId="2114" xr:uid="{00000000-0005-0000-0000-000027000000}"/>
    <cellStyle name="20% - Énfasis1 2 3 2 2 3" xfId="1586" xr:uid="{00000000-0005-0000-0000-000028000000}"/>
    <cellStyle name="20% - Énfasis1 2 3 2 3" xfId="792" xr:uid="{00000000-0005-0000-0000-000029000000}"/>
    <cellStyle name="20% - Énfasis1 2 3 2 3 2" xfId="1850" xr:uid="{00000000-0005-0000-0000-00002A000000}"/>
    <cellStyle name="20% - Énfasis1 2 3 2 4" xfId="1322" xr:uid="{00000000-0005-0000-0000-00002B000000}"/>
    <cellStyle name="20% - Énfasis1 2 3 3" xfId="395" xr:uid="{00000000-0005-0000-0000-00002C000000}"/>
    <cellStyle name="20% - Énfasis1 2 3 3 2" xfId="924" xr:uid="{00000000-0005-0000-0000-00002D000000}"/>
    <cellStyle name="20% - Énfasis1 2 3 3 2 2" xfId="1982" xr:uid="{00000000-0005-0000-0000-00002E000000}"/>
    <cellStyle name="20% - Énfasis1 2 3 3 3" xfId="1454" xr:uid="{00000000-0005-0000-0000-00002F000000}"/>
    <cellStyle name="20% - Énfasis1 2 3 4" xfId="660" xr:uid="{00000000-0005-0000-0000-000030000000}"/>
    <cellStyle name="20% - Énfasis1 2 3 4 2" xfId="1718" xr:uid="{00000000-0005-0000-0000-000031000000}"/>
    <cellStyle name="20% - Énfasis1 2 3 5" xfId="1190" xr:uid="{00000000-0005-0000-0000-000032000000}"/>
    <cellStyle name="20% - Énfasis1 2 4" xfId="197" xr:uid="{00000000-0005-0000-0000-000033000000}"/>
    <cellStyle name="20% - Énfasis1 2 4 2" xfId="463" xr:uid="{00000000-0005-0000-0000-000034000000}"/>
    <cellStyle name="20% - Énfasis1 2 4 2 2" xfId="992" xr:uid="{00000000-0005-0000-0000-000035000000}"/>
    <cellStyle name="20% - Énfasis1 2 4 2 2 2" xfId="2050" xr:uid="{00000000-0005-0000-0000-000036000000}"/>
    <cellStyle name="20% - Énfasis1 2 4 2 3" xfId="1522" xr:uid="{00000000-0005-0000-0000-000037000000}"/>
    <cellStyle name="20% - Énfasis1 2 4 3" xfId="728" xr:uid="{00000000-0005-0000-0000-000038000000}"/>
    <cellStyle name="20% - Énfasis1 2 4 3 2" xfId="1786" xr:uid="{00000000-0005-0000-0000-000039000000}"/>
    <cellStyle name="20% - Énfasis1 2 4 4" xfId="1258" xr:uid="{00000000-0005-0000-0000-00003A000000}"/>
    <cellStyle name="20% - Énfasis1 2 5" xfId="330" xr:uid="{00000000-0005-0000-0000-00003B000000}"/>
    <cellStyle name="20% - Énfasis1 2 5 2" xfId="859" xr:uid="{00000000-0005-0000-0000-00003C000000}"/>
    <cellStyle name="20% - Énfasis1 2 5 2 2" xfId="1917" xr:uid="{00000000-0005-0000-0000-00003D000000}"/>
    <cellStyle name="20% - Énfasis1 2 5 3" xfId="1389" xr:uid="{00000000-0005-0000-0000-00003E000000}"/>
    <cellStyle name="20% - Énfasis1 2 6" xfId="596" xr:uid="{00000000-0005-0000-0000-00003F000000}"/>
    <cellStyle name="20% - Énfasis1 2 6 2" xfId="1654" xr:uid="{00000000-0005-0000-0000-000040000000}"/>
    <cellStyle name="20% - Énfasis1 2 7" xfId="1126" xr:uid="{00000000-0005-0000-0000-000041000000}"/>
    <cellStyle name="20% - Énfasis1 3" xfId="63" xr:uid="{00000000-0005-0000-0000-000042000000}"/>
    <cellStyle name="20% - Énfasis1 3 2" xfId="141" xr:uid="{00000000-0005-0000-0000-000043000000}"/>
    <cellStyle name="20% - Énfasis1 3 2 2" xfId="275" xr:uid="{00000000-0005-0000-0000-000044000000}"/>
    <cellStyle name="20% - Énfasis1 3 2 2 2" xfId="541" xr:uid="{00000000-0005-0000-0000-000045000000}"/>
    <cellStyle name="20% - Énfasis1 3 2 2 2 2" xfId="1070" xr:uid="{00000000-0005-0000-0000-000046000000}"/>
    <cellStyle name="20% - Énfasis1 3 2 2 2 2 2" xfId="2128" xr:uid="{00000000-0005-0000-0000-000047000000}"/>
    <cellStyle name="20% - Énfasis1 3 2 2 2 3" xfId="1600" xr:uid="{00000000-0005-0000-0000-000048000000}"/>
    <cellStyle name="20% - Énfasis1 3 2 2 3" xfId="806" xr:uid="{00000000-0005-0000-0000-000049000000}"/>
    <cellStyle name="20% - Énfasis1 3 2 2 3 2" xfId="1864" xr:uid="{00000000-0005-0000-0000-00004A000000}"/>
    <cellStyle name="20% - Énfasis1 3 2 2 4" xfId="1336" xr:uid="{00000000-0005-0000-0000-00004B000000}"/>
    <cellStyle name="20% - Énfasis1 3 2 3" xfId="409" xr:uid="{00000000-0005-0000-0000-00004C000000}"/>
    <cellStyle name="20% - Énfasis1 3 2 3 2" xfId="938" xr:uid="{00000000-0005-0000-0000-00004D000000}"/>
    <cellStyle name="20% - Énfasis1 3 2 3 2 2" xfId="1996" xr:uid="{00000000-0005-0000-0000-00004E000000}"/>
    <cellStyle name="20% - Énfasis1 3 2 3 3" xfId="1468" xr:uid="{00000000-0005-0000-0000-00004F000000}"/>
    <cellStyle name="20% - Énfasis1 3 2 4" xfId="674" xr:uid="{00000000-0005-0000-0000-000050000000}"/>
    <cellStyle name="20% - Énfasis1 3 2 4 2" xfId="1732" xr:uid="{00000000-0005-0000-0000-000051000000}"/>
    <cellStyle name="20% - Énfasis1 3 2 5" xfId="1204" xr:uid="{00000000-0005-0000-0000-000052000000}"/>
    <cellStyle name="20% - Énfasis1 3 3" xfId="211" xr:uid="{00000000-0005-0000-0000-000053000000}"/>
    <cellStyle name="20% - Énfasis1 3 3 2" xfId="477" xr:uid="{00000000-0005-0000-0000-000054000000}"/>
    <cellStyle name="20% - Énfasis1 3 3 2 2" xfId="1006" xr:uid="{00000000-0005-0000-0000-000055000000}"/>
    <cellStyle name="20% - Énfasis1 3 3 2 2 2" xfId="2064" xr:uid="{00000000-0005-0000-0000-000056000000}"/>
    <cellStyle name="20% - Énfasis1 3 3 2 3" xfId="1536" xr:uid="{00000000-0005-0000-0000-000057000000}"/>
    <cellStyle name="20% - Énfasis1 3 3 3" xfId="742" xr:uid="{00000000-0005-0000-0000-000058000000}"/>
    <cellStyle name="20% - Énfasis1 3 3 3 2" xfId="1800" xr:uid="{00000000-0005-0000-0000-000059000000}"/>
    <cellStyle name="20% - Énfasis1 3 3 4" xfId="1272" xr:uid="{00000000-0005-0000-0000-00005A000000}"/>
    <cellStyle name="20% - Énfasis1 3 4" xfId="344" xr:uid="{00000000-0005-0000-0000-00005B000000}"/>
    <cellStyle name="20% - Énfasis1 3 4 2" xfId="873" xr:uid="{00000000-0005-0000-0000-00005C000000}"/>
    <cellStyle name="20% - Énfasis1 3 4 2 2" xfId="1931" xr:uid="{00000000-0005-0000-0000-00005D000000}"/>
    <cellStyle name="20% - Énfasis1 3 4 3" xfId="1403" xr:uid="{00000000-0005-0000-0000-00005E000000}"/>
    <cellStyle name="20% - Énfasis1 3 5" xfId="610" xr:uid="{00000000-0005-0000-0000-00005F000000}"/>
    <cellStyle name="20% - Énfasis1 3 5 2" xfId="1668" xr:uid="{00000000-0005-0000-0000-000060000000}"/>
    <cellStyle name="20% - Énfasis1 3 6" xfId="1140" xr:uid="{00000000-0005-0000-0000-000061000000}"/>
    <cellStyle name="20% - Énfasis1 4" xfId="107" xr:uid="{00000000-0005-0000-0000-000062000000}"/>
    <cellStyle name="20% - Énfasis1 4 2" xfId="243" xr:uid="{00000000-0005-0000-0000-000063000000}"/>
    <cellStyle name="20% - Énfasis1 4 2 2" xfId="509" xr:uid="{00000000-0005-0000-0000-000064000000}"/>
    <cellStyle name="20% - Énfasis1 4 2 2 2" xfId="1038" xr:uid="{00000000-0005-0000-0000-000065000000}"/>
    <cellStyle name="20% - Énfasis1 4 2 2 2 2" xfId="2096" xr:uid="{00000000-0005-0000-0000-000066000000}"/>
    <cellStyle name="20% - Énfasis1 4 2 2 3" xfId="1568" xr:uid="{00000000-0005-0000-0000-000067000000}"/>
    <cellStyle name="20% - Énfasis1 4 2 3" xfId="774" xr:uid="{00000000-0005-0000-0000-000068000000}"/>
    <cellStyle name="20% - Énfasis1 4 2 3 2" xfId="1832" xr:uid="{00000000-0005-0000-0000-000069000000}"/>
    <cellStyle name="20% - Énfasis1 4 2 4" xfId="1304" xr:uid="{00000000-0005-0000-0000-00006A000000}"/>
    <cellStyle name="20% - Énfasis1 4 3" xfId="377" xr:uid="{00000000-0005-0000-0000-00006B000000}"/>
    <cellStyle name="20% - Énfasis1 4 3 2" xfId="906" xr:uid="{00000000-0005-0000-0000-00006C000000}"/>
    <cellStyle name="20% - Énfasis1 4 3 2 2" xfId="1964" xr:uid="{00000000-0005-0000-0000-00006D000000}"/>
    <cellStyle name="20% - Énfasis1 4 3 3" xfId="1436" xr:uid="{00000000-0005-0000-0000-00006E000000}"/>
    <cellStyle name="20% - Énfasis1 4 4" xfId="642" xr:uid="{00000000-0005-0000-0000-00006F000000}"/>
    <cellStyle name="20% - Énfasis1 4 4 2" xfId="1700" xr:uid="{00000000-0005-0000-0000-000070000000}"/>
    <cellStyle name="20% - Énfasis1 4 5" xfId="1172" xr:uid="{00000000-0005-0000-0000-000071000000}"/>
    <cellStyle name="20% - Énfasis1 5" xfId="176" xr:uid="{00000000-0005-0000-0000-000072000000}"/>
    <cellStyle name="20% - Énfasis1 5 2" xfId="444" xr:uid="{00000000-0005-0000-0000-000073000000}"/>
    <cellStyle name="20% - Énfasis1 5 2 2" xfId="973" xr:uid="{00000000-0005-0000-0000-000074000000}"/>
    <cellStyle name="20% - Énfasis1 5 2 2 2" xfId="2031" xr:uid="{00000000-0005-0000-0000-000075000000}"/>
    <cellStyle name="20% - Énfasis1 5 2 3" xfId="1503" xr:uid="{00000000-0005-0000-0000-000076000000}"/>
    <cellStyle name="20% - Énfasis1 5 3" xfId="709" xr:uid="{00000000-0005-0000-0000-000077000000}"/>
    <cellStyle name="20% - Énfasis1 5 3 2" xfId="1767" xr:uid="{00000000-0005-0000-0000-000078000000}"/>
    <cellStyle name="20% - Énfasis1 5 4" xfId="1239" xr:uid="{00000000-0005-0000-0000-000079000000}"/>
    <cellStyle name="20% - Énfasis1 6" xfId="310" xr:uid="{00000000-0005-0000-0000-00007A000000}"/>
    <cellStyle name="20% - Énfasis1 6 2" xfId="841" xr:uid="{00000000-0005-0000-0000-00007B000000}"/>
    <cellStyle name="20% - Énfasis1 6 2 2" xfId="1899" xr:uid="{00000000-0005-0000-0000-00007C000000}"/>
    <cellStyle name="20% - Énfasis1 6 3" xfId="1371" xr:uid="{00000000-0005-0000-0000-00007D000000}"/>
    <cellStyle name="20% - Énfasis1 7" xfId="576" xr:uid="{00000000-0005-0000-0000-00007E000000}"/>
    <cellStyle name="20% - Énfasis1 7 2" xfId="1635" xr:uid="{00000000-0005-0000-0000-00007F000000}"/>
    <cellStyle name="20% - Énfasis1 8" xfId="1105" xr:uid="{00000000-0005-0000-0000-000080000000}"/>
    <cellStyle name="20% - Énfasis2" xfId="23" builtinId="34" customBuiltin="1"/>
    <cellStyle name="20% - Énfasis2 2" xfId="50" xr:uid="{00000000-0005-0000-0000-000082000000}"/>
    <cellStyle name="20% - Énfasis2 2 2" xfId="94" xr:uid="{00000000-0005-0000-0000-000083000000}"/>
    <cellStyle name="20% - Énfasis2 2 2 2" xfId="162" xr:uid="{00000000-0005-0000-0000-000084000000}"/>
    <cellStyle name="20% - Énfasis2 2 2 2 2" xfId="296" xr:uid="{00000000-0005-0000-0000-000085000000}"/>
    <cellStyle name="20% - Énfasis2 2 2 2 2 2" xfId="562" xr:uid="{00000000-0005-0000-0000-000086000000}"/>
    <cellStyle name="20% - Énfasis2 2 2 2 2 2 2" xfId="1091" xr:uid="{00000000-0005-0000-0000-000087000000}"/>
    <cellStyle name="20% - Énfasis2 2 2 2 2 2 2 2" xfId="2149" xr:uid="{00000000-0005-0000-0000-000088000000}"/>
    <cellStyle name="20% - Énfasis2 2 2 2 2 2 3" xfId="1621" xr:uid="{00000000-0005-0000-0000-000089000000}"/>
    <cellStyle name="20% - Énfasis2 2 2 2 2 3" xfId="827" xr:uid="{00000000-0005-0000-0000-00008A000000}"/>
    <cellStyle name="20% - Énfasis2 2 2 2 2 3 2" xfId="1885" xr:uid="{00000000-0005-0000-0000-00008B000000}"/>
    <cellStyle name="20% - Énfasis2 2 2 2 2 4" xfId="1357" xr:uid="{00000000-0005-0000-0000-00008C000000}"/>
    <cellStyle name="20% - Énfasis2 2 2 2 3" xfId="430" xr:uid="{00000000-0005-0000-0000-00008D000000}"/>
    <cellStyle name="20% - Énfasis2 2 2 2 3 2" xfId="959" xr:uid="{00000000-0005-0000-0000-00008E000000}"/>
    <cellStyle name="20% - Énfasis2 2 2 2 3 2 2" xfId="2017" xr:uid="{00000000-0005-0000-0000-00008F000000}"/>
    <cellStyle name="20% - Énfasis2 2 2 2 3 3" xfId="1489" xr:uid="{00000000-0005-0000-0000-000090000000}"/>
    <cellStyle name="20% - Énfasis2 2 2 2 4" xfId="695" xr:uid="{00000000-0005-0000-0000-000091000000}"/>
    <cellStyle name="20% - Énfasis2 2 2 2 4 2" xfId="1753" xr:uid="{00000000-0005-0000-0000-000092000000}"/>
    <cellStyle name="20% - Énfasis2 2 2 2 5" xfId="1225" xr:uid="{00000000-0005-0000-0000-000093000000}"/>
    <cellStyle name="20% - Énfasis2 2 2 3" xfId="231" xr:uid="{00000000-0005-0000-0000-000094000000}"/>
    <cellStyle name="20% - Énfasis2 2 2 3 2" xfId="497" xr:uid="{00000000-0005-0000-0000-000095000000}"/>
    <cellStyle name="20% - Énfasis2 2 2 3 2 2" xfId="1026" xr:uid="{00000000-0005-0000-0000-000096000000}"/>
    <cellStyle name="20% - Énfasis2 2 2 3 2 2 2" xfId="2084" xr:uid="{00000000-0005-0000-0000-000097000000}"/>
    <cellStyle name="20% - Énfasis2 2 2 3 2 3" xfId="1556" xr:uid="{00000000-0005-0000-0000-000098000000}"/>
    <cellStyle name="20% - Énfasis2 2 2 3 3" xfId="762" xr:uid="{00000000-0005-0000-0000-000099000000}"/>
    <cellStyle name="20% - Énfasis2 2 2 3 3 2" xfId="1820" xr:uid="{00000000-0005-0000-0000-00009A000000}"/>
    <cellStyle name="20% - Énfasis2 2 2 3 4" xfId="1292" xr:uid="{00000000-0005-0000-0000-00009B000000}"/>
    <cellStyle name="20% - Énfasis2 2 2 4" xfId="365" xr:uid="{00000000-0005-0000-0000-00009C000000}"/>
    <cellStyle name="20% - Énfasis2 2 2 4 2" xfId="894" xr:uid="{00000000-0005-0000-0000-00009D000000}"/>
    <cellStyle name="20% - Énfasis2 2 2 4 2 2" xfId="1952" xr:uid="{00000000-0005-0000-0000-00009E000000}"/>
    <cellStyle name="20% - Énfasis2 2 2 4 3" xfId="1424" xr:uid="{00000000-0005-0000-0000-00009F000000}"/>
    <cellStyle name="20% - Énfasis2 2 2 5" xfId="630" xr:uid="{00000000-0005-0000-0000-0000A0000000}"/>
    <cellStyle name="20% - Énfasis2 2 2 5 2" xfId="1688" xr:uid="{00000000-0005-0000-0000-0000A1000000}"/>
    <cellStyle name="20% - Énfasis2 2 2 6" xfId="1160" xr:uid="{00000000-0005-0000-0000-0000A2000000}"/>
    <cellStyle name="20% - Énfasis2 2 3" xfId="129" xr:uid="{00000000-0005-0000-0000-0000A3000000}"/>
    <cellStyle name="20% - Énfasis2 2 3 2" xfId="263" xr:uid="{00000000-0005-0000-0000-0000A4000000}"/>
    <cellStyle name="20% - Énfasis2 2 3 2 2" xfId="529" xr:uid="{00000000-0005-0000-0000-0000A5000000}"/>
    <cellStyle name="20% - Énfasis2 2 3 2 2 2" xfId="1058" xr:uid="{00000000-0005-0000-0000-0000A6000000}"/>
    <cellStyle name="20% - Énfasis2 2 3 2 2 2 2" xfId="2116" xr:uid="{00000000-0005-0000-0000-0000A7000000}"/>
    <cellStyle name="20% - Énfasis2 2 3 2 2 3" xfId="1588" xr:uid="{00000000-0005-0000-0000-0000A8000000}"/>
    <cellStyle name="20% - Énfasis2 2 3 2 3" xfId="794" xr:uid="{00000000-0005-0000-0000-0000A9000000}"/>
    <cellStyle name="20% - Énfasis2 2 3 2 3 2" xfId="1852" xr:uid="{00000000-0005-0000-0000-0000AA000000}"/>
    <cellStyle name="20% - Énfasis2 2 3 2 4" xfId="1324" xr:uid="{00000000-0005-0000-0000-0000AB000000}"/>
    <cellStyle name="20% - Énfasis2 2 3 3" xfId="397" xr:uid="{00000000-0005-0000-0000-0000AC000000}"/>
    <cellStyle name="20% - Énfasis2 2 3 3 2" xfId="926" xr:uid="{00000000-0005-0000-0000-0000AD000000}"/>
    <cellStyle name="20% - Énfasis2 2 3 3 2 2" xfId="1984" xr:uid="{00000000-0005-0000-0000-0000AE000000}"/>
    <cellStyle name="20% - Énfasis2 2 3 3 3" xfId="1456" xr:uid="{00000000-0005-0000-0000-0000AF000000}"/>
    <cellStyle name="20% - Énfasis2 2 3 4" xfId="662" xr:uid="{00000000-0005-0000-0000-0000B0000000}"/>
    <cellStyle name="20% - Énfasis2 2 3 4 2" xfId="1720" xr:uid="{00000000-0005-0000-0000-0000B1000000}"/>
    <cellStyle name="20% - Énfasis2 2 3 5" xfId="1192" xr:uid="{00000000-0005-0000-0000-0000B2000000}"/>
    <cellStyle name="20% - Énfasis2 2 4" xfId="199" xr:uid="{00000000-0005-0000-0000-0000B3000000}"/>
    <cellStyle name="20% - Énfasis2 2 4 2" xfId="465" xr:uid="{00000000-0005-0000-0000-0000B4000000}"/>
    <cellStyle name="20% - Énfasis2 2 4 2 2" xfId="994" xr:uid="{00000000-0005-0000-0000-0000B5000000}"/>
    <cellStyle name="20% - Énfasis2 2 4 2 2 2" xfId="2052" xr:uid="{00000000-0005-0000-0000-0000B6000000}"/>
    <cellStyle name="20% - Énfasis2 2 4 2 3" xfId="1524" xr:uid="{00000000-0005-0000-0000-0000B7000000}"/>
    <cellStyle name="20% - Énfasis2 2 4 3" xfId="730" xr:uid="{00000000-0005-0000-0000-0000B8000000}"/>
    <cellStyle name="20% - Énfasis2 2 4 3 2" xfId="1788" xr:uid="{00000000-0005-0000-0000-0000B9000000}"/>
    <cellStyle name="20% - Énfasis2 2 4 4" xfId="1260" xr:uid="{00000000-0005-0000-0000-0000BA000000}"/>
    <cellStyle name="20% - Énfasis2 2 5" xfId="332" xr:uid="{00000000-0005-0000-0000-0000BB000000}"/>
    <cellStyle name="20% - Énfasis2 2 5 2" xfId="861" xr:uid="{00000000-0005-0000-0000-0000BC000000}"/>
    <cellStyle name="20% - Énfasis2 2 5 2 2" xfId="1919" xr:uid="{00000000-0005-0000-0000-0000BD000000}"/>
    <cellStyle name="20% - Énfasis2 2 5 3" xfId="1391" xr:uid="{00000000-0005-0000-0000-0000BE000000}"/>
    <cellStyle name="20% - Énfasis2 2 6" xfId="598" xr:uid="{00000000-0005-0000-0000-0000BF000000}"/>
    <cellStyle name="20% - Énfasis2 2 6 2" xfId="1656" xr:uid="{00000000-0005-0000-0000-0000C0000000}"/>
    <cellStyle name="20% - Énfasis2 2 7" xfId="1128" xr:uid="{00000000-0005-0000-0000-0000C1000000}"/>
    <cellStyle name="20% - Énfasis2 3" xfId="65" xr:uid="{00000000-0005-0000-0000-0000C2000000}"/>
    <cellStyle name="20% - Énfasis2 3 2" xfId="143" xr:uid="{00000000-0005-0000-0000-0000C3000000}"/>
    <cellStyle name="20% - Énfasis2 3 2 2" xfId="277" xr:uid="{00000000-0005-0000-0000-0000C4000000}"/>
    <cellStyle name="20% - Énfasis2 3 2 2 2" xfId="543" xr:uid="{00000000-0005-0000-0000-0000C5000000}"/>
    <cellStyle name="20% - Énfasis2 3 2 2 2 2" xfId="1072" xr:uid="{00000000-0005-0000-0000-0000C6000000}"/>
    <cellStyle name="20% - Énfasis2 3 2 2 2 2 2" xfId="2130" xr:uid="{00000000-0005-0000-0000-0000C7000000}"/>
    <cellStyle name="20% - Énfasis2 3 2 2 2 3" xfId="1602" xr:uid="{00000000-0005-0000-0000-0000C8000000}"/>
    <cellStyle name="20% - Énfasis2 3 2 2 3" xfId="808" xr:uid="{00000000-0005-0000-0000-0000C9000000}"/>
    <cellStyle name="20% - Énfasis2 3 2 2 3 2" xfId="1866" xr:uid="{00000000-0005-0000-0000-0000CA000000}"/>
    <cellStyle name="20% - Énfasis2 3 2 2 4" xfId="1338" xr:uid="{00000000-0005-0000-0000-0000CB000000}"/>
    <cellStyle name="20% - Énfasis2 3 2 3" xfId="411" xr:uid="{00000000-0005-0000-0000-0000CC000000}"/>
    <cellStyle name="20% - Énfasis2 3 2 3 2" xfId="940" xr:uid="{00000000-0005-0000-0000-0000CD000000}"/>
    <cellStyle name="20% - Énfasis2 3 2 3 2 2" xfId="1998" xr:uid="{00000000-0005-0000-0000-0000CE000000}"/>
    <cellStyle name="20% - Énfasis2 3 2 3 3" xfId="1470" xr:uid="{00000000-0005-0000-0000-0000CF000000}"/>
    <cellStyle name="20% - Énfasis2 3 2 4" xfId="676" xr:uid="{00000000-0005-0000-0000-0000D0000000}"/>
    <cellStyle name="20% - Énfasis2 3 2 4 2" xfId="1734" xr:uid="{00000000-0005-0000-0000-0000D1000000}"/>
    <cellStyle name="20% - Énfasis2 3 2 5" xfId="1206" xr:uid="{00000000-0005-0000-0000-0000D2000000}"/>
    <cellStyle name="20% - Énfasis2 3 3" xfId="213" xr:uid="{00000000-0005-0000-0000-0000D3000000}"/>
    <cellStyle name="20% - Énfasis2 3 3 2" xfId="479" xr:uid="{00000000-0005-0000-0000-0000D4000000}"/>
    <cellStyle name="20% - Énfasis2 3 3 2 2" xfId="1008" xr:uid="{00000000-0005-0000-0000-0000D5000000}"/>
    <cellStyle name="20% - Énfasis2 3 3 2 2 2" xfId="2066" xr:uid="{00000000-0005-0000-0000-0000D6000000}"/>
    <cellStyle name="20% - Énfasis2 3 3 2 3" xfId="1538" xr:uid="{00000000-0005-0000-0000-0000D7000000}"/>
    <cellStyle name="20% - Énfasis2 3 3 3" xfId="744" xr:uid="{00000000-0005-0000-0000-0000D8000000}"/>
    <cellStyle name="20% - Énfasis2 3 3 3 2" xfId="1802" xr:uid="{00000000-0005-0000-0000-0000D9000000}"/>
    <cellStyle name="20% - Énfasis2 3 3 4" xfId="1274" xr:uid="{00000000-0005-0000-0000-0000DA000000}"/>
    <cellStyle name="20% - Énfasis2 3 4" xfId="346" xr:uid="{00000000-0005-0000-0000-0000DB000000}"/>
    <cellStyle name="20% - Énfasis2 3 4 2" xfId="875" xr:uid="{00000000-0005-0000-0000-0000DC000000}"/>
    <cellStyle name="20% - Énfasis2 3 4 2 2" xfId="1933" xr:uid="{00000000-0005-0000-0000-0000DD000000}"/>
    <cellStyle name="20% - Énfasis2 3 4 3" xfId="1405" xr:uid="{00000000-0005-0000-0000-0000DE000000}"/>
    <cellStyle name="20% - Énfasis2 3 5" xfId="612" xr:uid="{00000000-0005-0000-0000-0000DF000000}"/>
    <cellStyle name="20% - Énfasis2 3 5 2" xfId="1670" xr:uid="{00000000-0005-0000-0000-0000E0000000}"/>
    <cellStyle name="20% - Énfasis2 3 6" xfId="1142" xr:uid="{00000000-0005-0000-0000-0000E1000000}"/>
    <cellStyle name="20% - Énfasis2 4" xfId="109" xr:uid="{00000000-0005-0000-0000-0000E2000000}"/>
    <cellStyle name="20% - Énfasis2 4 2" xfId="245" xr:uid="{00000000-0005-0000-0000-0000E3000000}"/>
    <cellStyle name="20% - Énfasis2 4 2 2" xfId="511" xr:uid="{00000000-0005-0000-0000-0000E4000000}"/>
    <cellStyle name="20% - Énfasis2 4 2 2 2" xfId="1040" xr:uid="{00000000-0005-0000-0000-0000E5000000}"/>
    <cellStyle name="20% - Énfasis2 4 2 2 2 2" xfId="2098" xr:uid="{00000000-0005-0000-0000-0000E6000000}"/>
    <cellStyle name="20% - Énfasis2 4 2 2 3" xfId="1570" xr:uid="{00000000-0005-0000-0000-0000E7000000}"/>
    <cellStyle name="20% - Énfasis2 4 2 3" xfId="776" xr:uid="{00000000-0005-0000-0000-0000E8000000}"/>
    <cellStyle name="20% - Énfasis2 4 2 3 2" xfId="1834" xr:uid="{00000000-0005-0000-0000-0000E9000000}"/>
    <cellStyle name="20% - Énfasis2 4 2 4" xfId="1306" xr:uid="{00000000-0005-0000-0000-0000EA000000}"/>
    <cellStyle name="20% - Énfasis2 4 3" xfId="379" xr:uid="{00000000-0005-0000-0000-0000EB000000}"/>
    <cellStyle name="20% - Énfasis2 4 3 2" xfId="908" xr:uid="{00000000-0005-0000-0000-0000EC000000}"/>
    <cellStyle name="20% - Énfasis2 4 3 2 2" xfId="1966" xr:uid="{00000000-0005-0000-0000-0000ED000000}"/>
    <cellStyle name="20% - Énfasis2 4 3 3" xfId="1438" xr:uid="{00000000-0005-0000-0000-0000EE000000}"/>
    <cellStyle name="20% - Énfasis2 4 4" xfId="644" xr:uid="{00000000-0005-0000-0000-0000EF000000}"/>
    <cellStyle name="20% - Énfasis2 4 4 2" xfId="1702" xr:uid="{00000000-0005-0000-0000-0000F0000000}"/>
    <cellStyle name="20% - Énfasis2 4 5" xfId="1174" xr:uid="{00000000-0005-0000-0000-0000F1000000}"/>
    <cellStyle name="20% - Énfasis2 5" xfId="178" xr:uid="{00000000-0005-0000-0000-0000F2000000}"/>
    <cellStyle name="20% - Énfasis2 5 2" xfId="446" xr:uid="{00000000-0005-0000-0000-0000F3000000}"/>
    <cellStyle name="20% - Énfasis2 5 2 2" xfId="975" xr:uid="{00000000-0005-0000-0000-0000F4000000}"/>
    <cellStyle name="20% - Énfasis2 5 2 2 2" xfId="2033" xr:uid="{00000000-0005-0000-0000-0000F5000000}"/>
    <cellStyle name="20% - Énfasis2 5 2 3" xfId="1505" xr:uid="{00000000-0005-0000-0000-0000F6000000}"/>
    <cellStyle name="20% - Énfasis2 5 3" xfId="711" xr:uid="{00000000-0005-0000-0000-0000F7000000}"/>
    <cellStyle name="20% - Énfasis2 5 3 2" xfId="1769" xr:uid="{00000000-0005-0000-0000-0000F8000000}"/>
    <cellStyle name="20% - Énfasis2 5 4" xfId="1241" xr:uid="{00000000-0005-0000-0000-0000F9000000}"/>
    <cellStyle name="20% - Énfasis2 6" xfId="312" xr:uid="{00000000-0005-0000-0000-0000FA000000}"/>
    <cellStyle name="20% - Énfasis2 6 2" xfId="843" xr:uid="{00000000-0005-0000-0000-0000FB000000}"/>
    <cellStyle name="20% - Énfasis2 6 2 2" xfId="1901" xr:uid="{00000000-0005-0000-0000-0000FC000000}"/>
    <cellStyle name="20% - Énfasis2 6 3" xfId="1373" xr:uid="{00000000-0005-0000-0000-0000FD000000}"/>
    <cellStyle name="20% - Énfasis2 7" xfId="578" xr:uid="{00000000-0005-0000-0000-0000FE000000}"/>
    <cellStyle name="20% - Énfasis2 7 2" xfId="1637" xr:uid="{00000000-0005-0000-0000-0000FF000000}"/>
    <cellStyle name="20% - Énfasis2 8" xfId="1107" xr:uid="{00000000-0005-0000-0000-000000010000}"/>
    <cellStyle name="20% - Énfasis3" xfId="27" builtinId="38" customBuiltin="1"/>
    <cellStyle name="20% - Énfasis3 2" xfId="52" xr:uid="{00000000-0005-0000-0000-000002010000}"/>
    <cellStyle name="20% - Énfasis3 2 2" xfId="96" xr:uid="{00000000-0005-0000-0000-000003010000}"/>
    <cellStyle name="20% - Énfasis3 2 2 2" xfId="164" xr:uid="{00000000-0005-0000-0000-000004010000}"/>
    <cellStyle name="20% - Énfasis3 2 2 2 2" xfId="298" xr:uid="{00000000-0005-0000-0000-000005010000}"/>
    <cellStyle name="20% - Énfasis3 2 2 2 2 2" xfId="564" xr:uid="{00000000-0005-0000-0000-000006010000}"/>
    <cellStyle name="20% - Énfasis3 2 2 2 2 2 2" xfId="1093" xr:uid="{00000000-0005-0000-0000-000007010000}"/>
    <cellStyle name="20% - Énfasis3 2 2 2 2 2 2 2" xfId="2151" xr:uid="{00000000-0005-0000-0000-000008010000}"/>
    <cellStyle name="20% - Énfasis3 2 2 2 2 2 3" xfId="1623" xr:uid="{00000000-0005-0000-0000-000009010000}"/>
    <cellStyle name="20% - Énfasis3 2 2 2 2 3" xfId="829" xr:uid="{00000000-0005-0000-0000-00000A010000}"/>
    <cellStyle name="20% - Énfasis3 2 2 2 2 3 2" xfId="1887" xr:uid="{00000000-0005-0000-0000-00000B010000}"/>
    <cellStyle name="20% - Énfasis3 2 2 2 2 4" xfId="1359" xr:uid="{00000000-0005-0000-0000-00000C010000}"/>
    <cellStyle name="20% - Énfasis3 2 2 2 3" xfId="432" xr:uid="{00000000-0005-0000-0000-00000D010000}"/>
    <cellStyle name="20% - Énfasis3 2 2 2 3 2" xfId="961" xr:uid="{00000000-0005-0000-0000-00000E010000}"/>
    <cellStyle name="20% - Énfasis3 2 2 2 3 2 2" xfId="2019" xr:uid="{00000000-0005-0000-0000-00000F010000}"/>
    <cellStyle name="20% - Énfasis3 2 2 2 3 3" xfId="1491" xr:uid="{00000000-0005-0000-0000-000010010000}"/>
    <cellStyle name="20% - Énfasis3 2 2 2 4" xfId="697" xr:uid="{00000000-0005-0000-0000-000011010000}"/>
    <cellStyle name="20% - Énfasis3 2 2 2 4 2" xfId="1755" xr:uid="{00000000-0005-0000-0000-000012010000}"/>
    <cellStyle name="20% - Énfasis3 2 2 2 5" xfId="1227" xr:uid="{00000000-0005-0000-0000-000013010000}"/>
    <cellStyle name="20% - Énfasis3 2 2 3" xfId="233" xr:uid="{00000000-0005-0000-0000-000014010000}"/>
    <cellStyle name="20% - Énfasis3 2 2 3 2" xfId="499" xr:uid="{00000000-0005-0000-0000-000015010000}"/>
    <cellStyle name="20% - Énfasis3 2 2 3 2 2" xfId="1028" xr:uid="{00000000-0005-0000-0000-000016010000}"/>
    <cellStyle name="20% - Énfasis3 2 2 3 2 2 2" xfId="2086" xr:uid="{00000000-0005-0000-0000-000017010000}"/>
    <cellStyle name="20% - Énfasis3 2 2 3 2 3" xfId="1558" xr:uid="{00000000-0005-0000-0000-000018010000}"/>
    <cellStyle name="20% - Énfasis3 2 2 3 3" xfId="764" xr:uid="{00000000-0005-0000-0000-000019010000}"/>
    <cellStyle name="20% - Énfasis3 2 2 3 3 2" xfId="1822" xr:uid="{00000000-0005-0000-0000-00001A010000}"/>
    <cellStyle name="20% - Énfasis3 2 2 3 4" xfId="1294" xr:uid="{00000000-0005-0000-0000-00001B010000}"/>
    <cellStyle name="20% - Énfasis3 2 2 4" xfId="367" xr:uid="{00000000-0005-0000-0000-00001C010000}"/>
    <cellStyle name="20% - Énfasis3 2 2 4 2" xfId="896" xr:uid="{00000000-0005-0000-0000-00001D010000}"/>
    <cellStyle name="20% - Énfasis3 2 2 4 2 2" xfId="1954" xr:uid="{00000000-0005-0000-0000-00001E010000}"/>
    <cellStyle name="20% - Énfasis3 2 2 4 3" xfId="1426" xr:uid="{00000000-0005-0000-0000-00001F010000}"/>
    <cellStyle name="20% - Énfasis3 2 2 5" xfId="632" xr:uid="{00000000-0005-0000-0000-000020010000}"/>
    <cellStyle name="20% - Énfasis3 2 2 5 2" xfId="1690" xr:uid="{00000000-0005-0000-0000-000021010000}"/>
    <cellStyle name="20% - Énfasis3 2 2 6" xfId="1162" xr:uid="{00000000-0005-0000-0000-000022010000}"/>
    <cellStyle name="20% - Énfasis3 2 3" xfId="131" xr:uid="{00000000-0005-0000-0000-000023010000}"/>
    <cellStyle name="20% - Énfasis3 2 3 2" xfId="265" xr:uid="{00000000-0005-0000-0000-000024010000}"/>
    <cellStyle name="20% - Énfasis3 2 3 2 2" xfId="531" xr:uid="{00000000-0005-0000-0000-000025010000}"/>
    <cellStyle name="20% - Énfasis3 2 3 2 2 2" xfId="1060" xr:uid="{00000000-0005-0000-0000-000026010000}"/>
    <cellStyle name="20% - Énfasis3 2 3 2 2 2 2" xfId="2118" xr:uid="{00000000-0005-0000-0000-000027010000}"/>
    <cellStyle name="20% - Énfasis3 2 3 2 2 3" xfId="1590" xr:uid="{00000000-0005-0000-0000-000028010000}"/>
    <cellStyle name="20% - Énfasis3 2 3 2 3" xfId="796" xr:uid="{00000000-0005-0000-0000-000029010000}"/>
    <cellStyle name="20% - Énfasis3 2 3 2 3 2" xfId="1854" xr:uid="{00000000-0005-0000-0000-00002A010000}"/>
    <cellStyle name="20% - Énfasis3 2 3 2 4" xfId="1326" xr:uid="{00000000-0005-0000-0000-00002B010000}"/>
    <cellStyle name="20% - Énfasis3 2 3 3" xfId="399" xr:uid="{00000000-0005-0000-0000-00002C010000}"/>
    <cellStyle name="20% - Énfasis3 2 3 3 2" xfId="928" xr:uid="{00000000-0005-0000-0000-00002D010000}"/>
    <cellStyle name="20% - Énfasis3 2 3 3 2 2" xfId="1986" xr:uid="{00000000-0005-0000-0000-00002E010000}"/>
    <cellStyle name="20% - Énfasis3 2 3 3 3" xfId="1458" xr:uid="{00000000-0005-0000-0000-00002F010000}"/>
    <cellStyle name="20% - Énfasis3 2 3 4" xfId="664" xr:uid="{00000000-0005-0000-0000-000030010000}"/>
    <cellStyle name="20% - Énfasis3 2 3 4 2" xfId="1722" xr:uid="{00000000-0005-0000-0000-000031010000}"/>
    <cellStyle name="20% - Énfasis3 2 3 5" xfId="1194" xr:uid="{00000000-0005-0000-0000-000032010000}"/>
    <cellStyle name="20% - Énfasis3 2 4" xfId="201" xr:uid="{00000000-0005-0000-0000-000033010000}"/>
    <cellStyle name="20% - Énfasis3 2 4 2" xfId="467" xr:uid="{00000000-0005-0000-0000-000034010000}"/>
    <cellStyle name="20% - Énfasis3 2 4 2 2" xfId="996" xr:uid="{00000000-0005-0000-0000-000035010000}"/>
    <cellStyle name="20% - Énfasis3 2 4 2 2 2" xfId="2054" xr:uid="{00000000-0005-0000-0000-000036010000}"/>
    <cellStyle name="20% - Énfasis3 2 4 2 3" xfId="1526" xr:uid="{00000000-0005-0000-0000-000037010000}"/>
    <cellStyle name="20% - Énfasis3 2 4 3" xfId="732" xr:uid="{00000000-0005-0000-0000-000038010000}"/>
    <cellStyle name="20% - Énfasis3 2 4 3 2" xfId="1790" xr:uid="{00000000-0005-0000-0000-000039010000}"/>
    <cellStyle name="20% - Énfasis3 2 4 4" xfId="1262" xr:uid="{00000000-0005-0000-0000-00003A010000}"/>
    <cellStyle name="20% - Énfasis3 2 5" xfId="334" xr:uid="{00000000-0005-0000-0000-00003B010000}"/>
    <cellStyle name="20% - Énfasis3 2 5 2" xfId="863" xr:uid="{00000000-0005-0000-0000-00003C010000}"/>
    <cellStyle name="20% - Énfasis3 2 5 2 2" xfId="1921" xr:uid="{00000000-0005-0000-0000-00003D010000}"/>
    <cellStyle name="20% - Énfasis3 2 5 3" xfId="1393" xr:uid="{00000000-0005-0000-0000-00003E010000}"/>
    <cellStyle name="20% - Énfasis3 2 6" xfId="600" xr:uid="{00000000-0005-0000-0000-00003F010000}"/>
    <cellStyle name="20% - Énfasis3 2 6 2" xfId="1658" xr:uid="{00000000-0005-0000-0000-000040010000}"/>
    <cellStyle name="20% - Énfasis3 2 7" xfId="1130" xr:uid="{00000000-0005-0000-0000-000041010000}"/>
    <cellStyle name="20% - Énfasis3 3" xfId="67" xr:uid="{00000000-0005-0000-0000-000042010000}"/>
    <cellStyle name="20% - Énfasis3 3 2" xfId="145" xr:uid="{00000000-0005-0000-0000-000043010000}"/>
    <cellStyle name="20% - Énfasis3 3 2 2" xfId="279" xr:uid="{00000000-0005-0000-0000-000044010000}"/>
    <cellStyle name="20% - Énfasis3 3 2 2 2" xfId="545" xr:uid="{00000000-0005-0000-0000-000045010000}"/>
    <cellStyle name="20% - Énfasis3 3 2 2 2 2" xfId="1074" xr:uid="{00000000-0005-0000-0000-000046010000}"/>
    <cellStyle name="20% - Énfasis3 3 2 2 2 2 2" xfId="2132" xr:uid="{00000000-0005-0000-0000-000047010000}"/>
    <cellStyle name="20% - Énfasis3 3 2 2 2 3" xfId="1604" xr:uid="{00000000-0005-0000-0000-000048010000}"/>
    <cellStyle name="20% - Énfasis3 3 2 2 3" xfId="810" xr:uid="{00000000-0005-0000-0000-000049010000}"/>
    <cellStyle name="20% - Énfasis3 3 2 2 3 2" xfId="1868" xr:uid="{00000000-0005-0000-0000-00004A010000}"/>
    <cellStyle name="20% - Énfasis3 3 2 2 4" xfId="1340" xr:uid="{00000000-0005-0000-0000-00004B010000}"/>
    <cellStyle name="20% - Énfasis3 3 2 3" xfId="413" xr:uid="{00000000-0005-0000-0000-00004C010000}"/>
    <cellStyle name="20% - Énfasis3 3 2 3 2" xfId="942" xr:uid="{00000000-0005-0000-0000-00004D010000}"/>
    <cellStyle name="20% - Énfasis3 3 2 3 2 2" xfId="2000" xr:uid="{00000000-0005-0000-0000-00004E010000}"/>
    <cellStyle name="20% - Énfasis3 3 2 3 3" xfId="1472" xr:uid="{00000000-0005-0000-0000-00004F010000}"/>
    <cellStyle name="20% - Énfasis3 3 2 4" xfId="678" xr:uid="{00000000-0005-0000-0000-000050010000}"/>
    <cellStyle name="20% - Énfasis3 3 2 4 2" xfId="1736" xr:uid="{00000000-0005-0000-0000-000051010000}"/>
    <cellStyle name="20% - Énfasis3 3 2 5" xfId="1208" xr:uid="{00000000-0005-0000-0000-000052010000}"/>
    <cellStyle name="20% - Énfasis3 3 3" xfId="215" xr:uid="{00000000-0005-0000-0000-000053010000}"/>
    <cellStyle name="20% - Énfasis3 3 3 2" xfId="481" xr:uid="{00000000-0005-0000-0000-000054010000}"/>
    <cellStyle name="20% - Énfasis3 3 3 2 2" xfId="1010" xr:uid="{00000000-0005-0000-0000-000055010000}"/>
    <cellStyle name="20% - Énfasis3 3 3 2 2 2" xfId="2068" xr:uid="{00000000-0005-0000-0000-000056010000}"/>
    <cellStyle name="20% - Énfasis3 3 3 2 3" xfId="1540" xr:uid="{00000000-0005-0000-0000-000057010000}"/>
    <cellStyle name="20% - Énfasis3 3 3 3" xfId="746" xr:uid="{00000000-0005-0000-0000-000058010000}"/>
    <cellStyle name="20% - Énfasis3 3 3 3 2" xfId="1804" xr:uid="{00000000-0005-0000-0000-000059010000}"/>
    <cellStyle name="20% - Énfasis3 3 3 4" xfId="1276" xr:uid="{00000000-0005-0000-0000-00005A010000}"/>
    <cellStyle name="20% - Énfasis3 3 4" xfId="348" xr:uid="{00000000-0005-0000-0000-00005B010000}"/>
    <cellStyle name="20% - Énfasis3 3 4 2" xfId="877" xr:uid="{00000000-0005-0000-0000-00005C010000}"/>
    <cellStyle name="20% - Énfasis3 3 4 2 2" xfId="1935" xr:uid="{00000000-0005-0000-0000-00005D010000}"/>
    <cellStyle name="20% - Énfasis3 3 4 3" xfId="1407" xr:uid="{00000000-0005-0000-0000-00005E010000}"/>
    <cellStyle name="20% - Énfasis3 3 5" xfId="614" xr:uid="{00000000-0005-0000-0000-00005F010000}"/>
    <cellStyle name="20% - Énfasis3 3 5 2" xfId="1672" xr:uid="{00000000-0005-0000-0000-000060010000}"/>
    <cellStyle name="20% - Énfasis3 3 6" xfId="1144" xr:uid="{00000000-0005-0000-0000-000061010000}"/>
    <cellStyle name="20% - Énfasis3 4" xfId="111" xr:uid="{00000000-0005-0000-0000-000062010000}"/>
    <cellStyle name="20% - Énfasis3 4 2" xfId="247" xr:uid="{00000000-0005-0000-0000-000063010000}"/>
    <cellStyle name="20% - Énfasis3 4 2 2" xfId="513" xr:uid="{00000000-0005-0000-0000-000064010000}"/>
    <cellStyle name="20% - Énfasis3 4 2 2 2" xfId="1042" xr:uid="{00000000-0005-0000-0000-000065010000}"/>
    <cellStyle name="20% - Énfasis3 4 2 2 2 2" xfId="2100" xr:uid="{00000000-0005-0000-0000-000066010000}"/>
    <cellStyle name="20% - Énfasis3 4 2 2 3" xfId="1572" xr:uid="{00000000-0005-0000-0000-000067010000}"/>
    <cellStyle name="20% - Énfasis3 4 2 3" xfId="778" xr:uid="{00000000-0005-0000-0000-000068010000}"/>
    <cellStyle name="20% - Énfasis3 4 2 3 2" xfId="1836" xr:uid="{00000000-0005-0000-0000-000069010000}"/>
    <cellStyle name="20% - Énfasis3 4 2 4" xfId="1308" xr:uid="{00000000-0005-0000-0000-00006A010000}"/>
    <cellStyle name="20% - Énfasis3 4 3" xfId="381" xr:uid="{00000000-0005-0000-0000-00006B010000}"/>
    <cellStyle name="20% - Énfasis3 4 3 2" xfId="910" xr:uid="{00000000-0005-0000-0000-00006C010000}"/>
    <cellStyle name="20% - Énfasis3 4 3 2 2" xfId="1968" xr:uid="{00000000-0005-0000-0000-00006D010000}"/>
    <cellStyle name="20% - Énfasis3 4 3 3" xfId="1440" xr:uid="{00000000-0005-0000-0000-00006E010000}"/>
    <cellStyle name="20% - Énfasis3 4 4" xfId="646" xr:uid="{00000000-0005-0000-0000-00006F010000}"/>
    <cellStyle name="20% - Énfasis3 4 4 2" xfId="1704" xr:uid="{00000000-0005-0000-0000-000070010000}"/>
    <cellStyle name="20% - Énfasis3 4 5" xfId="1176" xr:uid="{00000000-0005-0000-0000-000071010000}"/>
    <cellStyle name="20% - Énfasis3 5" xfId="180" xr:uid="{00000000-0005-0000-0000-000072010000}"/>
    <cellStyle name="20% - Énfasis3 5 2" xfId="448" xr:uid="{00000000-0005-0000-0000-000073010000}"/>
    <cellStyle name="20% - Énfasis3 5 2 2" xfId="977" xr:uid="{00000000-0005-0000-0000-000074010000}"/>
    <cellStyle name="20% - Énfasis3 5 2 2 2" xfId="2035" xr:uid="{00000000-0005-0000-0000-000075010000}"/>
    <cellStyle name="20% - Énfasis3 5 2 3" xfId="1507" xr:uid="{00000000-0005-0000-0000-000076010000}"/>
    <cellStyle name="20% - Énfasis3 5 3" xfId="713" xr:uid="{00000000-0005-0000-0000-000077010000}"/>
    <cellStyle name="20% - Énfasis3 5 3 2" xfId="1771" xr:uid="{00000000-0005-0000-0000-000078010000}"/>
    <cellStyle name="20% - Énfasis3 5 4" xfId="1243" xr:uid="{00000000-0005-0000-0000-000079010000}"/>
    <cellStyle name="20% - Énfasis3 6" xfId="314" xr:uid="{00000000-0005-0000-0000-00007A010000}"/>
    <cellStyle name="20% - Énfasis3 6 2" xfId="845" xr:uid="{00000000-0005-0000-0000-00007B010000}"/>
    <cellStyle name="20% - Énfasis3 6 2 2" xfId="1903" xr:uid="{00000000-0005-0000-0000-00007C010000}"/>
    <cellStyle name="20% - Énfasis3 6 3" xfId="1375" xr:uid="{00000000-0005-0000-0000-00007D010000}"/>
    <cellStyle name="20% - Énfasis3 7" xfId="580" xr:uid="{00000000-0005-0000-0000-00007E010000}"/>
    <cellStyle name="20% - Énfasis3 7 2" xfId="1639" xr:uid="{00000000-0005-0000-0000-00007F010000}"/>
    <cellStyle name="20% - Énfasis3 8" xfId="1109" xr:uid="{00000000-0005-0000-0000-000080010000}"/>
    <cellStyle name="20% - Énfasis4" xfId="31" builtinId="42" customBuiltin="1"/>
    <cellStyle name="20% - Énfasis4 2" xfId="54" xr:uid="{00000000-0005-0000-0000-000082010000}"/>
    <cellStyle name="20% - Énfasis4 2 2" xfId="98" xr:uid="{00000000-0005-0000-0000-000083010000}"/>
    <cellStyle name="20% - Énfasis4 2 2 2" xfId="166" xr:uid="{00000000-0005-0000-0000-000084010000}"/>
    <cellStyle name="20% - Énfasis4 2 2 2 2" xfId="300" xr:uid="{00000000-0005-0000-0000-000085010000}"/>
    <cellStyle name="20% - Énfasis4 2 2 2 2 2" xfId="566" xr:uid="{00000000-0005-0000-0000-000086010000}"/>
    <cellStyle name="20% - Énfasis4 2 2 2 2 2 2" xfId="1095" xr:uid="{00000000-0005-0000-0000-000087010000}"/>
    <cellStyle name="20% - Énfasis4 2 2 2 2 2 2 2" xfId="2153" xr:uid="{00000000-0005-0000-0000-000088010000}"/>
    <cellStyle name="20% - Énfasis4 2 2 2 2 2 3" xfId="1625" xr:uid="{00000000-0005-0000-0000-000089010000}"/>
    <cellStyle name="20% - Énfasis4 2 2 2 2 3" xfId="831" xr:uid="{00000000-0005-0000-0000-00008A010000}"/>
    <cellStyle name="20% - Énfasis4 2 2 2 2 3 2" xfId="1889" xr:uid="{00000000-0005-0000-0000-00008B010000}"/>
    <cellStyle name="20% - Énfasis4 2 2 2 2 4" xfId="1361" xr:uid="{00000000-0005-0000-0000-00008C010000}"/>
    <cellStyle name="20% - Énfasis4 2 2 2 3" xfId="434" xr:uid="{00000000-0005-0000-0000-00008D010000}"/>
    <cellStyle name="20% - Énfasis4 2 2 2 3 2" xfId="963" xr:uid="{00000000-0005-0000-0000-00008E010000}"/>
    <cellStyle name="20% - Énfasis4 2 2 2 3 2 2" xfId="2021" xr:uid="{00000000-0005-0000-0000-00008F010000}"/>
    <cellStyle name="20% - Énfasis4 2 2 2 3 3" xfId="1493" xr:uid="{00000000-0005-0000-0000-000090010000}"/>
    <cellStyle name="20% - Énfasis4 2 2 2 4" xfId="699" xr:uid="{00000000-0005-0000-0000-000091010000}"/>
    <cellStyle name="20% - Énfasis4 2 2 2 4 2" xfId="1757" xr:uid="{00000000-0005-0000-0000-000092010000}"/>
    <cellStyle name="20% - Énfasis4 2 2 2 5" xfId="1229" xr:uid="{00000000-0005-0000-0000-000093010000}"/>
    <cellStyle name="20% - Énfasis4 2 2 3" xfId="235" xr:uid="{00000000-0005-0000-0000-000094010000}"/>
    <cellStyle name="20% - Énfasis4 2 2 3 2" xfId="501" xr:uid="{00000000-0005-0000-0000-000095010000}"/>
    <cellStyle name="20% - Énfasis4 2 2 3 2 2" xfId="1030" xr:uid="{00000000-0005-0000-0000-000096010000}"/>
    <cellStyle name="20% - Énfasis4 2 2 3 2 2 2" xfId="2088" xr:uid="{00000000-0005-0000-0000-000097010000}"/>
    <cellStyle name="20% - Énfasis4 2 2 3 2 3" xfId="1560" xr:uid="{00000000-0005-0000-0000-000098010000}"/>
    <cellStyle name="20% - Énfasis4 2 2 3 3" xfId="766" xr:uid="{00000000-0005-0000-0000-000099010000}"/>
    <cellStyle name="20% - Énfasis4 2 2 3 3 2" xfId="1824" xr:uid="{00000000-0005-0000-0000-00009A010000}"/>
    <cellStyle name="20% - Énfasis4 2 2 3 4" xfId="1296" xr:uid="{00000000-0005-0000-0000-00009B010000}"/>
    <cellStyle name="20% - Énfasis4 2 2 4" xfId="369" xr:uid="{00000000-0005-0000-0000-00009C010000}"/>
    <cellStyle name="20% - Énfasis4 2 2 4 2" xfId="898" xr:uid="{00000000-0005-0000-0000-00009D010000}"/>
    <cellStyle name="20% - Énfasis4 2 2 4 2 2" xfId="1956" xr:uid="{00000000-0005-0000-0000-00009E010000}"/>
    <cellStyle name="20% - Énfasis4 2 2 4 3" xfId="1428" xr:uid="{00000000-0005-0000-0000-00009F010000}"/>
    <cellStyle name="20% - Énfasis4 2 2 5" xfId="634" xr:uid="{00000000-0005-0000-0000-0000A0010000}"/>
    <cellStyle name="20% - Énfasis4 2 2 5 2" xfId="1692" xr:uid="{00000000-0005-0000-0000-0000A1010000}"/>
    <cellStyle name="20% - Énfasis4 2 2 6" xfId="1164" xr:uid="{00000000-0005-0000-0000-0000A2010000}"/>
    <cellStyle name="20% - Énfasis4 2 3" xfId="133" xr:uid="{00000000-0005-0000-0000-0000A3010000}"/>
    <cellStyle name="20% - Énfasis4 2 3 2" xfId="267" xr:uid="{00000000-0005-0000-0000-0000A4010000}"/>
    <cellStyle name="20% - Énfasis4 2 3 2 2" xfId="533" xr:uid="{00000000-0005-0000-0000-0000A5010000}"/>
    <cellStyle name="20% - Énfasis4 2 3 2 2 2" xfId="1062" xr:uid="{00000000-0005-0000-0000-0000A6010000}"/>
    <cellStyle name="20% - Énfasis4 2 3 2 2 2 2" xfId="2120" xr:uid="{00000000-0005-0000-0000-0000A7010000}"/>
    <cellStyle name="20% - Énfasis4 2 3 2 2 3" xfId="1592" xr:uid="{00000000-0005-0000-0000-0000A8010000}"/>
    <cellStyle name="20% - Énfasis4 2 3 2 3" xfId="798" xr:uid="{00000000-0005-0000-0000-0000A9010000}"/>
    <cellStyle name="20% - Énfasis4 2 3 2 3 2" xfId="1856" xr:uid="{00000000-0005-0000-0000-0000AA010000}"/>
    <cellStyle name="20% - Énfasis4 2 3 2 4" xfId="1328" xr:uid="{00000000-0005-0000-0000-0000AB010000}"/>
    <cellStyle name="20% - Énfasis4 2 3 3" xfId="401" xr:uid="{00000000-0005-0000-0000-0000AC010000}"/>
    <cellStyle name="20% - Énfasis4 2 3 3 2" xfId="930" xr:uid="{00000000-0005-0000-0000-0000AD010000}"/>
    <cellStyle name="20% - Énfasis4 2 3 3 2 2" xfId="1988" xr:uid="{00000000-0005-0000-0000-0000AE010000}"/>
    <cellStyle name="20% - Énfasis4 2 3 3 3" xfId="1460" xr:uid="{00000000-0005-0000-0000-0000AF010000}"/>
    <cellStyle name="20% - Énfasis4 2 3 4" xfId="666" xr:uid="{00000000-0005-0000-0000-0000B0010000}"/>
    <cellStyle name="20% - Énfasis4 2 3 4 2" xfId="1724" xr:uid="{00000000-0005-0000-0000-0000B1010000}"/>
    <cellStyle name="20% - Énfasis4 2 3 5" xfId="1196" xr:uid="{00000000-0005-0000-0000-0000B2010000}"/>
    <cellStyle name="20% - Énfasis4 2 4" xfId="203" xr:uid="{00000000-0005-0000-0000-0000B3010000}"/>
    <cellStyle name="20% - Énfasis4 2 4 2" xfId="469" xr:uid="{00000000-0005-0000-0000-0000B4010000}"/>
    <cellStyle name="20% - Énfasis4 2 4 2 2" xfId="998" xr:uid="{00000000-0005-0000-0000-0000B5010000}"/>
    <cellStyle name="20% - Énfasis4 2 4 2 2 2" xfId="2056" xr:uid="{00000000-0005-0000-0000-0000B6010000}"/>
    <cellStyle name="20% - Énfasis4 2 4 2 3" xfId="1528" xr:uid="{00000000-0005-0000-0000-0000B7010000}"/>
    <cellStyle name="20% - Énfasis4 2 4 3" xfId="734" xr:uid="{00000000-0005-0000-0000-0000B8010000}"/>
    <cellStyle name="20% - Énfasis4 2 4 3 2" xfId="1792" xr:uid="{00000000-0005-0000-0000-0000B9010000}"/>
    <cellStyle name="20% - Énfasis4 2 4 4" xfId="1264" xr:uid="{00000000-0005-0000-0000-0000BA010000}"/>
    <cellStyle name="20% - Énfasis4 2 5" xfId="336" xr:uid="{00000000-0005-0000-0000-0000BB010000}"/>
    <cellStyle name="20% - Énfasis4 2 5 2" xfId="865" xr:uid="{00000000-0005-0000-0000-0000BC010000}"/>
    <cellStyle name="20% - Énfasis4 2 5 2 2" xfId="1923" xr:uid="{00000000-0005-0000-0000-0000BD010000}"/>
    <cellStyle name="20% - Énfasis4 2 5 3" xfId="1395" xr:uid="{00000000-0005-0000-0000-0000BE010000}"/>
    <cellStyle name="20% - Énfasis4 2 6" xfId="602" xr:uid="{00000000-0005-0000-0000-0000BF010000}"/>
    <cellStyle name="20% - Énfasis4 2 6 2" xfId="1660" xr:uid="{00000000-0005-0000-0000-0000C0010000}"/>
    <cellStyle name="20% - Énfasis4 2 7" xfId="1132" xr:uid="{00000000-0005-0000-0000-0000C1010000}"/>
    <cellStyle name="20% - Énfasis4 3" xfId="69" xr:uid="{00000000-0005-0000-0000-0000C2010000}"/>
    <cellStyle name="20% - Énfasis4 3 2" xfId="147" xr:uid="{00000000-0005-0000-0000-0000C3010000}"/>
    <cellStyle name="20% - Énfasis4 3 2 2" xfId="281" xr:uid="{00000000-0005-0000-0000-0000C4010000}"/>
    <cellStyle name="20% - Énfasis4 3 2 2 2" xfId="547" xr:uid="{00000000-0005-0000-0000-0000C5010000}"/>
    <cellStyle name="20% - Énfasis4 3 2 2 2 2" xfId="1076" xr:uid="{00000000-0005-0000-0000-0000C6010000}"/>
    <cellStyle name="20% - Énfasis4 3 2 2 2 2 2" xfId="2134" xr:uid="{00000000-0005-0000-0000-0000C7010000}"/>
    <cellStyle name="20% - Énfasis4 3 2 2 2 3" xfId="1606" xr:uid="{00000000-0005-0000-0000-0000C8010000}"/>
    <cellStyle name="20% - Énfasis4 3 2 2 3" xfId="812" xr:uid="{00000000-0005-0000-0000-0000C9010000}"/>
    <cellStyle name="20% - Énfasis4 3 2 2 3 2" xfId="1870" xr:uid="{00000000-0005-0000-0000-0000CA010000}"/>
    <cellStyle name="20% - Énfasis4 3 2 2 4" xfId="1342" xr:uid="{00000000-0005-0000-0000-0000CB010000}"/>
    <cellStyle name="20% - Énfasis4 3 2 3" xfId="415" xr:uid="{00000000-0005-0000-0000-0000CC010000}"/>
    <cellStyle name="20% - Énfasis4 3 2 3 2" xfId="944" xr:uid="{00000000-0005-0000-0000-0000CD010000}"/>
    <cellStyle name="20% - Énfasis4 3 2 3 2 2" xfId="2002" xr:uid="{00000000-0005-0000-0000-0000CE010000}"/>
    <cellStyle name="20% - Énfasis4 3 2 3 3" xfId="1474" xr:uid="{00000000-0005-0000-0000-0000CF010000}"/>
    <cellStyle name="20% - Énfasis4 3 2 4" xfId="680" xr:uid="{00000000-0005-0000-0000-0000D0010000}"/>
    <cellStyle name="20% - Énfasis4 3 2 4 2" xfId="1738" xr:uid="{00000000-0005-0000-0000-0000D1010000}"/>
    <cellStyle name="20% - Énfasis4 3 2 5" xfId="1210" xr:uid="{00000000-0005-0000-0000-0000D2010000}"/>
    <cellStyle name="20% - Énfasis4 3 3" xfId="217" xr:uid="{00000000-0005-0000-0000-0000D3010000}"/>
    <cellStyle name="20% - Énfasis4 3 3 2" xfId="483" xr:uid="{00000000-0005-0000-0000-0000D4010000}"/>
    <cellStyle name="20% - Énfasis4 3 3 2 2" xfId="1012" xr:uid="{00000000-0005-0000-0000-0000D5010000}"/>
    <cellStyle name="20% - Énfasis4 3 3 2 2 2" xfId="2070" xr:uid="{00000000-0005-0000-0000-0000D6010000}"/>
    <cellStyle name="20% - Énfasis4 3 3 2 3" xfId="1542" xr:uid="{00000000-0005-0000-0000-0000D7010000}"/>
    <cellStyle name="20% - Énfasis4 3 3 3" xfId="748" xr:uid="{00000000-0005-0000-0000-0000D8010000}"/>
    <cellStyle name="20% - Énfasis4 3 3 3 2" xfId="1806" xr:uid="{00000000-0005-0000-0000-0000D9010000}"/>
    <cellStyle name="20% - Énfasis4 3 3 4" xfId="1278" xr:uid="{00000000-0005-0000-0000-0000DA010000}"/>
    <cellStyle name="20% - Énfasis4 3 4" xfId="350" xr:uid="{00000000-0005-0000-0000-0000DB010000}"/>
    <cellStyle name="20% - Énfasis4 3 4 2" xfId="879" xr:uid="{00000000-0005-0000-0000-0000DC010000}"/>
    <cellStyle name="20% - Énfasis4 3 4 2 2" xfId="1937" xr:uid="{00000000-0005-0000-0000-0000DD010000}"/>
    <cellStyle name="20% - Énfasis4 3 4 3" xfId="1409" xr:uid="{00000000-0005-0000-0000-0000DE010000}"/>
    <cellStyle name="20% - Énfasis4 3 5" xfId="616" xr:uid="{00000000-0005-0000-0000-0000DF010000}"/>
    <cellStyle name="20% - Énfasis4 3 5 2" xfId="1674" xr:uid="{00000000-0005-0000-0000-0000E0010000}"/>
    <cellStyle name="20% - Énfasis4 3 6" xfId="1146" xr:uid="{00000000-0005-0000-0000-0000E1010000}"/>
    <cellStyle name="20% - Énfasis4 4" xfId="113" xr:uid="{00000000-0005-0000-0000-0000E2010000}"/>
    <cellStyle name="20% - Énfasis4 4 2" xfId="249" xr:uid="{00000000-0005-0000-0000-0000E3010000}"/>
    <cellStyle name="20% - Énfasis4 4 2 2" xfId="515" xr:uid="{00000000-0005-0000-0000-0000E4010000}"/>
    <cellStyle name="20% - Énfasis4 4 2 2 2" xfId="1044" xr:uid="{00000000-0005-0000-0000-0000E5010000}"/>
    <cellStyle name="20% - Énfasis4 4 2 2 2 2" xfId="2102" xr:uid="{00000000-0005-0000-0000-0000E6010000}"/>
    <cellStyle name="20% - Énfasis4 4 2 2 3" xfId="1574" xr:uid="{00000000-0005-0000-0000-0000E7010000}"/>
    <cellStyle name="20% - Énfasis4 4 2 3" xfId="780" xr:uid="{00000000-0005-0000-0000-0000E8010000}"/>
    <cellStyle name="20% - Énfasis4 4 2 3 2" xfId="1838" xr:uid="{00000000-0005-0000-0000-0000E9010000}"/>
    <cellStyle name="20% - Énfasis4 4 2 4" xfId="1310" xr:uid="{00000000-0005-0000-0000-0000EA010000}"/>
    <cellStyle name="20% - Énfasis4 4 3" xfId="383" xr:uid="{00000000-0005-0000-0000-0000EB010000}"/>
    <cellStyle name="20% - Énfasis4 4 3 2" xfId="912" xr:uid="{00000000-0005-0000-0000-0000EC010000}"/>
    <cellStyle name="20% - Énfasis4 4 3 2 2" xfId="1970" xr:uid="{00000000-0005-0000-0000-0000ED010000}"/>
    <cellStyle name="20% - Énfasis4 4 3 3" xfId="1442" xr:uid="{00000000-0005-0000-0000-0000EE010000}"/>
    <cellStyle name="20% - Énfasis4 4 4" xfId="648" xr:uid="{00000000-0005-0000-0000-0000EF010000}"/>
    <cellStyle name="20% - Énfasis4 4 4 2" xfId="1706" xr:uid="{00000000-0005-0000-0000-0000F0010000}"/>
    <cellStyle name="20% - Énfasis4 4 5" xfId="1178" xr:uid="{00000000-0005-0000-0000-0000F1010000}"/>
    <cellStyle name="20% - Énfasis4 5" xfId="182" xr:uid="{00000000-0005-0000-0000-0000F2010000}"/>
    <cellStyle name="20% - Énfasis4 5 2" xfId="450" xr:uid="{00000000-0005-0000-0000-0000F3010000}"/>
    <cellStyle name="20% - Énfasis4 5 2 2" xfId="979" xr:uid="{00000000-0005-0000-0000-0000F4010000}"/>
    <cellStyle name="20% - Énfasis4 5 2 2 2" xfId="2037" xr:uid="{00000000-0005-0000-0000-0000F5010000}"/>
    <cellStyle name="20% - Énfasis4 5 2 3" xfId="1509" xr:uid="{00000000-0005-0000-0000-0000F6010000}"/>
    <cellStyle name="20% - Énfasis4 5 3" xfId="715" xr:uid="{00000000-0005-0000-0000-0000F7010000}"/>
    <cellStyle name="20% - Énfasis4 5 3 2" xfId="1773" xr:uid="{00000000-0005-0000-0000-0000F8010000}"/>
    <cellStyle name="20% - Énfasis4 5 4" xfId="1245" xr:uid="{00000000-0005-0000-0000-0000F9010000}"/>
    <cellStyle name="20% - Énfasis4 6" xfId="316" xr:uid="{00000000-0005-0000-0000-0000FA010000}"/>
    <cellStyle name="20% - Énfasis4 6 2" xfId="847" xr:uid="{00000000-0005-0000-0000-0000FB010000}"/>
    <cellStyle name="20% - Énfasis4 6 2 2" xfId="1905" xr:uid="{00000000-0005-0000-0000-0000FC010000}"/>
    <cellStyle name="20% - Énfasis4 6 3" xfId="1377" xr:uid="{00000000-0005-0000-0000-0000FD010000}"/>
    <cellStyle name="20% - Énfasis4 7" xfId="582" xr:uid="{00000000-0005-0000-0000-0000FE010000}"/>
    <cellStyle name="20% - Énfasis4 7 2" xfId="1641" xr:uid="{00000000-0005-0000-0000-0000FF010000}"/>
    <cellStyle name="20% - Énfasis4 8" xfId="1111" xr:uid="{00000000-0005-0000-0000-000000020000}"/>
    <cellStyle name="20% - Énfasis5" xfId="35" builtinId="46" customBuiltin="1"/>
    <cellStyle name="20% - Énfasis5 2" xfId="56" xr:uid="{00000000-0005-0000-0000-000002020000}"/>
    <cellStyle name="20% - Énfasis5 2 2" xfId="100" xr:uid="{00000000-0005-0000-0000-000003020000}"/>
    <cellStyle name="20% - Énfasis5 2 2 2" xfId="168" xr:uid="{00000000-0005-0000-0000-000004020000}"/>
    <cellStyle name="20% - Énfasis5 2 2 2 2" xfId="302" xr:uid="{00000000-0005-0000-0000-000005020000}"/>
    <cellStyle name="20% - Énfasis5 2 2 2 2 2" xfId="568" xr:uid="{00000000-0005-0000-0000-000006020000}"/>
    <cellStyle name="20% - Énfasis5 2 2 2 2 2 2" xfId="1097" xr:uid="{00000000-0005-0000-0000-000007020000}"/>
    <cellStyle name="20% - Énfasis5 2 2 2 2 2 2 2" xfId="2155" xr:uid="{00000000-0005-0000-0000-000008020000}"/>
    <cellStyle name="20% - Énfasis5 2 2 2 2 2 3" xfId="1627" xr:uid="{00000000-0005-0000-0000-000009020000}"/>
    <cellStyle name="20% - Énfasis5 2 2 2 2 3" xfId="833" xr:uid="{00000000-0005-0000-0000-00000A020000}"/>
    <cellStyle name="20% - Énfasis5 2 2 2 2 3 2" xfId="1891" xr:uid="{00000000-0005-0000-0000-00000B020000}"/>
    <cellStyle name="20% - Énfasis5 2 2 2 2 4" xfId="1363" xr:uid="{00000000-0005-0000-0000-00000C020000}"/>
    <cellStyle name="20% - Énfasis5 2 2 2 3" xfId="436" xr:uid="{00000000-0005-0000-0000-00000D020000}"/>
    <cellStyle name="20% - Énfasis5 2 2 2 3 2" xfId="965" xr:uid="{00000000-0005-0000-0000-00000E020000}"/>
    <cellStyle name="20% - Énfasis5 2 2 2 3 2 2" xfId="2023" xr:uid="{00000000-0005-0000-0000-00000F020000}"/>
    <cellStyle name="20% - Énfasis5 2 2 2 3 3" xfId="1495" xr:uid="{00000000-0005-0000-0000-000010020000}"/>
    <cellStyle name="20% - Énfasis5 2 2 2 4" xfId="701" xr:uid="{00000000-0005-0000-0000-000011020000}"/>
    <cellStyle name="20% - Énfasis5 2 2 2 4 2" xfId="1759" xr:uid="{00000000-0005-0000-0000-000012020000}"/>
    <cellStyle name="20% - Énfasis5 2 2 2 5" xfId="1231" xr:uid="{00000000-0005-0000-0000-000013020000}"/>
    <cellStyle name="20% - Énfasis5 2 2 3" xfId="237" xr:uid="{00000000-0005-0000-0000-000014020000}"/>
    <cellStyle name="20% - Énfasis5 2 2 3 2" xfId="503" xr:uid="{00000000-0005-0000-0000-000015020000}"/>
    <cellStyle name="20% - Énfasis5 2 2 3 2 2" xfId="1032" xr:uid="{00000000-0005-0000-0000-000016020000}"/>
    <cellStyle name="20% - Énfasis5 2 2 3 2 2 2" xfId="2090" xr:uid="{00000000-0005-0000-0000-000017020000}"/>
    <cellStyle name="20% - Énfasis5 2 2 3 2 3" xfId="1562" xr:uid="{00000000-0005-0000-0000-000018020000}"/>
    <cellStyle name="20% - Énfasis5 2 2 3 3" xfId="768" xr:uid="{00000000-0005-0000-0000-000019020000}"/>
    <cellStyle name="20% - Énfasis5 2 2 3 3 2" xfId="1826" xr:uid="{00000000-0005-0000-0000-00001A020000}"/>
    <cellStyle name="20% - Énfasis5 2 2 3 4" xfId="1298" xr:uid="{00000000-0005-0000-0000-00001B020000}"/>
    <cellStyle name="20% - Énfasis5 2 2 4" xfId="371" xr:uid="{00000000-0005-0000-0000-00001C020000}"/>
    <cellStyle name="20% - Énfasis5 2 2 4 2" xfId="900" xr:uid="{00000000-0005-0000-0000-00001D020000}"/>
    <cellStyle name="20% - Énfasis5 2 2 4 2 2" xfId="1958" xr:uid="{00000000-0005-0000-0000-00001E020000}"/>
    <cellStyle name="20% - Énfasis5 2 2 4 3" xfId="1430" xr:uid="{00000000-0005-0000-0000-00001F020000}"/>
    <cellStyle name="20% - Énfasis5 2 2 5" xfId="636" xr:uid="{00000000-0005-0000-0000-000020020000}"/>
    <cellStyle name="20% - Énfasis5 2 2 5 2" xfId="1694" xr:uid="{00000000-0005-0000-0000-000021020000}"/>
    <cellStyle name="20% - Énfasis5 2 2 6" xfId="1166" xr:uid="{00000000-0005-0000-0000-000022020000}"/>
    <cellStyle name="20% - Énfasis5 2 3" xfId="135" xr:uid="{00000000-0005-0000-0000-000023020000}"/>
    <cellStyle name="20% - Énfasis5 2 3 2" xfId="269" xr:uid="{00000000-0005-0000-0000-000024020000}"/>
    <cellStyle name="20% - Énfasis5 2 3 2 2" xfId="535" xr:uid="{00000000-0005-0000-0000-000025020000}"/>
    <cellStyle name="20% - Énfasis5 2 3 2 2 2" xfId="1064" xr:uid="{00000000-0005-0000-0000-000026020000}"/>
    <cellStyle name="20% - Énfasis5 2 3 2 2 2 2" xfId="2122" xr:uid="{00000000-0005-0000-0000-000027020000}"/>
    <cellStyle name="20% - Énfasis5 2 3 2 2 3" xfId="1594" xr:uid="{00000000-0005-0000-0000-000028020000}"/>
    <cellStyle name="20% - Énfasis5 2 3 2 3" xfId="800" xr:uid="{00000000-0005-0000-0000-000029020000}"/>
    <cellStyle name="20% - Énfasis5 2 3 2 3 2" xfId="1858" xr:uid="{00000000-0005-0000-0000-00002A020000}"/>
    <cellStyle name="20% - Énfasis5 2 3 2 4" xfId="1330" xr:uid="{00000000-0005-0000-0000-00002B020000}"/>
    <cellStyle name="20% - Énfasis5 2 3 3" xfId="403" xr:uid="{00000000-0005-0000-0000-00002C020000}"/>
    <cellStyle name="20% - Énfasis5 2 3 3 2" xfId="932" xr:uid="{00000000-0005-0000-0000-00002D020000}"/>
    <cellStyle name="20% - Énfasis5 2 3 3 2 2" xfId="1990" xr:uid="{00000000-0005-0000-0000-00002E020000}"/>
    <cellStyle name="20% - Énfasis5 2 3 3 3" xfId="1462" xr:uid="{00000000-0005-0000-0000-00002F020000}"/>
    <cellStyle name="20% - Énfasis5 2 3 4" xfId="668" xr:uid="{00000000-0005-0000-0000-000030020000}"/>
    <cellStyle name="20% - Énfasis5 2 3 4 2" xfId="1726" xr:uid="{00000000-0005-0000-0000-000031020000}"/>
    <cellStyle name="20% - Énfasis5 2 3 5" xfId="1198" xr:uid="{00000000-0005-0000-0000-000032020000}"/>
    <cellStyle name="20% - Énfasis5 2 4" xfId="205" xr:uid="{00000000-0005-0000-0000-000033020000}"/>
    <cellStyle name="20% - Énfasis5 2 4 2" xfId="471" xr:uid="{00000000-0005-0000-0000-000034020000}"/>
    <cellStyle name="20% - Énfasis5 2 4 2 2" xfId="1000" xr:uid="{00000000-0005-0000-0000-000035020000}"/>
    <cellStyle name="20% - Énfasis5 2 4 2 2 2" xfId="2058" xr:uid="{00000000-0005-0000-0000-000036020000}"/>
    <cellStyle name="20% - Énfasis5 2 4 2 3" xfId="1530" xr:uid="{00000000-0005-0000-0000-000037020000}"/>
    <cellStyle name="20% - Énfasis5 2 4 3" xfId="736" xr:uid="{00000000-0005-0000-0000-000038020000}"/>
    <cellStyle name="20% - Énfasis5 2 4 3 2" xfId="1794" xr:uid="{00000000-0005-0000-0000-000039020000}"/>
    <cellStyle name="20% - Énfasis5 2 4 4" xfId="1266" xr:uid="{00000000-0005-0000-0000-00003A020000}"/>
    <cellStyle name="20% - Énfasis5 2 5" xfId="338" xr:uid="{00000000-0005-0000-0000-00003B020000}"/>
    <cellStyle name="20% - Énfasis5 2 5 2" xfId="867" xr:uid="{00000000-0005-0000-0000-00003C020000}"/>
    <cellStyle name="20% - Énfasis5 2 5 2 2" xfId="1925" xr:uid="{00000000-0005-0000-0000-00003D020000}"/>
    <cellStyle name="20% - Énfasis5 2 5 3" xfId="1397" xr:uid="{00000000-0005-0000-0000-00003E020000}"/>
    <cellStyle name="20% - Énfasis5 2 6" xfId="604" xr:uid="{00000000-0005-0000-0000-00003F020000}"/>
    <cellStyle name="20% - Énfasis5 2 6 2" xfId="1662" xr:uid="{00000000-0005-0000-0000-000040020000}"/>
    <cellStyle name="20% - Énfasis5 2 7" xfId="1134" xr:uid="{00000000-0005-0000-0000-000041020000}"/>
    <cellStyle name="20% - Énfasis5 3" xfId="71" xr:uid="{00000000-0005-0000-0000-000042020000}"/>
    <cellStyle name="20% - Énfasis5 3 2" xfId="149" xr:uid="{00000000-0005-0000-0000-000043020000}"/>
    <cellStyle name="20% - Énfasis5 3 2 2" xfId="283" xr:uid="{00000000-0005-0000-0000-000044020000}"/>
    <cellStyle name="20% - Énfasis5 3 2 2 2" xfId="549" xr:uid="{00000000-0005-0000-0000-000045020000}"/>
    <cellStyle name="20% - Énfasis5 3 2 2 2 2" xfId="1078" xr:uid="{00000000-0005-0000-0000-000046020000}"/>
    <cellStyle name="20% - Énfasis5 3 2 2 2 2 2" xfId="2136" xr:uid="{00000000-0005-0000-0000-000047020000}"/>
    <cellStyle name="20% - Énfasis5 3 2 2 2 3" xfId="1608" xr:uid="{00000000-0005-0000-0000-000048020000}"/>
    <cellStyle name="20% - Énfasis5 3 2 2 3" xfId="814" xr:uid="{00000000-0005-0000-0000-000049020000}"/>
    <cellStyle name="20% - Énfasis5 3 2 2 3 2" xfId="1872" xr:uid="{00000000-0005-0000-0000-00004A020000}"/>
    <cellStyle name="20% - Énfasis5 3 2 2 4" xfId="1344" xr:uid="{00000000-0005-0000-0000-00004B020000}"/>
    <cellStyle name="20% - Énfasis5 3 2 3" xfId="417" xr:uid="{00000000-0005-0000-0000-00004C020000}"/>
    <cellStyle name="20% - Énfasis5 3 2 3 2" xfId="946" xr:uid="{00000000-0005-0000-0000-00004D020000}"/>
    <cellStyle name="20% - Énfasis5 3 2 3 2 2" xfId="2004" xr:uid="{00000000-0005-0000-0000-00004E020000}"/>
    <cellStyle name="20% - Énfasis5 3 2 3 3" xfId="1476" xr:uid="{00000000-0005-0000-0000-00004F020000}"/>
    <cellStyle name="20% - Énfasis5 3 2 4" xfId="682" xr:uid="{00000000-0005-0000-0000-000050020000}"/>
    <cellStyle name="20% - Énfasis5 3 2 4 2" xfId="1740" xr:uid="{00000000-0005-0000-0000-000051020000}"/>
    <cellStyle name="20% - Énfasis5 3 2 5" xfId="1212" xr:uid="{00000000-0005-0000-0000-000052020000}"/>
    <cellStyle name="20% - Énfasis5 3 3" xfId="219" xr:uid="{00000000-0005-0000-0000-000053020000}"/>
    <cellStyle name="20% - Énfasis5 3 3 2" xfId="485" xr:uid="{00000000-0005-0000-0000-000054020000}"/>
    <cellStyle name="20% - Énfasis5 3 3 2 2" xfId="1014" xr:uid="{00000000-0005-0000-0000-000055020000}"/>
    <cellStyle name="20% - Énfasis5 3 3 2 2 2" xfId="2072" xr:uid="{00000000-0005-0000-0000-000056020000}"/>
    <cellStyle name="20% - Énfasis5 3 3 2 3" xfId="1544" xr:uid="{00000000-0005-0000-0000-000057020000}"/>
    <cellStyle name="20% - Énfasis5 3 3 3" xfId="750" xr:uid="{00000000-0005-0000-0000-000058020000}"/>
    <cellStyle name="20% - Énfasis5 3 3 3 2" xfId="1808" xr:uid="{00000000-0005-0000-0000-000059020000}"/>
    <cellStyle name="20% - Énfasis5 3 3 4" xfId="1280" xr:uid="{00000000-0005-0000-0000-00005A020000}"/>
    <cellStyle name="20% - Énfasis5 3 4" xfId="352" xr:uid="{00000000-0005-0000-0000-00005B020000}"/>
    <cellStyle name="20% - Énfasis5 3 4 2" xfId="881" xr:uid="{00000000-0005-0000-0000-00005C020000}"/>
    <cellStyle name="20% - Énfasis5 3 4 2 2" xfId="1939" xr:uid="{00000000-0005-0000-0000-00005D020000}"/>
    <cellStyle name="20% - Énfasis5 3 4 3" xfId="1411" xr:uid="{00000000-0005-0000-0000-00005E020000}"/>
    <cellStyle name="20% - Énfasis5 3 5" xfId="618" xr:uid="{00000000-0005-0000-0000-00005F020000}"/>
    <cellStyle name="20% - Énfasis5 3 5 2" xfId="1676" xr:uid="{00000000-0005-0000-0000-000060020000}"/>
    <cellStyle name="20% - Énfasis5 3 6" xfId="1148" xr:uid="{00000000-0005-0000-0000-000061020000}"/>
    <cellStyle name="20% - Énfasis5 4" xfId="115" xr:uid="{00000000-0005-0000-0000-000062020000}"/>
    <cellStyle name="20% - Énfasis5 4 2" xfId="251" xr:uid="{00000000-0005-0000-0000-000063020000}"/>
    <cellStyle name="20% - Énfasis5 4 2 2" xfId="517" xr:uid="{00000000-0005-0000-0000-000064020000}"/>
    <cellStyle name="20% - Énfasis5 4 2 2 2" xfId="1046" xr:uid="{00000000-0005-0000-0000-000065020000}"/>
    <cellStyle name="20% - Énfasis5 4 2 2 2 2" xfId="2104" xr:uid="{00000000-0005-0000-0000-000066020000}"/>
    <cellStyle name="20% - Énfasis5 4 2 2 3" xfId="1576" xr:uid="{00000000-0005-0000-0000-000067020000}"/>
    <cellStyle name="20% - Énfasis5 4 2 3" xfId="782" xr:uid="{00000000-0005-0000-0000-000068020000}"/>
    <cellStyle name="20% - Énfasis5 4 2 3 2" xfId="1840" xr:uid="{00000000-0005-0000-0000-000069020000}"/>
    <cellStyle name="20% - Énfasis5 4 2 4" xfId="1312" xr:uid="{00000000-0005-0000-0000-00006A020000}"/>
    <cellStyle name="20% - Énfasis5 4 3" xfId="385" xr:uid="{00000000-0005-0000-0000-00006B020000}"/>
    <cellStyle name="20% - Énfasis5 4 3 2" xfId="914" xr:uid="{00000000-0005-0000-0000-00006C020000}"/>
    <cellStyle name="20% - Énfasis5 4 3 2 2" xfId="1972" xr:uid="{00000000-0005-0000-0000-00006D020000}"/>
    <cellStyle name="20% - Énfasis5 4 3 3" xfId="1444" xr:uid="{00000000-0005-0000-0000-00006E020000}"/>
    <cellStyle name="20% - Énfasis5 4 4" xfId="650" xr:uid="{00000000-0005-0000-0000-00006F020000}"/>
    <cellStyle name="20% - Énfasis5 4 4 2" xfId="1708" xr:uid="{00000000-0005-0000-0000-000070020000}"/>
    <cellStyle name="20% - Énfasis5 4 5" xfId="1180" xr:uid="{00000000-0005-0000-0000-000071020000}"/>
    <cellStyle name="20% - Énfasis5 5" xfId="184" xr:uid="{00000000-0005-0000-0000-000072020000}"/>
    <cellStyle name="20% - Énfasis5 5 2" xfId="452" xr:uid="{00000000-0005-0000-0000-000073020000}"/>
    <cellStyle name="20% - Énfasis5 5 2 2" xfId="981" xr:uid="{00000000-0005-0000-0000-000074020000}"/>
    <cellStyle name="20% - Énfasis5 5 2 2 2" xfId="2039" xr:uid="{00000000-0005-0000-0000-000075020000}"/>
    <cellStyle name="20% - Énfasis5 5 2 3" xfId="1511" xr:uid="{00000000-0005-0000-0000-000076020000}"/>
    <cellStyle name="20% - Énfasis5 5 3" xfId="717" xr:uid="{00000000-0005-0000-0000-000077020000}"/>
    <cellStyle name="20% - Énfasis5 5 3 2" xfId="1775" xr:uid="{00000000-0005-0000-0000-000078020000}"/>
    <cellStyle name="20% - Énfasis5 5 4" xfId="1247" xr:uid="{00000000-0005-0000-0000-000079020000}"/>
    <cellStyle name="20% - Énfasis5 6" xfId="318" xr:uid="{00000000-0005-0000-0000-00007A020000}"/>
    <cellStyle name="20% - Énfasis5 6 2" xfId="849" xr:uid="{00000000-0005-0000-0000-00007B020000}"/>
    <cellStyle name="20% - Énfasis5 6 2 2" xfId="1907" xr:uid="{00000000-0005-0000-0000-00007C020000}"/>
    <cellStyle name="20% - Énfasis5 6 3" xfId="1379" xr:uid="{00000000-0005-0000-0000-00007D020000}"/>
    <cellStyle name="20% - Énfasis5 7" xfId="584" xr:uid="{00000000-0005-0000-0000-00007E020000}"/>
    <cellStyle name="20% - Énfasis5 7 2" xfId="1643" xr:uid="{00000000-0005-0000-0000-00007F020000}"/>
    <cellStyle name="20% - Énfasis5 8" xfId="1113" xr:uid="{00000000-0005-0000-0000-000080020000}"/>
    <cellStyle name="20% - Énfasis6" xfId="39" builtinId="50" customBuiltin="1"/>
    <cellStyle name="20% - Énfasis6 2" xfId="58" xr:uid="{00000000-0005-0000-0000-000082020000}"/>
    <cellStyle name="20% - Énfasis6 2 2" xfId="102" xr:uid="{00000000-0005-0000-0000-000083020000}"/>
    <cellStyle name="20% - Énfasis6 2 2 2" xfId="170" xr:uid="{00000000-0005-0000-0000-000084020000}"/>
    <cellStyle name="20% - Énfasis6 2 2 2 2" xfId="304" xr:uid="{00000000-0005-0000-0000-000085020000}"/>
    <cellStyle name="20% - Énfasis6 2 2 2 2 2" xfId="570" xr:uid="{00000000-0005-0000-0000-000086020000}"/>
    <cellStyle name="20% - Énfasis6 2 2 2 2 2 2" xfId="1099" xr:uid="{00000000-0005-0000-0000-000087020000}"/>
    <cellStyle name="20% - Énfasis6 2 2 2 2 2 2 2" xfId="2157" xr:uid="{00000000-0005-0000-0000-000088020000}"/>
    <cellStyle name="20% - Énfasis6 2 2 2 2 2 3" xfId="1629" xr:uid="{00000000-0005-0000-0000-000089020000}"/>
    <cellStyle name="20% - Énfasis6 2 2 2 2 3" xfId="835" xr:uid="{00000000-0005-0000-0000-00008A020000}"/>
    <cellStyle name="20% - Énfasis6 2 2 2 2 3 2" xfId="1893" xr:uid="{00000000-0005-0000-0000-00008B020000}"/>
    <cellStyle name="20% - Énfasis6 2 2 2 2 4" xfId="1365" xr:uid="{00000000-0005-0000-0000-00008C020000}"/>
    <cellStyle name="20% - Énfasis6 2 2 2 3" xfId="438" xr:uid="{00000000-0005-0000-0000-00008D020000}"/>
    <cellStyle name="20% - Énfasis6 2 2 2 3 2" xfId="967" xr:uid="{00000000-0005-0000-0000-00008E020000}"/>
    <cellStyle name="20% - Énfasis6 2 2 2 3 2 2" xfId="2025" xr:uid="{00000000-0005-0000-0000-00008F020000}"/>
    <cellStyle name="20% - Énfasis6 2 2 2 3 3" xfId="1497" xr:uid="{00000000-0005-0000-0000-000090020000}"/>
    <cellStyle name="20% - Énfasis6 2 2 2 4" xfId="703" xr:uid="{00000000-0005-0000-0000-000091020000}"/>
    <cellStyle name="20% - Énfasis6 2 2 2 4 2" xfId="1761" xr:uid="{00000000-0005-0000-0000-000092020000}"/>
    <cellStyle name="20% - Énfasis6 2 2 2 5" xfId="1233" xr:uid="{00000000-0005-0000-0000-000093020000}"/>
    <cellStyle name="20% - Énfasis6 2 2 3" xfId="239" xr:uid="{00000000-0005-0000-0000-000094020000}"/>
    <cellStyle name="20% - Énfasis6 2 2 3 2" xfId="505" xr:uid="{00000000-0005-0000-0000-000095020000}"/>
    <cellStyle name="20% - Énfasis6 2 2 3 2 2" xfId="1034" xr:uid="{00000000-0005-0000-0000-000096020000}"/>
    <cellStyle name="20% - Énfasis6 2 2 3 2 2 2" xfId="2092" xr:uid="{00000000-0005-0000-0000-000097020000}"/>
    <cellStyle name="20% - Énfasis6 2 2 3 2 3" xfId="1564" xr:uid="{00000000-0005-0000-0000-000098020000}"/>
    <cellStyle name="20% - Énfasis6 2 2 3 3" xfId="770" xr:uid="{00000000-0005-0000-0000-000099020000}"/>
    <cellStyle name="20% - Énfasis6 2 2 3 3 2" xfId="1828" xr:uid="{00000000-0005-0000-0000-00009A020000}"/>
    <cellStyle name="20% - Énfasis6 2 2 3 4" xfId="1300" xr:uid="{00000000-0005-0000-0000-00009B020000}"/>
    <cellStyle name="20% - Énfasis6 2 2 4" xfId="373" xr:uid="{00000000-0005-0000-0000-00009C020000}"/>
    <cellStyle name="20% - Énfasis6 2 2 4 2" xfId="902" xr:uid="{00000000-0005-0000-0000-00009D020000}"/>
    <cellStyle name="20% - Énfasis6 2 2 4 2 2" xfId="1960" xr:uid="{00000000-0005-0000-0000-00009E020000}"/>
    <cellStyle name="20% - Énfasis6 2 2 4 3" xfId="1432" xr:uid="{00000000-0005-0000-0000-00009F020000}"/>
    <cellStyle name="20% - Énfasis6 2 2 5" xfId="638" xr:uid="{00000000-0005-0000-0000-0000A0020000}"/>
    <cellStyle name="20% - Énfasis6 2 2 5 2" xfId="1696" xr:uid="{00000000-0005-0000-0000-0000A1020000}"/>
    <cellStyle name="20% - Énfasis6 2 2 6" xfId="1168" xr:uid="{00000000-0005-0000-0000-0000A2020000}"/>
    <cellStyle name="20% - Énfasis6 2 3" xfId="137" xr:uid="{00000000-0005-0000-0000-0000A3020000}"/>
    <cellStyle name="20% - Énfasis6 2 3 2" xfId="271" xr:uid="{00000000-0005-0000-0000-0000A4020000}"/>
    <cellStyle name="20% - Énfasis6 2 3 2 2" xfId="537" xr:uid="{00000000-0005-0000-0000-0000A5020000}"/>
    <cellStyle name="20% - Énfasis6 2 3 2 2 2" xfId="1066" xr:uid="{00000000-0005-0000-0000-0000A6020000}"/>
    <cellStyle name="20% - Énfasis6 2 3 2 2 2 2" xfId="2124" xr:uid="{00000000-0005-0000-0000-0000A7020000}"/>
    <cellStyle name="20% - Énfasis6 2 3 2 2 3" xfId="1596" xr:uid="{00000000-0005-0000-0000-0000A8020000}"/>
    <cellStyle name="20% - Énfasis6 2 3 2 3" xfId="802" xr:uid="{00000000-0005-0000-0000-0000A9020000}"/>
    <cellStyle name="20% - Énfasis6 2 3 2 3 2" xfId="1860" xr:uid="{00000000-0005-0000-0000-0000AA020000}"/>
    <cellStyle name="20% - Énfasis6 2 3 2 4" xfId="1332" xr:uid="{00000000-0005-0000-0000-0000AB020000}"/>
    <cellStyle name="20% - Énfasis6 2 3 3" xfId="405" xr:uid="{00000000-0005-0000-0000-0000AC020000}"/>
    <cellStyle name="20% - Énfasis6 2 3 3 2" xfId="934" xr:uid="{00000000-0005-0000-0000-0000AD020000}"/>
    <cellStyle name="20% - Énfasis6 2 3 3 2 2" xfId="1992" xr:uid="{00000000-0005-0000-0000-0000AE020000}"/>
    <cellStyle name="20% - Énfasis6 2 3 3 3" xfId="1464" xr:uid="{00000000-0005-0000-0000-0000AF020000}"/>
    <cellStyle name="20% - Énfasis6 2 3 4" xfId="670" xr:uid="{00000000-0005-0000-0000-0000B0020000}"/>
    <cellStyle name="20% - Énfasis6 2 3 4 2" xfId="1728" xr:uid="{00000000-0005-0000-0000-0000B1020000}"/>
    <cellStyle name="20% - Énfasis6 2 3 5" xfId="1200" xr:uid="{00000000-0005-0000-0000-0000B2020000}"/>
    <cellStyle name="20% - Énfasis6 2 4" xfId="207" xr:uid="{00000000-0005-0000-0000-0000B3020000}"/>
    <cellStyle name="20% - Énfasis6 2 4 2" xfId="473" xr:uid="{00000000-0005-0000-0000-0000B4020000}"/>
    <cellStyle name="20% - Énfasis6 2 4 2 2" xfId="1002" xr:uid="{00000000-0005-0000-0000-0000B5020000}"/>
    <cellStyle name="20% - Énfasis6 2 4 2 2 2" xfId="2060" xr:uid="{00000000-0005-0000-0000-0000B6020000}"/>
    <cellStyle name="20% - Énfasis6 2 4 2 3" xfId="1532" xr:uid="{00000000-0005-0000-0000-0000B7020000}"/>
    <cellStyle name="20% - Énfasis6 2 4 3" xfId="738" xr:uid="{00000000-0005-0000-0000-0000B8020000}"/>
    <cellStyle name="20% - Énfasis6 2 4 3 2" xfId="1796" xr:uid="{00000000-0005-0000-0000-0000B9020000}"/>
    <cellStyle name="20% - Énfasis6 2 4 4" xfId="1268" xr:uid="{00000000-0005-0000-0000-0000BA020000}"/>
    <cellStyle name="20% - Énfasis6 2 5" xfId="340" xr:uid="{00000000-0005-0000-0000-0000BB020000}"/>
    <cellStyle name="20% - Énfasis6 2 5 2" xfId="869" xr:uid="{00000000-0005-0000-0000-0000BC020000}"/>
    <cellStyle name="20% - Énfasis6 2 5 2 2" xfId="1927" xr:uid="{00000000-0005-0000-0000-0000BD020000}"/>
    <cellStyle name="20% - Énfasis6 2 5 3" xfId="1399" xr:uid="{00000000-0005-0000-0000-0000BE020000}"/>
    <cellStyle name="20% - Énfasis6 2 6" xfId="606" xr:uid="{00000000-0005-0000-0000-0000BF020000}"/>
    <cellStyle name="20% - Énfasis6 2 6 2" xfId="1664" xr:uid="{00000000-0005-0000-0000-0000C0020000}"/>
    <cellStyle name="20% - Énfasis6 2 7" xfId="1136" xr:uid="{00000000-0005-0000-0000-0000C1020000}"/>
    <cellStyle name="20% - Énfasis6 3" xfId="73" xr:uid="{00000000-0005-0000-0000-0000C2020000}"/>
    <cellStyle name="20% - Énfasis6 3 2" xfId="151" xr:uid="{00000000-0005-0000-0000-0000C3020000}"/>
    <cellStyle name="20% - Énfasis6 3 2 2" xfId="285" xr:uid="{00000000-0005-0000-0000-0000C4020000}"/>
    <cellStyle name="20% - Énfasis6 3 2 2 2" xfId="551" xr:uid="{00000000-0005-0000-0000-0000C5020000}"/>
    <cellStyle name="20% - Énfasis6 3 2 2 2 2" xfId="1080" xr:uid="{00000000-0005-0000-0000-0000C6020000}"/>
    <cellStyle name="20% - Énfasis6 3 2 2 2 2 2" xfId="2138" xr:uid="{00000000-0005-0000-0000-0000C7020000}"/>
    <cellStyle name="20% - Énfasis6 3 2 2 2 3" xfId="1610" xr:uid="{00000000-0005-0000-0000-0000C8020000}"/>
    <cellStyle name="20% - Énfasis6 3 2 2 3" xfId="816" xr:uid="{00000000-0005-0000-0000-0000C9020000}"/>
    <cellStyle name="20% - Énfasis6 3 2 2 3 2" xfId="1874" xr:uid="{00000000-0005-0000-0000-0000CA020000}"/>
    <cellStyle name="20% - Énfasis6 3 2 2 4" xfId="1346" xr:uid="{00000000-0005-0000-0000-0000CB020000}"/>
    <cellStyle name="20% - Énfasis6 3 2 3" xfId="419" xr:uid="{00000000-0005-0000-0000-0000CC020000}"/>
    <cellStyle name="20% - Énfasis6 3 2 3 2" xfId="948" xr:uid="{00000000-0005-0000-0000-0000CD020000}"/>
    <cellStyle name="20% - Énfasis6 3 2 3 2 2" xfId="2006" xr:uid="{00000000-0005-0000-0000-0000CE020000}"/>
    <cellStyle name="20% - Énfasis6 3 2 3 3" xfId="1478" xr:uid="{00000000-0005-0000-0000-0000CF020000}"/>
    <cellStyle name="20% - Énfasis6 3 2 4" xfId="684" xr:uid="{00000000-0005-0000-0000-0000D0020000}"/>
    <cellStyle name="20% - Énfasis6 3 2 4 2" xfId="1742" xr:uid="{00000000-0005-0000-0000-0000D1020000}"/>
    <cellStyle name="20% - Énfasis6 3 2 5" xfId="1214" xr:uid="{00000000-0005-0000-0000-0000D2020000}"/>
    <cellStyle name="20% - Énfasis6 3 3" xfId="221" xr:uid="{00000000-0005-0000-0000-0000D3020000}"/>
    <cellStyle name="20% - Énfasis6 3 3 2" xfId="487" xr:uid="{00000000-0005-0000-0000-0000D4020000}"/>
    <cellStyle name="20% - Énfasis6 3 3 2 2" xfId="1016" xr:uid="{00000000-0005-0000-0000-0000D5020000}"/>
    <cellStyle name="20% - Énfasis6 3 3 2 2 2" xfId="2074" xr:uid="{00000000-0005-0000-0000-0000D6020000}"/>
    <cellStyle name="20% - Énfasis6 3 3 2 3" xfId="1546" xr:uid="{00000000-0005-0000-0000-0000D7020000}"/>
    <cellStyle name="20% - Énfasis6 3 3 3" xfId="752" xr:uid="{00000000-0005-0000-0000-0000D8020000}"/>
    <cellStyle name="20% - Énfasis6 3 3 3 2" xfId="1810" xr:uid="{00000000-0005-0000-0000-0000D9020000}"/>
    <cellStyle name="20% - Énfasis6 3 3 4" xfId="1282" xr:uid="{00000000-0005-0000-0000-0000DA020000}"/>
    <cellStyle name="20% - Énfasis6 3 4" xfId="354" xr:uid="{00000000-0005-0000-0000-0000DB020000}"/>
    <cellStyle name="20% - Énfasis6 3 4 2" xfId="883" xr:uid="{00000000-0005-0000-0000-0000DC020000}"/>
    <cellStyle name="20% - Énfasis6 3 4 2 2" xfId="1941" xr:uid="{00000000-0005-0000-0000-0000DD020000}"/>
    <cellStyle name="20% - Énfasis6 3 4 3" xfId="1413" xr:uid="{00000000-0005-0000-0000-0000DE020000}"/>
    <cellStyle name="20% - Énfasis6 3 5" xfId="620" xr:uid="{00000000-0005-0000-0000-0000DF020000}"/>
    <cellStyle name="20% - Énfasis6 3 5 2" xfId="1678" xr:uid="{00000000-0005-0000-0000-0000E0020000}"/>
    <cellStyle name="20% - Énfasis6 3 6" xfId="1150" xr:uid="{00000000-0005-0000-0000-0000E1020000}"/>
    <cellStyle name="20% - Énfasis6 4" xfId="117" xr:uid="{00000000-0005-0000-0000-0000E2020000}"/>
    <cellStyle name="20% - Énfasis6 4 2" xfId="253" xr:uid="{00000000-0005-0000-0000-0000E3020000}"/>
    <cellStyle name="20% - Énfasis6 4 2 2" xfId="519" xr:uid="{00000000-0005-0000-0000-0000E4020000}"/>
    <cellStyle name="20% - Énfasis6 4 2 2 2" xfId="1048" xr:uid="{00000000-0005-0000-0000-0000E5020000}"/>
    <cellStyle name="20% - Énfasis6 4 2 2 2 2" xfId="2106" xr:uid="{00000000-0005-0000-0000-0000E6020000}"/>
    <cellStyle name="20% - Énfasis6 4 2 2 3" xfId="1578" xr:uid="{00000000-0005-0000-0000-0000E7020000}"/>
    <cellStyle name="20% - Énfasis6 4 2 3" xfId="784" xr:uid="{00000000-0005-0000-0000-0000E8020000}"/>
    <cellStyle name="20% - Énfasis6 4 2 3 2" xfId="1842" xr:uid="{00000000-0005-0000-0000-0000E9020000}"/>
    <cellStyle name="20% - Énfasis6 4 2 4" xfId="1314" xr:uid="{00000000-0005-0000-0000-0000EA020000}"/>
    <cellStyle name="20% - Énfasis6 4 3" xfId="387" xr:uid="{00000000-0005-0000-0000-0000EB020000}"/>
    <cellStyle name="20% - Énfasis6 4 3 2" xfId="916" xr:uid="{00000000-0005-0000-0000-0000EC020000}"/>
    <cellStyle name="20% - Énfasis6 4 3 2 2" xfId="1974" xr:uid="{00000000-0005-0000-0000-0000ED020000}"/>
    <cellStyle name="20% - Énfasis6 4 3 3" xfId="1446" xr:uid="{00000000-0005-0000-0000-0000EE020000}"/>
    <cellStyle name="20% - Énfasis6 4 4" xfId="652" xr:uid="{00000000-0005-0000-0000-0000EF020000}"/>
    <cellStyle name="20% - Énfasis6 4 4 2" xfId="1710" xr:uid="{00000000-0005-0000-0000-0000F0020000}"/>
    <cellStyle name="20% - Énfasis6 4 5" xfId="1182" xr:uid="{00000000-0005-0000-0000-0000F1020000}"/>
    <cellStyle name="20% - Énfasis6 5" xfId="186" xr:uid="{00000000-0005-0000-0000-0000F2020000}"/>
    <cellStyle name="20% - Énfasis6 5 2" xfId="454" xr:uid="{00000000-0005-0000-0000-0000F3020000}"/>
    <cellStyle name="20% - Énfasis6 5 2 2" xfId="983" xr:uid="{00000000-0005-0000-0000-0000F4020000}"/>
    <cellStyle name="20% - Énfasis6 5 2 2 2" xfId="2041" xr:uid="{00000000-0005-0000-0000-0000F5020000}"/>
    <cellStyle name="20% - Énfasis6 5 2 3" xfId="1513" xr:uid="{00000000-0005-0000-0000-0000F6020000}"/>
    <cellStyle name="20% - Énfasis6 5 3" xfId="719" xr:uid="{00000000-0005-0000-0000-0000F7020000}"/>
    <cellStyle name="20% - Énfasis6 5 3 2" xfId="1777" xr:uid="{00000000-0005-0000-0000-0000F8020000}"/>
    <cellStyle name="20% - Énfasis6 5 4" xfId="1249" xr:uid="{00000000-0005-0000-0000-0000F9020000}"/>
    <cellStyle name="20% - Énfasis6 6" xfId="320" xr:uid="{00000000-0005-0000-0000-0000FA020000}"/>
    <cellStyle name="20% - Énfasis6 6 2" xfId="851" xr:uid="{00000000-0005-0000-0000-0000FB020000}"/>
    <cellStyle name="20% - Énfasis6 6 2 2" xfId="1909" xr:uid="{00000000-0005-0000-0000-0000FC020000}"/>
    <cellStyle name="20% - Énfasis6 6 3" xfId="1381" xr:uid="{00000000-0005-0000-0000-0000FD020000}"/>
    <cellStyle name="20% - Énfasis6 7" xfId="586" xr:uid="{00000000-0005-0000-0000-0000FE020000}"/>
    <cellStyle name="20% - Énfasis6 7 2" xfId="1645" xr:uid="{00000000-0005-0000-0000-0000FF020000}"/>
    <cellStyle name="20% - Énfasis6 8" xfId="1115" xr:uid="{00000000-0005-0000-0000-000000030000}"/>
    <cellStyle name="40% - Énfasis1" xfId="20" builtinId="31" customBuiltin="1"/>
    <cellStyle name="40% - Énfasis1 2" xfId="49" xr:uid="{00000000-0005-0000-0000-000002030000}"/>
    <cellStyle name="40% - Énfasis1 2 2" xfId="93" xr:uid="{00000000-0005-0000-0000-000003030000}"/>
    <cellStyle name="40% - Énfasis1 2 2 2" xfId="161" xr:uid="{00000000-0005-0000-0000-000004030000}"/>
    <cellStyle name="40% - Énfasis1 2 2 2 2" xfId="295" xr:uid="{00000000-0005-0000-0000-000005030000}"/>
    <cellStyle name="40% - Énfasis1 2 2 2 2 2" xfId="561" xr:uid="{00000000-0005-0000-0000-000006030000}"/>
    <cellStyle name="40% - Énfasis1 2 2 2 2 2 2" xfId="1090" xr:uid="{00000000-0005-0000-0000-000007030000}"/>
    <cellStyle name="40% - Énfasis1 2 2 2 2 2 2 2" xfId="2148" xr:uid="{00000000-0005-0000-0000-000008030000}"/>
    <cellStyle name="40% - Énfasis1 2 2 2 2 2 3" xfId="1620" xr:uid="{00000000-0005-0000-0000-000009030000}"/>
    <cellStyle name="40% - Énfasis1 2 2 2 2 3" xfId="826" xr:uid="{00000000-0005-0000-0000-00000A030000}"/>
    <cellStyle name="40% - Énfasis1 2 2 2 2 3 2" xfId="1884" xr:uid="{00000000-0005-0000-0000-00000B030000}"/>
    <cellStyle name="40% - Énfasis1 2 2 2 2 4" xfId="1356" xr:uid="{00000000-0005-0000-0000-00000C030000}"/>
    <cellStyle name="40% - Énfasis1 2 2 2 3" xfId="429" xr:uid="{00000000-0005-0000-0000-00000D030000}"/>
    <cellStyle name="40% - Énfasis1 2 2 2 3 2" xfId="958" xr:uid="{00000000-0005-0000-0000-00000E030000}"/>
    <cellStyle name="40% - Énfasis1 2 2 2 3 2 2" xfId="2016" xr:uid="{00000000-0005-0000-0000-00000F030000}"/>
    <cellStyle name="40% - Énfasis1 2 2 2 3 3" xfId="1488" xr:uid="{00000000-0005-0000-0000-000010030000}"/>
    <cellStyle name="40% - Énfasis1 2 2 2 4" xfId="694" xr:uid="{00000000-0005-0000-0000-000011030000}"/>
    <cellStyle name="40% - Énfasis1 2 2 2 4 2" xfId="1752" xr:uid="{00000000-0005-0000-0000-000012030000}"/>
    <cellStyle name="40% - Énfasis1 2 2 2 5" xfId="1224" xr:uid="{00000000-0005-0000-0000-000013030000}"/>
    <cellStyle name="40% - Énfasis1 2 2 3" xfId="230" xr:uid="{00000000-0005-0000-0000-000014030000}"/>
    <cellStyle name="40% - Énfasis1 2 2 3 2" xfId="496" xr:uid="{00000000-0005-0000-0000-000015030000}"/>
    <cellStyle name="40% - Énfasis1 2 2 3 2 2" xfId="1025" xr:uid="{00000000-0005-0000-0000-000016030000}"/>
    <cellStyle name="40% - Énfasis1 2 2 3 2 2 2" xfId="2083" xr:uid="{00000000-0005-0000-0000-000017030000}"/>
    <cellStyle name="40% - Énfasis1 2 2 3 2 3" xfId="1555" xr:uid="{00000000-0005-0000-0000-000018030000}"/>
    <cellStyle name="40% - Énfasis1 2 2 3 3" xfId="761" xr:uid="{00000000-0005-0000-0000-000019030000}"/>
    <cellStyle name="40% - Énfasis1 2 2 3 3 2" xfId="1819" xr:uid="{00000000-0005-0000-0000-00001A030000}"/>
    <cellStyle name="40% - Énfasis1 2 2 3 4" xfId="1291" xr:uid="{00000000-0005-0000-0000-00001B030000}"/>
    <cellStyle name="40% - Énfasis1 2 2 4" xfId="364" xr:uid="{00000000-0005-0000-0000-00001C030000}"/>
    <cellStyle name="40% - Énfasis1 2 2 4 2" xfId="893" xr:uid="{00000000-0005-0000-0000-00001D030000}"/>
    <cellStyle name="40% - Énfasis1 2 2 4 2 2" xfId="1951" xr:uid="{00000000-0005-0000-0000-00001E030000}"/>
    <cellStyle name="40% - Énfasis1 2 2 4 3" xfId="1423" xr:uid="{00000000-0005-0000-0000-00001F030000}"/>
    <cellStyle name="40% - Énfasis1 2 2 5" xfId="629" xr:uid="{00000000-0005-0000-0000-000020030000}"/>
    <cellStyle name="40% - Énfasis1 2 2 5 2" xfId="1687" xr:uid="{00000000-0005-0000-0000-000021030000}"/>
    <cellStyle name="40% - Énfasis1 2 2 6" xfId="1159" xr:uid="{00000000-0005-0000-0000-000022030000}"/>
    <cellStyle name="40% - Énfasis1 2 3" xfId="128" xr:uid="{00000000-0005-0000-0000-000023030000}"/>
    <cellStyle name="40% - Énfasis1 2 3 2" xfId="262" xr:uid="{00000000-0005-0000-0000-000024030000}"/>
    <cellStyle name="40% - Énfasis1 2 3 2 2" xfId="528" xr:uid="{00000000-0005-0000-0000-000025030000}"/>
    <cellStyle name="40% - Énfasis1 2 3 2 2 2" xfId="1057" xr:uid="{00000000-0005-0000-0000-000026030000}"/>
    <cellStyle name="40% - Énfasis1 2 3 2 2 2 2" xfId="2115" xr:uid="{00000000-0005-0000-0000-000027030000}"/>
    <cellStyle name="40% - Énfasis1 2 3 2 2 3" xfId="1587" xr:uid="{00000000-0005-0000-0000-000028030000}"/>
    <cellStyle name="40% - Énfasis1 2 3 2 3" xfId="793" xr:uid="{00000000-0005-0000-0000-000029030000}"/>
    <cellStyle name="40% - Énfasis1 2 3 2 3 2" xfId="1851" xr:uid="{00000000-0005-0000-0000-00002A030000}"/>
    <cellStyle name="40% - Énfasis1 2 3 2 4" xfId="1323" xr:uid="{00000000-0005-0000-0000-00002B030000}"/>
    <cellStyle name="40% - Énfasis1 2 3 3" xfId="396" xr:uid="{00000000-0005-0000-0000-00002C030000}"/>
    <cellStyle name="40% - Énfasis1 2 3 3 2" xfId="925" xr:uid="{00000000-0005-0000-0000-00002D030000}"/>
    <cellStyle name="40% - Énfasis1 2 3 3 2 2" xfId="1983" xr:uid="{00000000-0005-0000-0000-00002E030000}"/>
    <cellStyle name="40% - Énfasis1 2 3 3 3" xfId="1455" xr:uid="{00000000-0005-0000-0000-00002F030000}"/>
    <cellStyle name="40% - Énfasis1 2 3 4" xfId="661" xr:uid="{00000000-0005-0000-0000-000030030000}"/>
    <cellStyle name="40% - Énfasis1 2 3 4 2" xfId="1719" xr:uid="{00000000-0005-0000-0000-000031030000}"/>
    <cellStyle name="40% - Énfasis1 2 3 5" xfId="1191" xr:uid="{00000000-0005-0000-0000-000032030000}"/>
    <cellStyle name="40% - Énfasis1 2 4" xfId="198" xr:uid="{00000000-0005-0000-0000-000033030000}"/>
    <cellStyle name="40% - Énfasis1 2 4 2" xfId="464" xr:uid="{00000000-0005-0000-0000-000034030000}"/>
    <cellStyle name="40% - Énfasis1 2 4 2 2" xfId="993" xr:uid="{00000000-0005-0000-0000-000035030000}"/>
    <cellStyle name="40% - Énfasis1 2 4 2 2 2" xfId="2051" xr:uid="{00000000-0005-0000-0000-000036030000}"/>
    <cellStyle name="40% - Énfasis1 2 4 2 3" xfId="1523" xr:uid="{00000000-0005-0000-0000-000037030000}"/>
    <cellStyle name="40% - Énfasis1 2 4 3" xfId="729" xr:uid="{00000000-0005-0000-0000-000038030000}"/>
    <cellStyle name="40% - Énfasis1 2 4 3 2" xfId="1787" xr:uid="{00000000-0005-0000-0000-000039030000}"/>
    <cellStyle name="40% - Énfasis1 2 4 4" xfId="1259" xr:uid="{00000000-0005-0000-0000-00003A030000}"/>
    <cellStyle name="40% - Énfasis1 2 5" xfId="331" xr:uid="{00000000-0005-0000-0000-00003B030000}"/>
    <cellStyle name="40% - Énfasis1 2 5 2" xfId="860" xr:uid="{00000000-0005-0000-0000-00003C030000}"/>
    <cellStyle name="40% - Énfasis1 2 5 2 2" xfId="1918" xr:uid="{00000000-0005-0000-0000-00003D030000}"/>
    <cellStyle name="40% - Énfasis1 2 5 3" xfId="1390" xr:uid="{00000000-0005-0000-0000-00003E030000}"/>
    <cellStyle name="40% - Énfasis1 2 6" xfId="597" xr:uid="{00000000-0005-0000-0000-00003F030000}"/>
    <cellStyle name="40% - Énfasis1 2 6 2" xfId="1655" xr:uid="{00000000-0005-0000-0000-000040030000}"/>
    <cellStyle name="40% - Énfasis1 2 7" xfId="1127" xr:uid="{00000000-0005-0000-0000-000041030000}"/>
    <cellStyle name="40% - Énfasis1 3" xfId="64" xr:uid="{00000000-0005-0000-0000-000042030000}"/>
    <cellStyle name="40% - Énfasis1 3 2" xfId="142" xr:uid="{00000000-0005-0000-0000-000043030000}"/>
    <cellStyle name="40% - Énfasis1 3 2 2" xfId="276" xr:uid="{00000000-0005-0000-0000-000044030000}"/>
    <cellStyle name="40% - Énfasis1 3 2 2 2" xfId="542" xr:uid="{00000000-0005-0000-0000-000045030000}"/>
    <cellStyle name="40% - Énfasis1 3 2 2 2 2" xfId="1071" xr:uid="{00000000-0005-0000-0000-000046030000}"/>
    <cellStyle name="40% - Énfasis1 3 2 2 2 2 2" xfId="2129" xr:uid="{00000000-0005-0000-0000-000047030000}"/>
    <cellStyle name="40% - Énfasis1 3 2 2 2 3" xfId="1601" xr:uid="{00000000-0005-0000-0000-000048030000}"/>
    <cellStyle name="40% - Énfasis1 3 2 2 3" xfId="807" xr:uid="{00000000-0005-0000-0000-000049030000}"/>
    <cellStyle name="40% - Énfasis1 3 2 2 3 2" xfId="1865" xr:uid="{00000000-0005-0000-0000-00004A030000}"/>
    <cellStyle name="40% - Énfasis1 3 2 2 4" xfId="1337" xr:uid="{00000000-0005-0000-0000-00004B030000}"/>
    <cellStyle name="40% - Énfasis1 3 2 3" xfId="410" xr:uid="{00000000-0005-0000-0000-00004C030000}"/>
    <cellStyle name="40% - Énfasis1 3 2 3 2" xfId="939" xr:uid="{00000000-0005-0000-0000-00004D030000}"/>
    <cellStyle name="40% - Énfasis1 3 2 3 2 2" xfId="1997" xr:uid="{00000000-0005-0000-0000-00004E030000}"/>
    <cellStyle name="40% - Énfasis1 3 2 3 3" xfId="1469" xr:uid="{00000000-0005-0000-0000-00004F030000}"/>
    <cellStyle name="40% - Énfasis1 3 2 4" xfId="675" xr:uid="{00000000-0005-0000-0000-000050030000}"/>
    <cellStyle name="40% - Énfasis1 3 2 4 2" xfId="1733" xr:uid="{00000000-0005-0000-0000-000051030000}"/>
    <cellStyle name="40% - Énfasis1 3 2 5" xfId="1205" xr:uid="{00000000-0005-0000-0000-000052030000}"/>
    <cellStyle name="40% - Énfasis1 3 3" xfId="212" xr:uid="{00000000-0005-0000-0000-000053030000}"/>
    <cellStyle name="40% - Énfasis1 3 3 2" xfId="478" xr:uid="{00000000-0005-0000-0000-000054030000}"/>
    <cellStyle name="40% - Énfasis1 3 3 2 2" xfId="1007" xr:uid="{00000000-0005-0000-0000-000055030000}"/>
    <cellStyle name="40% - Énfasis1 3 3 2 2 2" xfId="2065" xr:uid="{00000000-0005-0000-0000-000056030000}"/>
    <cellStyle name="40% - Énfasis1 3 3 2 3" xfId="1537" xr:uid="{00000000-0005-0000-0000-000057030000}"/>
    <cellStyle name="40% - Énfasis1 3 3 3" xfId="743" xr:uid="{00000000-0005-0000-0000-000058030000}"/>
    <cellStyle name="40% - Énfasis1 3 3 3 2" xfId="1801" xr:uid="{00000000-0005-0000-0000-000059030000}"/>
    <cellStyle name="40% - Énfasis1 3 3 4" xfId="1273" xr:uid="{00000000-0005-0000-0000-00005A030000}"/>
    <cellStyle name="40% - Énfasis1 3 4" xfId="345" xr:uid="{00000000-0005-0000-0000-00005B030000}"/>
    <cellStyle name="40% - Énfasis1 3 4 2" xfId="874" xr:uid="{00000000-0005-0000-0000-00005C030000}"/>
    <cellStyle name="40% - Énfasis1 3 4 2 2" xfId="1932" xr:uid="{00000000-0005-0000-0000-00005D030000}"/>
    <cellStyle name="40% - Énfasis1 3 4 3" xfId="1404" xr:uid="{00000000-0005-0000-0000-00005E030000}"/>
    <cellStyle name="40% - Énfasis1 3 5" xfId="611" xr:uid="{00000000-0005-0000-0000-00005F030000}"/>
    <cellStyle name="40% - Énfasis1 3 5 2" xfId="1669" xr:uid="{00000000-0005-0000-0000-000060030000}"/>
    <cellStyle name="40% - Énfasis1 3 6" xfId="1141" xr:uid="{00000000-0005-0000-0000-000061030000}"/>
    <cellStyle name="40% - Énfasis1 4" xfId="108" xr:uid="{00000000-0005-0000-0000-000062030000}"/>
    <cellStyle name="40% - Énfasis1 4 2" xfId="244" xr:uid="{00000000-0005-0000-0000-000063030000}"/>
    <cellStyle name="40% - Énfasis1 4 2 2" xfId="510" xr:uid="{00000000-0005-0000-0000-000064030000}"/>
    <cellStyle name="40% - Énfasis1 4 2 2 2" xfId="1039" xr:uid="{00000000-0005-0000-0000-000065030000}"/>
    <cellStyle name="40% - Énfasis1 4 2 2 2 2" xfId="2097" xr:uid="{00000000-0005-0000-0000-000066030000}"/>
    <cellStyle name="40% - Énfasis1 4 2 2 3" xfId="1569" xr:uid="{00000000-0005-0000-0000-000067030000}"/>
    <cellStyle name="40% - Énfasis1 4 2 3" xfId="775" xr:uid="{00000000-0005-0000-0000-000068030000}"/>
    <cellStyle name="40% - Énfasis1 4 2 3 2" xfId="1833" xr:uid="{00000000-0005-0000-0000-000069030000}"/>
    <cellStyle name="40% - Énfasis1 4 2 4" xfId="1305" xr:uid="{00000000-0005-0000-0000-00006A030000}"/>
    <cellStyle name="40% - Énfasis1 4 3" xfId="378" xr:uid="{00000000-0005-0000-0000-00006B030000}"/>
    <cellStyle name="40% - Énfasis1 4 3 2" xfId="907" xr:uid="{00000000-0005-0000-0000-00006C030000}"/>
    <cellStyle name="40% - Énfasis1 4 3 2 2" xfId="1965" xr:uid="{00000000-0005-0000-0000-00006D030000}"/>
    <cellStyle name="40% - Énfasis1 4 3 3" xfId="1437" xr:uid="{00000000-0005-0000-0000-00006E030000}"/>
    <cellStyle name="40% - Énfasis1 4 4" xfId="643" xr:uid="{00000000-0005-0000-0000-00006F030000}"/>
    <cellStyle name="40% - Énfasis1 4 4 2" xfId="1701" xr:uid="{00000000-0005-0000-0000-000070030000}"/>
    <cellStyle name="40% - Énfasis1 4 5" xfId="1173" xr:uid="{00000000-0005-0000-0000-000071030000}"/>
    <cellStyle name="40% - Énfasis1 5" xfId="177" xr:uid="{00000000-0005-0000-0000-000072030000}"/>
    <cellStyle name="40% - Énfasis1 5 2" xfId="445" xr:uid="{00000000-0005-0000-0000-000073030000}"/>
    <cellStyle name="40% - Énfasis1 5 2 2" xfId="974" xr:uid="{00000000-0005-0000-0000-000074030000}"/>
    <cellStyle name="40% - Énfasis1 5 2 2 2" xfId="2032" xr:uid="{00000000-0005-0000-0000-000075030000}"/>
    <cellStyle name="40% - Énfasis1 5 2 3" xfId="1504" xr:uid="{00000000-0005-0000-0000-000076030000}"/>
    <cellStyle name="40% - Énfasis1 5 3" xfId="710" xr:uid="{00000000-0005-0000-0000-000077030000}"/>
    <cellStyle name="40% - Énfasis1 5 3 2" xfId="1768" xr:uid="{00000000-0005-0000-0000-000078030000}"/>
    <cellStyle name="40% - Énfasis1 5 4" xfId="1240" xr:uid="{00000000-0005-0000-0000-000079030000}"/>
    <cellStyle name="40% - Énfasis1 6" xfId="311" xr:uid="{00000000-0005-0000-0000-00007A030000}"/>
    <cellStyle name="40% - Énfasis1 6 2" xfId="842" xr:uid="{00000000-0005-0000-0000-00007B030000}"/>
    <cellStyle name="40% - Énfasis1 6 2 2" xfId="1900" xr:uid="{00000000-0005-0000-0000-00007C030000}"/>
    <cellStyle name="40% - Énfasis1 6 3" xfId="1372" xr:uid="{00000000-0005-0000-0000-00007D030000}"/>
    <cellStyle name="40% - Énfasis1 7" xfId="577" xr:uid="{00000000-0005-0000-0000-00007E030000}"/>
    <cellStyle name="40% - Énfasis1 7 2" xfId="1636" xr:uid="{00000000-0005-0000-0000-00007F030000}"/>
    <cellStyle name="40% - Énfasis1 8" xfId="1106" xr:uid="{00000000-0005-0000-0000-000080030000}"/>
    <cellStyle name="40% - Énfasis2" xfId="24" builtinId="35" customBuiltin="1"/>
    <cellStyle name="40% - Énfasis2 2" xfId="51" xr:uid="{00000000-0005-0000-0000-000082030000}"/>
    <cellStyle name="40% - Énfasis2 2 2" xfId="95" xr:uid="{00000000-0005-0000-0000-000083030000}"/>
    <cellStyle name="40% - Énfasis2 2 2 2" xfId="163" xr:uid="{00000000-0005-0000-0000-000084030000}"/>
    <cellStyle name="40% - Énfasis2 2 2 2 2" xfId="297" xr:uid="{00000000-0005-0000-0000-000085030000}"/>
    <cellStyle name="40% - Énfasis2 2 2 2 2 2" xfId="563" xr:uid="{00000000-0005-0000-0000-000086030000}"/>
    <cellStyle name="40% - Énfasis2 2 2 2 2 2 2" xfId="1092" xr:uid="{00000000-0005-0000-0000-000087030000}"/>
    <cellStyle name="40% - Énfasis2 2 2 2 2 2 2 2" xfId="2150" xr:uid="{00000000-0005-0000-0000-000088030000}"/>
    <cellStyle name="40% - Énfasis2 2 2 2 2 2 3" xfId="1622" xr:uid="{00000000-0005-0000-0000-000089030000}"/>
    <cellStyle name="40% - Énfasis2 2 2 2 2 3" xfId="828" xr:uid="{00000000-0005-0000-0000-00008A030000}"/>
    <cellStyle name="40% - Énfasis2 2 2 2 2 3 2" xfId="1886" xr:uid="{00000000-0005-0000-0000-00008B030000}"/>
    <cellStyle name="40% - Énfasis2 2 2 2 2 4" xfId="1358" xr:uid="{00000000-0005-0000-0000-00008C030000}"/>
    <cellStyle name="40% - Énfasis2 2 2 2 3" xfId="431" xr:uid="{00000000-0005-0000-0000-00008D030000}"/>
    <cellStyle name="40% - Énfasis2 2 2 2 3 2" xfId="960" xr:uid="{00000000-0005-0000-0000-00008E030000}"/>
    <cellStyle name="40% - Énfasis2 2 2 2 3 2 2" xfId="2018" xr:uid="{00000000-0005-0000-0000-00008F030000}"/>
    <cellStyle name="40% - Énfasis2 2 2 2 3 3" xfId="1490" xr:uid="{00000000-0005-0000-0000-000090030000}"/>
    <cellStyle name="40% - Énfasis2 2 2 2 4" xfId="696" xr:uid="{00000000-0005-0000-0000-000091030000}"/>
    <cellStyle name="40% - Énfasis2 2 2 2 4 2" xfId="1754" xr:uid="{00000000-0005-0000-0000-000092030000}"/>
    <cellStyle name="40% - Énfasis2 2 2 2 5" xfId="1226" xr:uid="{00000000-0005-0000-0000-000093030000}"/>
    <cellStyle name="40% - Énfasis2 2 2 3" xfId="232" xr:uid="{00000000-0005-0000-0000-000094030000}"/>
    <cellStyle name="40% - Énfasis2 2 2 3 2" xfId="498" xr:uid="{00000000-0005-0000-0000-000095030000}"/>
    <cellStyle name="40% - Énfasis2 2 2 3 2 2" xfId="1027" xr:uid="{00000000-0005-0000-0000-000096030000}"/>
    <cellStyle name="40% - Énfasis2 2 2 3 2 2 2" xfId="2085" xr:uid="{00000000-0005-0000-0000-000097030000}"/>
    <cellStyle name="40% - Énfasis2 2 2 3 2 3" xfId="1557" xr:uid="{00000000-0005-0000-0000-000098030000}"/>
    <cellStyle name="40% - Énfasis2 2 2 3 3" xfId="763" xr:uid="{00000000-0005-0000-0000-000099030000}"/>
    <cellStyle name="40% - Énfasis2 2 2 3 3 2" xfId="1821" xr:uid="{00000000-0005-0000-0000-00009A030000}"/>
    <cellStyle name="40% - Énfasis2 2 2 3 4" xfId="1293" xr:uid="{00000000-0005-0000-0000-00009B030000}"/>
    <cellStyle name="40% - Énfasis2 2 2 4" xfId="366" xr:uid="{00000000-0005-0000-0000-00009C030000}"/>
    <cellStyle name="40% - Énfasis2 2 2 4 2" xfId="895" xr:uid="{00000000-0005-0000-0000-00009D030000}"/>
    <cellStyle name="40% - Énfasis2 2 2 4 2 2" xfId="1953" xr:uid="{00000000-0005-0000-0000-00009E030000}"/>
    <cellStyle name="40% - Énfasis2 2 2 4 3" xfId="1425" xr:uid="{00000000-0005-0000-0000-00009F030000}"/>
    <cellStyle name="40% - Énfasis2 2 2 5" xfId="631" xr:uid="{00000000-0005-0000-0000-0000A0030000}"/>
    <cellStyle name="40% - Énfasis2 2 2 5 2" xfId="1689" xr:uid="{00000000-0005-0000-0000-0000A1030000}"/>
    <cellStyle name="40% - Énfasis2 2 2 6" xfId="1161" xr:uid="{00000000-0005-0000-0000-0000A2030000}"/>
    <cellStyle name="40% - Énfasis2 2 3" xfId="130" xr:uid="{00000000-0005-0000-0000-0000A3030000}"/>
    <cellStyle name="40% - Énfasis2 2 3 2" xfId="264" xr:uid="{00000000-0005-0000-0000-0000A4030000}"/>
    <cellStyle name="40% - Énfasis2 2 3 2 2" xfId="530" xr:uid="{00000000-0005-0000-0000-0000A5030000}"/>
    <cellStyle name="40% - Énfasis2 2 3 2 2 2" xfId="1059" xr:uid="{00000000-0005-0000-0000-0000A6030000}"/>
    <cellStyle name="40% - Énfasis2 2 3 2 2 2 2" xfId="2117" xr:uid="{00000000-0005-0000-0000-0000A7030000}"/>
    <cellStyle name="40% - Énfasis2 2 3 2 2 3" xfId="1589" xr:uid="{00000000-0005-0000-0000-0000A8030000}"/>
    <cellStyle name="40% - Énfasis2 2 3 2 3" xfId="795" xr:uid="{00000000-0005-0000-0000-0000A9030000}"/>
    <cellStyle name="40% - Énfasis2 2 3 2 3 2" xfId="1853" xr:uid="{00000000-0005-0000-0000-0000AA030000}"/>
    <cellStyle name="40% - Énfasis2 2 3 2 4" xfId="1325" xr:uid="{00000000-0005-0000-0000-0000AB030000}"/>
    <cellStyle name="40% - Énfasis2 2 3 3" xfId="398" xr:uid="{00000000-0005-0000-0000-0000AC030000}"/>
    <cellStyle name="40% - Énfasis2 2 3 3 2" xfId="927" xr:uid="{00000000-0005-0000-0000-0000AD030000}"/>
    <cellStyle name="40% - Énfasis2 2 3 3 2 2" xfId="1985" xr:uid="{00000000-0005-0000-0000-0000AE030000}"/>
    <cellStyle name="40% - Énfasis2 2 3 3 3" xfId="1457" xr:uid="{00000000-0005-0000-0000-0000AF030000}"/>
    <cellStyle name="40% - Énfasis2 2 3 4" xfId="663" xr:uid="{00000000-0005-0000-0000-0000B0030000}"/>
    <cellStyle name="40% - Énfasis2 2 3 4 2" xfId="1721" xr:uid="{00000000-0005-0000-0000-0000B1030000}"/>
    <cellStyle name="40% - Énfasis2 2 3 5" xfId="1193" xr:uid="{00000000-0005-0000-0000-0000B2030000}"/>
    <cellStyle name="40% - Énfasis2 2 4" xfId="200" xr:uid="{00000000-0005-0000-0000-0000B3030000}"/>
    <cellStyle name="40% - Énfasis2 2 4 2" xfId="466" xr:uid="{00000000-0005-0000-0000-0000B4030000}"/>
    <cellStyle name="40% - Énfasis2 2 4 2 2" xfId="995" xr:uid="{00000000-0005-0000-0000-0000B5030000}"/>
    <cellStyle name="40% - Énfasis2 2 4 2 2 2" xfId="2053" xr:uid="{00000000-0005-0000-0000-0000B6030000}"/>
    <cellStyle name="40% - Énfasis2 2 4 2 3" xfId="1525" xr:uid="{00000000-0005-0000-0000-0000B7030000}"/>
    <cellStyle name="40% - Énfasis2 2 4 3" xfId="731" xr:uid="{00000000-0005-0000-0000-0000B8030000}"/>
    <cellStyle name="40% - Énfasis2 2 4 3 2" xfId="1789" xr:uid="{00000000-0005-0000-0000-0000B9030000}"/>
    <cellStyle name="40% - Énfasis2 2 4 4" xfId="1261" xr:uid="{00000000-0005-0000-0000-0000BA030000}"/>
    <cellStyle name="40% - Énfasis2 2 5" xfId="333" xr:uid="{00000000-0005-0000-0000-0000BB030000}"/>
    <cellStyle name="40% - Énfasis2 2 5 2" xfId="862" xr:uid="{00000000-0005-0000-0000-0000BC030000}"/>
    <cellStyle name="40% - Énfasis2 2 5 2 2" xfId="1920" xr:uid="{00000000-0005-0000-0000-0000BD030000}"/>
    <cellStyle name="40% - Énfasis2 2 5 3" xfId="1392" xr:uid="{00000000-0005-0000-0000-0000BE030000}"/>
    <cellStyle name="40% - Énfasis2 2 6" xfId="599" xr:uid="{00000000-0005-0000-0000-0000BF030000}"/>
    <cellStyle name="40% - Énfasis2 2 6 2" xfId="1657" xr:uid="{00000000-0005-0000-0000-0000C0030000}"/>
    <cellStyle name="40% - Énfasis2 2 7" xfId="1129" xr:uid="{00000000-0005-0000-0000-0000C1030000}"/>
    <cellStyle name="40% - Énfasis2 3" xfId="66" xr:uid="{00000000-0005-0000-0000-0000C2030000}"/>
    <cellStyle name="40% - Énfasis2 3 2" xfId="144" xr:uid="{00000000-0005-0000-0000-0000C3030000}"/>
    <cellStyle name="40% - Énfasis2 3 2 2" xfId="278" xr:uid="{00000000-0005-0000-0000-0000C4030000}"/>
    <cellStyle name="40% - Énfasis2 3 2 2 2" xfId="544" xr:uid="{00000000-0005-0000-0000-0000C5030000}"/>
    <cellStyle name="40% - Énfasis2 3 2 2 2 2" xfId="1073" xr:uid="{00000000-0005-0000-0000-0000C6030000}"/>
    <cellStyle name="40% - Énfasis2 3 2 2 2 2 2" xfId="2131" xr:uid="{00000000-0005-0000-0000-0000C7030000}"/>
    <cellStyle name="40% - Énfasis2 3 2 2 2 3" xfId="1603" xr:uid="{00000000-0005-0000-0000-0000C8030000}"/>
    <cellStyle name="40% - Énfasis2 3 2 2 3" xfId="809" xr:uid="{00000000-0005-0000-0000-0000C9030000}"/>
    <cellStyle name="40% - Énfasis2 3 2 2 3 2" xfId="1867" xr:uid="{00000000-0005-0000-0000-0000CA030000}"/>
    <cellStyle name="40% - Énfasis2 3 2 2 4" xfId="1339" xr:uid="{00000000-0005-0000-0000-0000CB030000}"/>
    <cellStyle name="40% - Énfasis2 3 2 3" xfId="412" xr:uid="{00000000-0005-0000-0000-0000CC030000}"/>
    <cellStyle name="40% - Énfasis2 3 2 3 2" xfId="941" xr:uid="{00000000-0005-0000-0000-0000CD030000}"/>
    <cellStyle name="40% - Énfasis2 3 2 3 2 2" xfId="1999" xr:uid="{00000000-0005-0000-0000-0000CE030000}"/>
    <cellStyle name="40% - Énfasis2 3 2 3 3" xfId="1471" xr:uid="{00000000-0005-0000-0000-0000CF030000}"/>
    <cellStyle name="40% - Énfasis2 3 2 4" xfId="677" xr:uid="{00000000-0005-0000-0000-0000D0030000}"/>
    <cellStyle name="40% - Énfasis2 3 2 4 2" xfId="1735" xr:uid="{00000000-0005-0000-0000-0000D1030000}"/>
    <cellStyle name="40% - Énfasis2 3 2 5" xfId="1207" xr:uid="{00000000-0005-0000-0000-0000D2030000}"/>
    <cellStyle name="40% - Énfasis2 3 3" xfId="214" xr:uid="{00000000-0005-0000-0000-0000D3030000}"/>
    <cellStyle name="40% - Énfasis2 3 3 2" xfId="480" xr:uid="{00000000-0005-0000-0000-0000D4030000}"/>
    <cellStyle name="40% - Énfasis2 3 3 2 2" xfId="1009" xr:uid="{00000000-0005-0000-0000-0000D5030000}"/>
    <cellStyle name="40% - Énfasis2 3 3 2 2 2" xfId="2067" xr:uid="{00000000-0005-0000-0000-0000D6030000}"/>
    <cellStyle name="40% - Énfasis2 3 3 2 3" xfId="1539" xr:uid="{00000000-0005-0000-0000-0000D7030000}"/>
    <cellStyle name="40% - Énfasis2 3 3 3" xfId="745" xr:uid="{00000000-0005-0000-0000-0000D8030000}"/>
    <cellStyle name="40% - Énfasis2 3 3 3 2" xfId="1803" xr:uid="{00000000-0005-0000-0000-0000D9030000}"/>
    <cellStyle name="40% - Énfasis2 3 3 4" xfId="1275" xr:uid="{00000000-0005-0000-0000-0000DA030000}"/>
    <cellStyle name="40% - Énfasis2 3 4" xfId="347" xr:uid="{00000000-0005-0000-0000-0000DB030000}"/>
    <cellStyle name="40% - Énfasis2 3 4 2" xfId="876" xr:uid="{00000000-0005-0000-0000-0000DC030000}"/>
    <cellStyle name="40% - Énfasis2 3 4 2 2" xfId="1934" xr:uid="{00000000-0005-0000-0000-0000DD030000}"/>
    <cellStyle name="40% - Énfasis2 3 4 3" xfId="1406" xr:uid="{00000000-0005-0000-0000-0000DE030000}"/>
    <cellStyle name="40% - Énfasis2 3 5" xfId="613" xr:uid="{00000000-0005-0000-0000-0000DF030000}"/>
    <cellStyle name="40% - Énfasis2 3 5 2" xfId="1671" xr:uid="{00000000-0005-0000-0000-0000E0030000}"/>
    <cellStyle name="40% - Énfasis2 3 6" xfId="1143" xr:uid="{00000000-0005-0000-0000-0000E1030000}"/>
    <cellStyle name="40% - Énfasis2 4" xfId="110" xr:uid="{00000000-0005-0000-0000-0000E2030000}"/>
    <cellStyle name="40% - Énfasis2 4 2" xfId="246" xr:uid="{00000000-0005-0000-0000-0000E3030000}"/>
    <cellStyle name="40% - Énfasis2 4 2 2" xfId="512" xr:uid="{00000000-0005-0000-0000-0000E4030000}"/>
    <cellStyle name="40% - Énfasis2 4 2 2 2" xfId="1041" xr:uid="{00000000-0005-0000-0000-0000E5030000}"/>
    <cellStyle name="40% - Énfasis2 4 2 2 2 2" xfId="2099" xr:uid="{00000000-0005-0000-0000-0000E6030000}"/>
    <cellStyle name="40% - Énfasis2 4 2 2 3" xfId="1571" xr:uid="{00000000-0005-0000-0000-0000E7030000}"/>
    <cellStyle name="40% - Énfasis2 4 2 3" xfId="777" xr:uid="{00000000-0005-0000-0000-0000E8030000}"/>
    <cellStyle name="40% - Énfasis2 4 2 3 2" xfId="1835" xr:uid="{00000000-0005-0000-0000-0000E9030000}"/>
    <cellStyle name="40% - Énfasis2 4 2 4" xfId="1307" xr:uid="{00000000-0005-0000-0000-0000EA030000}"/>
    <cellStyle name="40% - Énfasis2 4 3" xfId="380" xr:uid="{00000000-0005-0000-0000-0000EB030000}"/>
    <cellStyle name="40% - Énfasis2 4 3 2" xfId="909" xr:uid="{00000000-0005-0000-0000-0000EC030000}"/>
    <cellStyle name="40% - Énfasis2 4 3 2 2" xfId="1967" xr:uid="{00000000-0005-0000-0000-0000ED030000}"/>
    <cellStyle name="40% - Énfasis2 4 3 3" xfId="1439" xr:uid="{00000000-0005-0000-0000-0000EE030000}"/>
    <cellStyle name="40% - Énfasis2 4 4" xfId="645" xr:uid="{00000000-0005-0000-0000-0000EF030000}"/>
    <cellStyle name="40% - Énfasis2 4 4 2" xfId="1703" xr:uid="{00000000-0005-0000-0000-0000F0030000}"/>
    <cellStyle name="40% - Énfasis2 4 5" xfId="1175" xr:uid="{00000000-0005-0000-0000-0000F1030000}"/>
    <cellStyle name="40% - Énfasis2 5" xfId="179" xr:uid="{00000000-0005-0000-0000-0000F2030000}"/>
    <cellStyle name="40% - Énfasis2 5 2" xfId="447" xr:uid="{00000000-0005-0000-0000-0000F3030000}"/>
    <cellStyle name="40% - Énfasis2 5 2 2" xfId="976" xr:uid="{00000000-0005-0000-0000-0000F4030000}"/>
    <cellStyle name="40% - Énfasis2 5 2 2 2" xfId="2034" xr:uid="{00000000-0005-0000-0000-0000F5030000}"/>
    <cellStyle name="40% - Énfasis2 5 2 3" xfId="1506" xr:uid="{00000000-0005-0000-0000-0000F6030000}"/>
    <cellStyle name="40% - Énfasis2 5 3" xfId="712" xr:uid="{00000000-0005-0000-0000-0000F7030000}"/>
    <cellStyle name="40% - Énfasis2 5 3 2" xfId="1770" xr:uid="{00000000-0005-0000-0000-0000F8030000}"/>
    <cellStyle name="40% - Énfasis2 5 4" xfId="1242" xr:uid="{00000000-0005-0000-0000-0000F9030000}"/>
    <cellStyle name="40% - Énfasis2 6" xfId="313" xr:uid="{00000000-0005-0000-0000-0000FA030000}"/>
    <cellStyle name="40% - Énfasis2 6 2" xfId="844" xr:uid="{00000000-0005-0000-0000-0000FB030000}"/>
    <cellStyle name="40% - Énfasis2 6 2 2" xfId="1902" xr:uid="{00000000-0005-0000-0000-0000FC030000}"/>
    <cellStyle name="40% - Énfasis2 6 3" xfId="1374" xr:uid="{00000000-0005-0000-0000-0000FD030000}"/>
    <cellStyle name="40% - Énfasis2 7" xfId="579" xr:uid="{00000000-0005-0000-0000-0000FE030000}"/>
    <cellStyle name="40% - Énfasis2 7 2" xfId="1638" xr:uid="{00000000-0005-0000-0000-0000FF030000}"/>
    <cellStyle name="40% - Énfasis2 8" xfId="1108" xr:uid="{00000000-0005-0000-0000-000000040000}"/>
    <cellStyle name="40% - Énfasis3" xfId="28" builtinId="39" customBuiltin="1"/>
    <cellStyle name="40% - Énfasis3 2" xfId="53" xr:uid="{00000000-0005-0000-0000-000002040000}"/>
    <cellStyle name="40% - Énfasis3 2 2" xfId="97" xr:uid="{00000000-0005-0000-0000-000003040000}"/>
    <cellStyle name="40% - Énfasis3 2 2 2" xfId="165" xr:uid="{00000000-0005-0000-0000-000004040000}"/>
    <cellStyle name="40% - Énfasis3 2 2 2 2" xfId="299" xr:uid="{00000000-0005-0000-0000-000005040000}"/>
    <cellStyle name="40% - Énfasis3 2 2 2 2 2" xfId="565" xr:uid="{00000000-0005-0000-0000-000006040000}"/>
    <cellStyle name="40% - Énfasis3 2 2 2 2 2 2" xfId="1094" xr:uid="{00000000-0005-0000-0000-000007040000}"/>
    <cellStyle name="40% - Énfasis3 2 2 2 2 2 2 2" xfId="2152" xr:uid="{00000000-0005-0000-0000-000008040000}"/>
    <cellStyle name="40% - Énfasis3 2 2 2 2 2 3" xfId="1624" xr:uid="{00000000-0005-0000-0000-000009040000}"/>
    <cellStyle name="40% - Énfasis3 2 2 2 2 3" xfId="830" xr:uid="{00000000-0005-0000-0000-00000A040000}"/>
    <cellStyle name="40% - Énfasis3 2 2 2 2 3 2" xfId="1888" xr:uid="{00000000-0005-0000-0000-00000B040000}"/>
    <cellStyle name="40% - Énfasis3 2 2 2 2 4" xfId="1360" xr:uid="{00000000-0005-0000-0000-00000C040000}"/>
    <cellStyle name="40% - Énfasis3 2 2 2 3" xfId="433" xr:uid="{00000000-0005-0000-0000-00000D040000}"/>
    <cellStyle name="40% - Énfasis3 2 2 2 3 2" xfId="962" xr:uid="{00000000-0005-0000-0000-00000E040000}"/>
    <cellStyle name="40% - Énfasis3 2 2 2 3 2 2" xfId="2020" xr:uid="{00000000-0005-0000-0000-00000F040000}"/>
    <cellStyle name="40% - Énfasis3 2 2 2 3 3" xfId="1492" xr:uid="{00000000-0005-0000-0000-000010040000}"/>
    <cellStyle name="40% - Énfasis3 2 2 2 4" xfId="698" xr:uid="{00000000-0005-0000-0000-000011040000}"/>
    <cellStyle name="40% - Énfasis3 2 2 2 4 2" xfId="1756" xr:uid="{00000000-0005-0000-0000-000012040000}"/>
    <cellStyle name="40% - Énfasis3 2 2 2 5" xfId="1228" xr:uid="{00000000-0005-0000-0000-000013040000}"/>
    <cellStyle name="40% - Énfasis3 2 2 3" xfId="234" xr:uid="{00000000-0005-0000-0000-000014040000}"/>
    <cellStyle name="40% - Énfasis3 2 2 3 2" xfId="500" xr:uid="{00000000-0005-0000-0000-000015040000}"/>
    <cellStyle name="40% - Énfasis3 2 2 3 2 2" xfId="1029" xr:uid="{00000000-0005-0000-0000-000016040000}"/>
    <cellStyle name="40% - Énfasis3 2 2 3 2 2 2" xfId="2087" xr:uid="{00000000-0005-0000-0000-000017040000}"/>
    <cellStyle name="40% - Énfasis3 2 2 3 2 3" xfId="1559" xr:uid="{00000000-0005-0000-0000-000018040000}"/>
    <cellStyle name="40% - Énfasis3 2 2 3 3" xfId="765" xr:uid="{00000000-0005-0000-0000-000019040000}"/>
    <cellStyle name="40% - Énfasis3 2 2 3 3 2" xfId="1823" xr:uid="{00000000-0005-0000-0000-00001A040000}"/>
    <cellStyle name="40% - Énfasis3 2 2 3 4" xfId="1295" xr:uid="{00000000-0005-0000-0000-00001B040000}"/>
    <cellStyle name="40% - Énfasis3 2 2 4" xfId="368" xr:uid="{00000000-0005-0000-0000-00001C040000}"/>
    <cellStyle name="40% - Énfasis3 2 2 4 2" xfId="897" xr:uid="{00000000-0005-0000-0000-00001D040000}"/>
    <cellStyle name="40% - Énfasis3 2 2 4 2 2" xfId="1955" xr:uid="{00000000-0005-0000-0000-00001E040000}"/>
    <cellStyle name="40% - Énfasis3 2 2 4 3" xfId="1427" xr:uid="{00000000-0005-0000-0000-00001F040000}"/>
    <cellStyle name="40% - Énfasis3 2 2 5" xfId="633" xr:uid="{00000000-0005-0000-0000-000020040000}"/>
    <cellStyle name="40% - Énfasis3 2 2 5 2" xfId="1691" xr:uid="{00000000-0005-0000-0000-000021040000}"/>
    <cellStyle name="40% - Énfasis3 2 2 6" xfId="1163" xr:uid="{00000000-0005-0000-0000-000022040000}"/>
    <cellStyle name="40% - Énfasis3 2 3" xfId="132" xr:uid="{00000000-0005-0000-0000-000023040000}"/>
    <cellStyle name="40% - Énfasis3 2 3 2" xfId="266" xr:uid="{00000000-0005-0000-0000-000024040000}"/>
    <cellStyle name="40% - Énfasis3 2 3 2 2" xfId="532" xr:uid="{00000000-0005-0000-0000-000025040000}"/>
    <cellStyle name="40% - Énfasis3 2 3 2 2 2" xfId="1061" xr:uid="{00000000-0005-0000-0000-000026040000}"/>
    <cellStyle name="40% - Énfasis3 2 3 2 2 2 2" xfId="2119" xr:uid="{00000000-0005-0000-0000-000027040000}"/>
    <cellStyle name="40% - Énfasis3 2 3 2 2 3" xfId="1591" xr:uid="{00000000-0005-0000-0000-000028040000}"/>
    <cellStyle name="40% - Énfasis3 2 3 2 3" xfId="797" xr:uid="{00000000-0005-0000-0000-000029040000}"/>
    <cellStyle name="40% - Énfasis3 2 3 2 3 2" xfId="1855" xr:uid="{00000000-0005-0000-0000-00002A040000}"/>
    <cellStyle name="40% - Énfasis3 2 3 2 4" xfId="1327" xr:uid="{00000000-0005-0000-0000-00002B040000}"/>
    <cellStyle name="40% - Énfasis3 2 3 3" xfId="400" xr:uid="{00000000-0005-0000-0000-00002C040000}"/>
    <cellStyle name="40% - Énfasis3 2 3 3 2" xfId="929" xr:uid="{00000000-0005-0000-0000-00002D040000}"/>
    <cellStyle name="40% - Énfasis3 2 3 3 2 2" xfId="1987" xr:uid="{00000000-0005-0000-0000-00002E040000}"/>
    <cellStyle name="40% - Énfasis3 2 3 3 3" xfId="1459" xr:uid="{00000000-0005-0000-0000-00002F040000}"/>
    <cellStyle name="40% - Énfasis3 2 3 4" xfId="665" xr:uid="{00000000-0005-0000-0000-000030040000}"/>
    <cellStyle name="40% - Énfasis3 2 3 4 2" xfId="1723" xr:uid="{00000000-0005-0000-0000-000031040000}"/>
    <cellStyle name="40% - Énfasis3 2 3 5" xfId="1195" xr:uid="{00000000-0005-0000-0000-000032040000}"/>
    <cellStyle name="40% - Énfasis3 2 4" xfId="202" xr:uid="{00000000-0005-0000-0000-000033040000}"/>
    <cellStyle name="40% - Énfasis3 2 4 2" xfId="468" xr:uid="{00000000-0005-0000-0000-000034040000}"/>
    <cellStyle name="40% - Énfasis3 2 4 2 2" xfId="997" xr:uid="{00000000-0005-0000-0000-000035040000}"/>
    <cellStyle name="40% - Énfasis3 2 4 2 2 2" xfId="2055" xr:uid="{00000000-0005-0000-0000-000036040000}"/>
    <cellStyle name="40% - Énfasis3 2 4 2 3" xfId="1527" xr:uid="{00000000-0005-0000-0000-000037040000}"/>
    <cellStyle name="40% - Énfasis3 2 4 3" xfId="733" xr:uid="{00000000-0005-0000-0000-000038040000}"/>
    <cellStyle name="40% - Énfasis3 2 4 3 2" xfId="1791" xr:uid="{00000000-0005-0000-0000-000039040000}"/>
    <cellStyle name="40% - Énfasis3 2 4 4" xfId="1263" xr:uid="{00000000-0005-0000-0000-00003A040000}"/>
    <cellStyle name="40% - Énfasis3 2 5" xfId="335" xr:uid="{00000000-0005-0000-0000-00003B040000}"/>
    <cellStyle name="40% - Énfasis3 2 5 2" xfId="864" xr:uid="{00000000-0005-0000-0000-00003C040000}"/>
    <cellStyle name="40% - Énfasis3 2 5 2 2" xfId="1922" xr:uid="{00000000-0005-0000-0000-00003D040000}"/>
    <cellStyle name="40% - Énfasis3 2 5 3" xfId="1394" xr:uid="{00000000-0005-0000-0000-00003E040000}"/>
    <cellStyle name="40% - Énfasis3 2 6" xfId="601" xr:uid="{00000000-0005-0000-0000-00003F040000}"/>
    <cellStyle name="40% - Énfasis3 2 6 2" xfId="1659" xr:uid="{00000000-0005-0000-0000-000040040000}"/>
    <cellStyle name="40% - Énfasis3 2 7" xfId="1131" xr:uid="{00000000-0005-0000-0000-000041040000}"/>
    <cellStyle name="40% - Énfasis3 3" xfId="68" xr:uid="{00000000-0005-0000-0000-000042040000}"/>
    <cellStyle name="40% - Énfasis3 3 2" xfId="146" xr:uid="{00000000-0005-0000-0000-000043040000}"/>
    <cellStyle name="40% - Énfasis3 3 2 2" xfId="280" xr:uid="{00000000-0005-0000-0000-000044040000}"/>
    <cellStyle name="40% - Énfasis3 3 2 2 2" xfId="546" xr:uid="{00000000-0005-0000-0000-000045040000}"/>
    <cellStyle name="40% - Énfasis3 3 2 2 2 2" xfId="1075" xr:uid="{00000000-0005-0000-0000-000046040000}"/>
    <cellStyle name="40% - Énfasis3 3 2 2 2 2 2" xfId="2133" xr:uid="{00000000-0005-0000-0000-000047040000}"/>
    <cellStyle name="40% - Énfasis3 3 2 2 2 3" xfId="1605" xr:uid="{00000000-0005-0000-0000-000048040000}"/>
    <cellStyle name="40% - Énfasis3 3 2 2 3" xfId="811" xr:uid="{00000000-0005-0000-0000-000049040000}"/>
    <cellStyle name="40% - Énfasis3 3 2 2 3 2" xfId="1869" xr:uid="{00000000-0005-0000-0000-00004A040000}"/>
    <cellStyle name="40% - Énfasis3 3 2 2 4" xfId="1341" xr:uid="{00000000-0005-0000-0000-00004B040000}"/>
    <cellStyle name="40% - Énfasis3 3 2 3" xfId="414" xr:uid="{00000000-0005-0000-0000-00004C040000}"/>
    <cellStyle name="40% - Énfasis3 3 2 3 2" xfId="943" xr:uid="{00000000-0005-0000-0000-00004D040000}"/>
    <cellStyle name="40% - Énfasis3 3 2 3 2 2" xfId="2001" xr:uid="{00000000-0005-0000-0000-00004E040000}"/>
    <cellStyle name="40% - Énfasis3 3 2 3 3" xfId="1473" xr:uid="{00000000-0005-0000-0000-00004F040000}"/>
    <cellStyle name="40% - Énfasis3 3 2 4" xfId="679" xr:uid="{00000000-0005-0000-0000-000050040000}"/>
    <cellStyle name="40% - Énfasis3 3 2 4 2" xfId="1737" xr:uid="{00000000-0005-0000-0000-000051040000}"/>
    <cellStyle name="40% - Énfasis3 3 2 5" xfId="1209" xr:uid="{00000000-0005-0000-0000-000052040000}"/>
    <cellStyle name="40% - Énfasis3 3 3" xfId="216" xr:uid="{00000000-0005-0000-0000-000053040000}"/>
    <cellStyle name="40% - Énfasis3 3 3 2" xfId="482" xr:uid="{00000000-0005-0000-0000-000054040000}"/>
    <cellStyle name="40% - Énfasis3 3 3 2 2" xfId="1011" xr:uid="{00000000-0005-0000-0000-000055040000}"/>
    <cellStyle name="40% - Énfasis3 3 3 2 2 2" xfId="2069" xr:uid="{00000000-0005-0000-0000-000056040000}"/>
    <cellStyle name="40% - Énfasis3 3 3 2 3" xfId="1541" xr:uid="{00000000-0005-0000-0000-000057040000}"/>
    <cellStyle name="40% - Énfasis3 3 3 3" xfId="747" xr:uid="{00000000-0005-0000-0000-000058040000}"/>
    <cellStyle name="40% - Énfasis3 3 3 3 2" xfId="1805" xr:uid="{00000000-0005-0000-0000-000059040000}"/>
    <cellStyle name="40% - Énfasis3 3 3 4" xfId="1277" xr:uid="{00000000-0005-0000-0000-00005A040000}"/>
    <cellStyle name="40% - Énfasis3 3 4" xfId="349" xr:uid="{00000000-0005-0000-0000-00005B040000}"/>
    <cellStyle name="40% - Énfasis3 3 4 2" xfId="878" xr:uid="{00000000-0005-0000-0000-00005C040000}"/>
    <cellStyle name="40% - Énfasis3 3 4 2 2" xfId="1936" xr:uid="{00000000-0005-0000-0000-00005D040000}"/>
    <cellStyle name="40% - Énfasis3 3 4 3" xfId="1408" xr:uid="{00000000-0005-0000-0000-00005E040000}"/>
    <cellStyle name="40% - Énfasis3 3 5" xfId="615" xr:uid="{00000000-0005-0000-0000-00005F040000}"/>
    <cellStyle name="40% - Énfasis3 3 5 2" xfId="1673" xr:uid="{00000000-0005-0000-0000-000060040000}"/>
    <cellStyle name="40% - Énfasis3 3 6" xfId="1145" xr:uid="{00000000-0005-0000-0000-000061040000}"/>
    <cellStyle name="40% - Énfasis3 4" xfId="112" xr:uid="{00000000-0005-0000-0000-000062040000}"/>
    <cellStyle name="40% - Énfasis3 4 2" xfId="248" xr:uid="{00000000-0005-0000-0000-000063040000}"/>
    <cellStyle name="40% - Énfasis3 4 2 2" xfId="514" xr:uid="{00000000-0005-0000-0000-000064040000}"/>
    <cellStyle name="40% - Énfasis3 4 2 2 2" xfId="1043" xr:uid="{00000000-0005-0000-0000-000065040000}"/>
    <cellStyle name="40% - Énfasis3 4 2 2 2 2" xfId="2101" xr:uid="{00000000-0005-0000-0000-000066040000}"/>
    <cellStyle name="40% - Énfasis3 4 2 2 3" xfId="1573" xr:uid="{00000000-0005-0000-0000-000067040000}"/>
    <cellStyle name="40% - Énfasis3 4 2 3" xfId="779" xr:uid="{00000000-0005-0000-0000-000068040000}"/>
    <cellStyle name="40% - Énfasis3 4 2 3 2" xfId="1837" xr:uid="{00000000-0005-0000-0000-000069040000}"/>
    <cellStyle name="40% - Énfasis3 4 2 4" xfId="1309" xr:uid="{00000000-0005-0000-0000-00006A040000}"/>
    <cellStyle name="40% - Énfasis3 4 3" xfId="382" xr:uid="{00000000-0005-0000-0000-00006B040000}"/>
    <cellStyle name="40% - Énfasis3 4 3 2" xfId="911" xr:uid="{00000000-0005-0000-0000-00006C040000}"/>
    <cellStyle name="40% - Énfasis3 4 3 2 2" xfId="1969" xr:uid="{00000000-0005-0000-0000-00006D040000}"/>
    <cellStyle name="40% - Énfasis3 4 3 3" xfId="1441" xr:uid="{00000000-0005-0000-0000-00006E040000}"/>
    <cellStyle name="40% - Énfasis3 4 4" xfId="647" xr:uid="{00000000-0005-0000-0000-00006F040000}"/>
    <cellStyle name="40% - Énfasis3 4 4 2" xfId="1705" xr:uid="{00000000-0005-0000-0000-000070040000}"/>
    <cellStyle name="40% - Énfasis3 4 5" xfId="1177" xr:uid="{00000000-0005-0000-0000-000071040000}"/>
    <cellStyle name="40% - Énfasis3 5" xfId="181" xr:uid="{00000000-0005-0000-0000-000072040000}"/>
    <cellStyle name="40% - Énfasis3 5 2" xfId="449" xr:uid="{00000000-0005-0000-0000-000073040000}"/>
    <cellStyle name="40% - Énfasis3 5 2 2" xfId="978" xr:uid="{00000000-0005-0000-0000-000074040000}"/>
    <cellStyle name="40% - Énfasis3 5 2 2 2" xfId="2036" xr:uid="{00000000-0005-0000-0000-000075040000}"/>
    <cellStyle name="40% - Énfasis3 5 2 3" xfId="1508" xr:uid="{00000000-0005-0000-0000-000076040000}"/>
    <cellStyle name="40% - Énfasis3 5 3" xfId="714" xr:uid="{00000000-0005-0000-0000-000077040000}"/>
    <cellStyle name="40% - Énfasis3 5 3 2" xfId="1772" xr:uid="{00000000-0005-0000-0000-000078040000}"/>
    <cellStyle name="40% - Énfasis3 5 4" xfId="1244" xr:uid="{00000000-0005-0000-0000-000079040000}"/>
    <cellStyle name="40% - Énfasis3 6" xfId="315" xr:uid="{00000000-0005-0000-0000-00007A040000}"/>
    <cellStyle name="40% - Énfasis3 6 2" xfId="846" xr:uid="{00000000-0005-0000-0000-00007B040000}"/>
    <cellStyle name="40% - Énfasis3 6 2 2" xfId="1904" xr:uid="{00000000-0005-0000-0000-00007C040000}"/>
    <cellStyle name="40% - Énfasis3 6 3" xfId="1376" xr:uid="{00000000-0005-0000-0000-00007D040000}"/>
    <cellStyle name="40% - Énfasis3 7" xfId="581" xr:uid="{00000000-0005-0000-0000-00007E040000}"/>
    <cellStyle name="40% - Énfasis3 7 2" xfId="1640" xr:uid="{00000000-0005-0000-0000-00007F040000}"/>
    <cellStyle name="40% - Énfasis3 8" xfId="1110" xr:uid="{00000000-0005-0000-0000-000080040000}"/>
    <cellStyle name="40% - Énfasis4" xfId="32" builtinId="43" customBuiltin="1"/>
    <cellStyle name="40% - Énfasis4 2" xfId="55" xr:uid="{00000000-0005-0000-0000-000082040000}"/>
    <cellStyle name="40% - Énfasis4 2 2" xfId="99" xr:uid="{00000000-0005-0000-0000-000083040000}"/>
    <cellStyle name="40% - Énfasis4 2 2 2" xfId="167" xr:uid="{00000000-0005-0000-0000-000084040000}"/>
    <cellStyle name="40% - Énfasis4 2 2 2 2" xfId="301" xr:uid="{00000000-0005-0000-0000-000085040000}"/>
    <cellStyle name="40% - Énfasis4 2 2 2 2 2" xfId="567" xr:uid="{00000000-0005-0000-0000-000086040000}"/>
    <cellStyle name="40% - Énfasis4 2 2 2 2 2 2" xfId="1096" xr:uid="{00000000-0005-0000-0000-000087040000}"/>
    <cellStyle name="40% - Énfasis4 2 2 2 2 2 2 2" xfId="2154" xr:uid="{00000000-0005-0000-0000-000088040000}"/>
    <cellStyle name="40% - Énfasis4 2 2 2 2 2 3" xfId="1626" xr:uid="{00000000-0005-0000-0000-000089040000}"/>
    <cellStyle name="40% - Énfasis4 2 2 2 2 3" xfId="832" xr:uid="{00000000-0005-0000-0000-00008A040000}"/>
    <cellStyle name="40% - Énfasis4 2 2 2 2 3 2" xfId="1890" xr:uid="{00000000-0005-0000-0000-00008B040000}"/>
    <cellStyle name="40% - Énfasis4 2 2 2 2 4" xfId="1362" xr:uid="{00000000-0005-0000-0000-00008C040000}"/>
    <cellStyle name="40% - Énfasis4 2 2 2 3" xfId="435" xr:uid="{00000000-0005-0000-0000-00008D040000}"/>
    <cellStyle name="40% - Énfasis4 2 2 2 3 2" xfId="964" xr:uid="{00000000-0005-0000-0000-00008E040000}"/>
    <cellStyle name="40% - Énfasis4 2 2 2 3 2 2" xfId="2022" xr:uid="{00000000-0005-0000-0000-00008F040000}"/>
    <cellStyle name="40% - Énfasis4 2 2 2 3 3" xfId="1494" xr:uid="{00000000-0005-0000-0000-000090040000}"/>
    <cellStyle name="40% - Énfasis4 2 2 2 4" xfId="700" xr:uid="{00000000-0005-0000-0000-000091040000}"/>
    <cellStyle name="40% - Énfasis4 2 2 2 4 2" xfId="1758" xr:uid="{00000000-0005-0000-0000-000092040000}"/>
    <cellStyle name="40% - Énfasis4 2 2 2 5" xfId="1230" xr:uid="{00000000-0005-0000-0000-000093040000}"/>
    <cellStyle name="40% - Énfasis4 2 2 3" xfId="236" xr:uid="{00000000-0005-0000-0000-000094040000}"/>
    <cellStyle name="40% - Énfasis4 2 2 3 2" xfId="502" xr:uid="{00000000-0005-0000-0000-000095040000}"/>
    <cellStyle name="40% - Énfasis4 2 2 3 2 2" xfId="1031" xr:uid="{00000000-0005-0000-0000-000096040000}"/>
    <cellStyle name="40% - Énfasis4 2 2 3 2 2 2" xfId="2089" xr:uid="{00000000-0005-0000-0000-000097040000}"/>
    <cellStyle name="40% - Énfasis4 2 2 3 2 3" xfId="1561" xr:uid="{00000000-0005-0000-0000-000098040000}"/>
    <cellStyle name="40% - Énfasis4 2 2 3 3" xfId="767" xr:uid="{00000000-0005-0000-0000-000099040000}"/>
    <cellStyle name="40% - Énfasis4 2 2 3 3 2" xfId="1825" xr:uid="{00000000-0005-0000-0000-00009A040000}"/>
    <cellStyle name="40% - Énfasis4 2 2 3 4" xfId="1297" xr:uid="{00000000-0005-0000-0000-00009B040000}"/>
    <cellStyle name="40% - Énfasis4 2 2 4" xfId="370" xr:uid="{00000000-0005-0000-0000-00009C040000}"/>
    <cellStyle name="40% - Énfasis4 2 2 4 2" xfId="899" xr:uid="{00000000-0005-0000-0000-00009D040000}"/>
    <cellStyle name="40% - Énfasis4 2 2 4 2 2" xfId="1957" xr:uid="{00000000-0005-0000-0000-00009E040000}"/>
    <cellStyle name="40% - Énfasis4 2 2 4 3" xfId="1429" xr:uid="{00000000-0005-0000-0000-00009F040000}"/>
    <cellStyle name="40% - Énfasis4 2 2 5" xfId="635" xr:uid="{00000000-0005-0000-0000-0000A0040000}"/>
    <cellStyle name="40% - Énfasis4 2 2 5 2" xfId="1693" xr:uid="{00000000-0005-0000-0000-0000A1040000}"/>
    <cellStyle name="40% - Énfasis4 2 2 6" xfId="1165" xr:uid="{00000000-0005-0000-0000-0000A2040000}"/>
    <cellStyle name="40% - Énfasis4 2 3" xfId="134" xr:uid="{00000000-0005-0000-0000-0000A3040000}"/>
    <cellStyle name="40% - Énfasis4 2 3 2" xfId="268" xr:uid="{00000000-0005-0000-0000-0000A4040000}"/>
    <cellStyle name="40% - Énfasis4 2 3 2 2" xfId="534" xr:uid="{00000000-0005-0000-0000-0000A5040000}"/>
    <cellStyle name="40% - Énfasis4 2 3 2 2 2" xfId="1063" xr:uid="{00000000-0005-0000-0000-0000A6040000}"/>
    <cellStyle name="40% - Énfasis4 2 3 2 2 2 2" xfId="2121" xr:uid="{00000000-0005-0000-0000-0000A7040000}"/>
    <cellStyle name="40% - Énfasis4 2 3 2 2 3" xfId="1593" xr:uid="{00000000-0005-0000-0000-0000A8040000}"/>
    <cellStyle name="40% - Énfasis4 2 3 2 3" xfId="799" xr:uid="{00000000-0005-0000-0000-0000A9040000}"/>
    <cellStyle name="40% - Énfasis4 2 3 2 3 2" xfId="1857" xr:uid="{00000000-0005-0000-0000-0000AA040000}"/>
    <cellStyle name="40% - Énfasis4 2 3 2 4" xfId="1329" xr:uid="{00000000-0005-0000-0000-0000AB040000}"/>
    <cellStyle name="40% - Énfasis4 2 3 3" xfId="402" xr:uid="{00000000-0005-0000-0000-0000AC040000}"/>
    <cellStyle name="40% - Énfasis4 2 3 3 2" xfId="931" xr:uid="{00000000-0005-0000-0000-0000AD040000}"/>
    <cellStyle name="40% - Énfasis4 2 3 3 2 2" xfId="1989" xr:uid="{00000000-0005-0000-0000-0000AE040000}"/>
    <cellStyle name="40% - Énfasis4 2 3 3 3" xfId="1461" xr:uid="{00000000-0005-0000-0000-0000AF040000}"/>
    <cellStyle name="40% - Énfasis4 2 3 4" xfId="667" xr:uid="{00000000-0005-0000-0000-0000B0040000}"/>
    <cellStyle name="40% - Énfasis4 2 3 4 2" xfId="1725" xr:uid="{00000000-0005-0000-0000-0000B1040000}"/>
    <cellStyle name="40% - Énfasis4 2 3 5" xfId="1197" xr:uid="{00000000-0005-0000-0000-0000B2040000}"/>
    <cellStyle name="40% - Énfasis4 2 4" xfId="204" xr:uid="{00000000-0005-0000-0000-0000B3040000}"/>
    <cellStyle name="40% - Énfasis4 2 4 2" xfId="470" xr:uid="{00000000-0005-0000-0000-0000B4040000}"/>
    <cellStyle name="40% - Énfasis4 2 4 2 2" xfId="999" xr:uid="{00000000-0005-0000-0000-0000B5040000}"/>
    <cellStyle name="40% - Énfasis4 2 4 2 2 2" xfId="2057" xr:uid="{00000000-0005-0000-0000-0000B6040000}"/>
    <cellStyle name="40% - Énfasis4 2 4 2 3" xfId="1529" xr:uid="{00000000-0005-0000-0000-0000B7040000}"/>
    <cellStyle name="40% - Énfasis4 2 4 3" xfId="735" xr:uid="{00000000-0005-0000-0000-0000B8040000}"/>
    <cellStyle name="40% - Énfasis4 2 4 3 2" xfId="1793" xr:uid="{00000000-0005-0000-0000-0000B9040000}"/>
    <cellStyle name="40% - Énfasis4 2 4 4" xfId="1265" xr:uid="{00000000-0005-0000-0000-0000BA040000}"/>
    <cellStyle name="40% - Énfasis4 2 5" xfId="337" xr:uid="{00000000-0005-0000-0000-0000BB040000}"/>
    <cellStyle name="40% - Énfasis4 2 5 2" xfId="866" xr:uid="{00000000-0005-0000-0000-0000BC040000}"/>
    <cellStyle name="40% - Énfasis4 2 5 2 2" xfId="1924" xr:uid="{00000000-0005-0000-0000-0000BD040000}"/>
    <cellStyle name="40% - Énfasis4 2 5 3" xfId="1396" xr:uid="{00000000-0005-0000-0000-0000BE040000}"/>
    <cellStyle name="40% - Énfasis4 2 6" xfId="603" xr:uid="{00000000-0005-0000-0000-0000BF040000}"/>
    <cellStyle name="40% - Énfasis4 2 6 2" xfId="1661" xr:uid="{00000000-0005-0000-0000-0000C0040000}"/>
    <cellStyle name="40% - Énfasis4 2 7" xfId="1133" xr:uid="{00000000-0005-0000-0000-0000C1040000}"/>
    <cellStyle name="40% - Énfasis4 3" xfId="70" xr:uid="{00000000-0005-0000-0000-0000C2040000}"/>
    <cellStyle name="40% - Énfasis4 3 2" xfId="148" xr:uid="{00000000-0005-0000-0000-0000C3040000}"/>
    <cellStyle name="40% - Énfasis4 3 2 2" xfId="282" xr:uid="{00000000-0005-0000-0000-0000C4040000}"/>
    <cellStyle name="40% - Énfasis4 3 2 2 2" xfId="548" xr:uid="{00000000-0005-0000-0000-0000C5040000}"/>
    <cellStyle name="40% - Énfasis4 3 2 2 2 2" xfId="1077" xr:uid="{00000000-0005-0000-0000-0000C6040000}"/>
    <cellStyle name="40% - Énfasis4 3 2 2 2 2 2" xfId="2135" xr:uid="{00000000-0005-0000-0000-0000C7040000}"/>
    <cellStyle name="40% - Énfasis4 3 2 2 2 3" xfId="1607" xr:uid="{00000000-0005-0000-0000-0000C8040000}"/>
    <cellStyle name="40% - Énfasis4 3 2 2 3" xfId="813" xr:uid="{00000000-0005-0000-0000-0000C9040000}"/>
    <cellStyle name="40% - Énfasis4 3 2 2 3 2" xfId="1871" xr:uid="{00000000-0005-0000-0000-0000CA040000}"/>
    <cellStyle name="40% - Énfasis4 3 2 2 4" xfId="1343" xr:uid="{00000000-0005-0000-0000-0000CB040000}"/>
    <cellStyle name="40% - Énfasis4 3 2 3" xfId="416" xr:uid="{00000000-0005-0000-0000-0000CC040000}"/>
    <cellStyle name="40% - Énfasis4 3 2 3 2" xfId="945" xr:uid="{00000000-0005-0000-0000-0000CD040000}"/>
    <cellStyle name="40% - Énfasis4 3 2 3 2 2" xfId="2003" xr:uid="{00000000-0005-0000-0000-0000CE040000}"/>
    <cellStyle name="40% - Énfasis4 3 2 3 3" xfId="1475" xr:uid="{00000000-0005-0000-0000-0000CF040000}"/>
    <cellStyle name="40% - Énfasis4 3 2 4" xfId="681" xr:uid="{00000000-0005-0000-0000-0000D0040000}"/>
    <cellStyle name="40% - Énfasis4 3 2 4 2" xfId="1739" xr:uid="{00000000-0005-0000-0000-0000D1040000}"/>
    <cellStyle name="40% - Énfasis4 3 2 5" xfId="1211" xr:uid="{00000000-0005-0000-0000-0000D2040000}"/>
    <cellStyle name="40% - Énfasis4 3 3" xfId="218" xr:uid="{00000000-0005-0000-0000-0000D3040000}"/>
    <cellStyle name="40% - Énfasis4 3 3 2" xfId="484" xr:uid="{00000000-0005-0000-0000-0000D4040000}"/>
    <cellStyle name="40% - Énfasis4 3 3 2 2" xfId="1013" xr:uid="{00000000-0005-0000-0000-0000D5040000}"/>
    <cellStyle name="40% - Énfasis4 3 3 2 2 2" xfId="2071" xr:uid="{00000000-0005-0000-0000-0000D6040000}"/>
    <cellStyle name="40% - Énfasis4 3 3 2 3" xfId="1543" xr:uid="{00000000-0005-0000-0000-0000D7040000}"/>
    <cellStyle name="40% - Énfasis4 3 3 3" xfId="749" xr:uid="{00000000-0005-0000-0000-0000D8040000}"/>
    <cellStyle name="40% - Énfasis4 3 3 3 2" xfId="1807" xr:uid="{00000000-0005-0000-0000-0000D9040000}"/>
    <cellStyle name="40% - Énfasis4 3 3 4" xfId="1279" xr:uid="{00000000-0005-0000-0000-0000DA040000}"/>
    <cellStyle name="40% - Énfasis4 3 4" xfId="351" xr:uid="{00000000-0005-0000-0000-0000DB040000}"/>
    <cellStyle name="40% - Énfasis4 3 4 2" xfId="880" xr:uid="{00000000-0005-0000-0000-0000DC040000}"/>
    <cellStyle name="40% - Énfasis4 3 4 2 2" xfId="1938" xr:uid="{00000000-0005-0000-0000-0000DD040000}"/>
    <cellStyle name="40% - Énfasis4 3 4 3" xfId="1410" xr:uid="{00000000-0005-0000-0000-0000DE040000}"/>
    <cellStyle name="40% - Énfasis4 3 5" xfId="617" xr:uid="{00000000-0005-0000-0000-0000DF040000}"/>
    <cellStyle name="40% - Énfasis4 3 5 2" xfId="1675" xr:uid="{00000000-0005-0000-0000-0000E0040000}"/>
    <cellStyle name="40% - Énfasis4 3 6" xfId="1147" xr:uid="{00000000-0005-0000-0000-0000E1040000}"/>
    <cellStyle name="40% - Énfasis4 4" xfId="114" xr:uid="{00000000-0005-0000-0000-0000E2040000}"/>
    <cellStyle name="40% - Énfasis4 4 2" xfId="250" xr:uid="{00000000-0005-0000-0000-0000E3040000}"/>
    <cellStyle name="40% - Énfasis4 4 2 2" xfId="516" xr:uid="{00000000-0005-0000-0000-0000E4040000}"/>
    <cellStyle name="40% - Énfasis4 4 2 2 2" xfId="1045" xr:uid="{00000000-0005-0000-0000-0000E5040000}"/>
    <cellStyle name="40% - Énfasis4 4 2 2 2 2" xfId="2103" xr:uid="{00000000-0005-0000-0000-0000E6040000}"/>
    <cellStyle name="40% - Énfasis4 4 2 2 3" xfId="1575" xr:uid="{00000000-0005-0000-0000-0000E7040000}"/>
    <cellStyle name="40% - Énfasis4 4 2 3" xfId="781" xr:uid="{00000000-0005-0000-0000-0000E8040000}"/>
    <cellStyle name="40% - Énfasis4 4 2 3 2" xfId="1839" xr:uid="{00000000-0005-0000-0000-0000E9040000}"/>
    <cellStyle name="40% - Énfasis4 4 2 4" xfId="1311" xr:uid="{00000000-0005-0000-0000-0000EA040000}"/>
    <cellStyle name="40% - Énfasis4 4 3" xfId="384" xr:uid="{00000000-0005-0000-0000-0000EB040000}"/>
    <cellStyle name="40% - Énfasis4 4 3 2" xfId="913" xr:uid="{00000000-0005-0000-0000-0000EC040000}"/>
    <cellStyle name="40% - Énfasis4 4 3 2 2" xfId="1971" xr:uid="{00000000-0005-0000-0000-0000ED040000}"/>
    <cellStyle name="40% - Énfasis4 4 3 3" xfId="1443" xr:uid="{00000000-0005-0000-0000-0000EE040000}"/>
    <cellStyle name="40% - Énfasis4 4 4" xfId="649" xr:uid="{00000000-0005-0000-0000-0000EF040000}"/>
    <cellStyle name="40% - Énfasis4 4 4 2" xfId="1707" xr:uid="{00000000-0005-0000-0000-0000F0040000}"/>
    <cellStyle name="40% - Énfasis4 4 5" xfId="1179" xr:uid="{00000000-0005-0000-0000-0000F1040000}"/>
    <cellStyle name="40% - Énfasis4 5" xfId="183" xr:uid="{00000000-0005-0000-0000-0000F2040000}"/>
    <cellStyle name="40% - Énfasis4 5 2" xfId="451" xr:uid="{00000000-0005-0000-0000-0000F3040000}"/>
    <cellStyle name="40% - Énfasis4 5 2 2" xfId="980" xr:uid="{00000000-0005-0000-0000-0000F4040000}"/>
    <cellStyle name="40% - Énfasis4 5 2 2 2" xfId="2038" xr:uid="{00000000-0005-0000-0000-0000F5040000}"/>
    <cellStyle name="40% - Énfasis4 5 2 3" xfId="1510" xr:uid="{00000000-0005-0000-0000-0000F6040000}"/>
    <cellStyle name="40% - Énfasis4 5 3" xfId="716" xr:uid="{00000000-0005-0000-0000-0000F7040000}"/>
    <cellStyle name="40% - Énfasis4 5 3 2" xfId="1774" xr:uid="{00000000-0005-0000-0000-0000F8040000}"/>
    <cellStyle name="40% - Énfasis4 5 4" xfId="1246" xr:uid="{00000000-0005-0000-0000-0000F9040000}"/>
    <cellStyle name="40% - Énfasis4 6" xfId="317" xr:uid="{00000000-0005-0000-0000-0000FA040000}"/>
    <cellStyle name="40% - Énfasis4 6 2" xfId="848" xr:uid="{00000000-0005-0000-0000-0000FB040000}"/>
    <cellStyle name="40% - Énfasis4 6 2 2" xfId="1906" xr:uid="{00000000-0005-0000-0000-0000FC040000}"/>
    <cellStyle name="40% - Énfasis4 6 3" xfId="1378" xr:uid="{00000000-0005-0000-0000-0000FD040000}"/>
    <cellStyle name="40% - Énfasis4 7" xfId="583" xr:uid="{00000000-0005-0000-0000-0000FE040000}"/>
    <cellStyle name="40% - Énfasis4 7 2" xfId="1642" xr:uid="{00000000-0005-0000-0000-0000FF040000}"/>
    <cellStyle name="40% - Énfasis4 8" xfId="1112" xr:uid="{00000000-0005-0000-0000-000000050000}"/>
    <cellStyle name="40% - Énfasis5" xfId="36" builtinId="47" customBuiltin="1"/>
    <cellStyle name="40% - Énfasis5 2" xfId="57" xr:uid="{00000000-0005-0000-0000-000002050000}"/>
    <cellStyle name="40% - Énfasis5 2 2" xfId="101" xr:uid="{00000000-0005-0000-0000-000003050000}"/>
    <cellStyle name="40% - Énfasis5 2 2 2" xfId="169" xr:uid="{00000000-0005-0000-0000-000004050000}"/>
    <cellStyle name="40% - Énfasis5 2 2 2 2" xfId="303" xr:uid="{00000000-0005-0000-0000-000005050000}"/>
    <cellStyle name="40% - Énfasis5 2 2 2 2 2" xfId="569" xr:uid="{00000000-0005-0000-0000-000006050000}"/>
    <cellStyle name="40% - Énfasis5 2 2 2 2 2 2" xfId="1098" xr:uid="{00000000-0005-0000-0000-000007050000}"/>
    <cellStyle name="40% - Énfasis5 2 2 2 2 2 2 2" xfId="2156" xr:uid="{00000000-0005-0000-0000-000008050000}"/>
    <cellStyle name="40% - Énfasis5 2 2 2 2 2 3" xfId="1628" xr:uid="{00000000-0005-0000-0000-000009050000}"/>
    <cellStyle name="40% - Énfasis5 2 2 2 2 3" xfId="834" xr:uid="{00000000-0005-0000-0000-00000A050000}"/>
    <cellStyle name="40% - Énfasis5 2 2 2 2 3 2" xfId="1892" xr:uid="{00000000-0005-0000-0000-00000B050000}"/>
    <cellStyle name="40% - Énfasis5 2 2 2 2 4" xfId="1364" xr:uid="{00000000-0005-0000-0000-00000C050000}"/>
    <cellStyle name="40% - Énfasis5 2 2 2 3" xfId="437" xr:uid="{00000000-0005-0000-0000-00000D050000}"/>
    <cellStyle name="40% - Énfasis5 2 2 2 3 2" xfId="966" xr:uid="{00000000-0005-0000-0000-00000E050000}"/>
    <cellStyle name="40% - Énfasis5 2 2 2 3 2 2" xfId="2024" xr:uid="{00000000-0005-0000-0000-00000F050000}"/>
    <cellStyle name="40% - Énfasis5 2 2 2 3 3" xfId="1496" xr:uid="{00000000-0005-0000-0000-000010050000}"/>
    <cellStyle name="40% - Énfasis5 2 2 2 4" xfId="702" xr:uid="{00000000-0005-0000-0000-000011050000}"/>
    <cellStyle name="40% - Énfasis5 2 2 2 4 2" xfId="1760" xr:uid="{00000000-0005-0000-0000-000012050000}"/>
    <cellStyle name="40% - Énfasis5 2 2 2 5" xfId="1232" xr:uid="{00000000-0005-0000-0000-000013050000}"/>
    <cellStyle name="40% - Énfasis5 2 2 3" xfId="238" xr:uid="{00000000-0005-0000-0000-000014050000}"/>
    <cellStyle name="40% - Énfasis5 2 2 3 2" xfId="504" xr:uid="{00000000-0005-0000-0000-000015050000}"/>
    <cellStyle name="40% - Énfasis5 2 2 3 2 2" xfId="1033" xr:uid="{00000000-0005-0000-0000-000016050000}"/>
    <cellStyle name="40% - Énfasis5 2 2 3 2 2 2" xfId="2091" xr:uid="{00000000-0005-0000-0000-000017050000}"/>
    <cellStyle name="40% - Énfasis5 2 2 3 2 3" xfId="1563" xr:uid="{00000000-0005-0000-0000-000018050000}"/>
    <cellStyle name="40% - Énfasis5 2 2 3 3" xfId="769" xr:uid="{00000000-0005-0000-0000-000019050000}"/>
    <cellStyle name="40% - Énfasis5 2 2 3 3 2" xfId="1827" xr:uid="{00000000-0005-0000-0000-00001A050000}"/>
    <cellStyle name="40% - Énfasis5 2 2 3 4" xfId="1299" xr:uid="{00000000-0005-0000-0000-00001B050000}"/>
    <cellStyle name="40% - Énfasis5 2 2 4" xfId="372" xr:uid="{00000000-0005-0000-0000-00001C050000}"/>
    <cellStyle name="40% - Énfasis5 2 2 4 2" xfId="901" xr:uid="{00000000-0005-0000-0000-00001D050000}"/>
    <cellStyle name="40% - Énfasis5 2 2 4 2 2" xfId="1959" xr:uid="{00000000-0005-0000-0000-00001E050000}"/>
    <cellStyle name="40% - Énfasis5 2 2 4 3" xfId="1431" xr:uid="{00000000-0005-0000-0000-00001F050000}"/>
    <cellStyle name="40% - Énfasis5 2 2 5" xfId="637" xr:uid="{00000000-0005-0000-0000-000020050000}"/>
    <cellStyle name="40% - Énfasis5 2 2 5 2" xfId="1695" xr:uid="{00000000-0005-0000-0000-000021050000}"/>
    <cellStyle name="40% - Énfasis5 2 2 6" xfId="1167" xr:uid="{00000000-0005-0000-0000-000022050000}"/>
    <cellStyle name="40% - Énfasis5 2 3" xfId="136" xr:uid="{00000000-0005-0000-0000-000023050000}"/>
    <cellStyle name="40% - Énfasis5 2 3 2" xfId="270" xr:uid="{00000000-0005-0000-0000-000024050000}"/>
    <cellStyle name="40% - Énfasis5 2 3 2 2" xfId="536" xr:uid="{00000000-0005-0000-0000-000025050000}"/>
    <cellStyle name="40% - Énfasis5 2 3 2 2 2" xfId="1065" xr:uid="{00000000-0005-0000-0000-000026050000}"/>
    <cellStyle name="40% - Énfasis5 2 3 2 2 2 2" xfId="2123" xr:uid="{00000000-0005-0000-0000-000027050000}"/>
    <cellStyle name="40% - Énfasis5 2 3 2 2 3" xfId="1595" xr:uid="{00000000-0005-0000-0000-000028050000}"/>
    <cellStyle name="40% - Énfasis5 2 3 2 3" xfId="801" xr:uid="{00000000-0005-0000-0000-000029050000}"/>
    <cellStyle name="40% - Énfasis5 2 3 2 3 2" xfId="1859" xr:uid="{00000000-0005-0000-0000-00002A050000}"/>
    <cellStyle name="40% - Énfasis5 2 3 2 4" xfId="1331" xr:uid="{00000000-0005-0000-0000-00002B050000}"/>
    <cellStyle name="40% - Énfasis5 2 3 3" xfId="404" xr:uid="{00000000-0005-0000-0000-00002C050000}"/>
    <cellStyle name="40% - Énfasis5 2 3 3 2" xfId="933" xr:uid="{00000000-0005-0000-0000-00002D050000}"/>
    <cellStyle name="40% - Énfasis5 2 3 3 2 2" xfId="1991" xr:uid="{00000000-0005-0000-0000-00002E050000}"/>
    <cellStyle name="40% - Énfasis5 2 3 3 3" xfId="1463" xr:uid="{00000000-0005-0000-0000-00002F050000}"/>
    <cellStyle name="40% - Énfasis5 2 3 4" xfId="669" xr:uid="{00000000-0005-0000-0000-000030050000}"/>
    <cellStyle name="40% - Énfasis5 2 3 4 2" xfId="1727" xr:uid="{00000000-0005-0000-0000-000031050000}"/>
    <cellStyle name="40% - Énfasis5 2 3 5" xfId="1199" xr:uid="{00000000-0005-0000-0000-000032050000}"/>
    <cellStyle name="40% - Énfasis5 2 4" xfId="206" xr:uid="{00000000-0005-0000-0000-000033050000}"/>
    <cellStyle name="40% - Énfasis5 2 4 2" xfId="472" xr:uid="{00000000-0005-0000-0000-000034050000}"/>
    <cellStyle name="40% - Énfasis5 2 4 2 2" xfId="1001" xr:uid="{00000000-0005-0000-0000-000035050000}"/>
    <cellStyle name="40% - Énfasis5 2 4 2 2 2" xfId="2059" xr:uid="{00000000-0005-0000-0000-000036050000}"/>
    <cellStyle name="40% - Énfasis5 2 4 2 3" xfId="1531" xr:uid="{00000000-0005-0000-0000-000037050000}"/>
    <cellStyle name="40% - Énfasis5 2 4 3" xfId="737" xr:uid="{00000000-0005-0000-0000-000038050000}"/>
    <cellStyle name="40% - Énfasis5 2 4 3 2" xfId="1795" xr:uid="{00000000-0005-0000-0000-000039050000}"/>
    <cellStyle name="40% - Énfasis5 2 4 4" xfId="1267" xr:uid="{00000000-0005-0000-0000-00003A050000}"/>
    <cellStyle name="40% - Énfasis5 2 5" xfId="339" xr:uid="{00000000-0005-0000-0000-00003B050000}"/>
    <cellStyle name="40% - Énfasis5 2 5 2" xfId="868" xr:uid="{00000000-0005-0000-0000-00003C050000}"/>
    <cellStyle name="40% - Énfasis5 2 5 2 2" xfId="1926" xr:uid="{00000000-0005-0000-0000-00003D050000}"/>
    <cellStyle name="40% - Énfasis5 2 5 3" xfId="1398" xr:uid="{00000000-0005-0000-0000-00003E050000}"/>
    <cellStyle name="40% - Énfasis5 2 6" xfId="605" xr:uid="{00000000-0005-0000-0000-00003F050000}"/>
    <cellStyle name="40% - Énfasis5 2 6 2" xfId="1663" xr:uid="{00000000-0005-0000-0000-000040050000}"/>
    <cellStyle name="40% - Énfasis5 2 7" xfId="1135" xr:uid="{00000000-0005-0000-0000-000041050000}"/>
    <cellStyle name="40% - Énfasis5 3" xfId="72" xr:uid="{00000000-0005-0000-0000-000042050000}"/>
    <cellStyle name="40% - Énfasis5 3 2" xfId="150" xr:uid="{00000000-0005-0000-0000-000043050000}"/>
    <cellStyle name="40% - Énfasis5 3 2 2" xfId="284" xr:uid="{00000000-0005-0000-0000-000044050000}"/>
    <cellStyle name="40% - Énfasis5 3 2 2 2" xfId="550" xr:uid="{00000000-0005-0000-0000-000045050000}"/>
    <cellStyle name="40% - Énfasis5 3 2 2 2 2" xfId="1079" xr:uid="{00000000-0005-0000-0000-000046050000}"/>
    <cellStyle name="40% - Énfasis5 3 2 2 2 2 2" xfId="2137" xr:uid="{00000000-0005-0000-0000-000047050000}"/>
    <cellStyle name="40% - Énfasis5 3 2 2 2 3" xfId="1609" xr:uid="{00000000-0005-0000-0000-000048050000}"/>
    <cellStyle name="40% - Énfasis5 3 2 2 3" xfId="815" xr:uid="{00000000-0005-0000-0000-000049050000}"/>
    <cellStyle name="40% - Énfasis5 3 2 2 3 2" xfId="1873" xr:uid="{00000000-0005-0000-0000-00004A050000}"/>
    <cellStyle name="40% - Énfasis5 3 2 2 4" xfId="1345" xr:uid="{00000000-0005-0000-0000-00004B050000}"/>
    <cellStyle name="40% - Énfasis5 3 2 3" xfId="418" xr:uid="{00000000-0005-0000-0000-00004C050000}"/>
    <cellStyle name="40% - Énfasis5 3 2 3 2" xfId="947" xr:uid="{00000000-0005-0000-0000-00004D050000}"/>
    <cellStyle name="40% - Énfasis5 3 2 3 2 2" xfId="2005" xr:uid="{00000000-0005-0000-0000-00004E050000}"/>
    <cellStyle name="40% - Énfasis5 3 2 3 3" xfId="1477" xr:uid="{00000000-0005-0000-0000-00004F050000}"/>
    <cellStyle name="40% - Énfasis5 3 2 4" xfId="683" xr:uid="{00000000-0005-0000-0000-000050050000}"/>
    <cellStyle name="40% - Énfasis5 3 2 4 2" xfId="1741" xr:uid="{00000000-0005-0000-0000-000051050000}"/>
    <cellStyle name="40% - Énfasis5 3 2 5" xfId="1213" xr:uid="{00000000-0005-0000-0000-000052050000}"/>
    <cellStyle name="40% - Énfasis5 3 3" xfId="220" xr:uid="{00000000-0005-0000-0000-000053050000}"/>
    <cellStyle name="40% - Énfasis5 3 3 2" xfId="486" xr:uid="{00000000-0005-0000-0000-000054050000}"/>
    <cellStyle name="40% - Énfasis5 3 3 2 2" xfId="1015" xr:uid="{00000000-0005-0000-0000-000055050000}"/>
    <cellStyle name="40% - Énfasis5 3 3 2 2 2" xfId="2073" xr:uid="{00000000-0005-0000-0000-000056050000}"/>
    <cellStyle name="40% - Énfasis5 3 3 2 3" xfId="1545" xr:uid="{00000000-0005-0000-0000-000057050000}"/>
    <cellStyle name="40% - Énfasis5 3 3 3" xfId="751" xr:uid="{00000000-0005-0000-0000-000058050000}"/>
    <cellStyle name="40% - Énfasis5 3 3 3 2" xfId="1809" xr:uid="{00000000-0005-0000-0000-000059050000}"/>
    <cellStyle name="40% - Énfasis5 3 3 4" xfId="1281" xr:uid="{00000000-0005-0000-0000-00005A050000}"/>
    <cellStyle name="40% - Énfasis5 3 4" xfId="353" xr:uid="{00000000-0005-0000-0000-00005B050000}"/>
    <cellStyle name="40% - Énfasis5 3 4 2" xfId="882" xr:uid="{00000000-0005-0000-0000-00005C050000}"/>
    <cellStyle name="40% - Énfasis5 3 4 2 2" xfId="1940" xr:uid="{00000000-0005-0000-0000-00005D050000}"/>
    <cellStyle name="40% - Énfasis5 3 4 3" xfId="1412" xr:uid="{00000000-0005-0000-0000-00005E050000}"/>
    <cellStyle name="40% - Énfasis5 3 5" xfId="619" xr:uid="{00000000-0005-0000-0000-00005F050000}"/>
    <cellStyle name="40% - Énfasis5 3 5 2" xfId="1677" xr:uid="{00000000-0005-0000-0000-000060050000}"/>
    <cellStyle name="40% - Énfasis5 3 6" xfId="1149" xr:uid="{00000000-0005-0000-0000-000061050000}"/>
    <cellStyle name="40% - Énfasis5 4" xfId="116" xr:uid="{00000000-0005-0000-0000-000062050000}"/>
    <cellStyle name="40% - Énfasis5 4 2" xfId="252" xr:uid="{00000000-0005-0000-0000-000063050000}"/>
    <cellStyle name="40% - Énfasis5 4 2 2" xfId="518" xr:uid="{00000000-0005-0000-0000-000064050000}"/>
    <cellStyle name="40% - Énfasis5 4 2 2 2" xfId="1047" xr:uid="{00000000-0005-0000-0000-000065050000}"/>
    <cellStyle name="40% - Énfasis5 4 2 2 2 2" xfId="2105" xr:uid="{00000000-0005-0000-0000-000066050000}"/>
    <cellStyle name="40% - Énfasis5 4 2 2 3" xfId="1577" xr:uid="{00000000-0005-0000-0000-000067050000}"/>
    <cellStyle name="40% - Énfasis5 4 2 3" xfId="783" xr:uid="{00000000-0005-0000-0000-000068050000}"/>
    <cellStyle name="40% - Énfasis5 4 2 3 2" xfId="1841" xr:uid="{00000000-0005-0000-0000-000069050000}"/>
    <cellStyle name="40% - Énfasis5 4 2 4" xfId="1313" xr:uid="{00000000-0005-0000-0000-00006A050000}"/>
    <cellStyle name="40% - Énfasis5 4 3" xfId="386" xr:uid="{00000000-0005-0000-0000-00006B050000}"/>
    <cellStyle name="40% - Énfasis5 4 3 2" xfId="915" xr:uid="{00000000-0005-0000-0000-00006C050000}"/>
    <cellStyle name="40% - Énfasis5 4 3 2 2" xfId="1973" xr:uid="{00000000-0005-0000-0000-00006D050000}"/>
    <cellStyle name="40% - Énfasis5 4 3 3" xfId="1445" xr:uid="{00000000-0005-0000-0000-00006E050000}"/>
    <cellStyle name="40% - Énfasis5 4 4" xfId="651" xr:uid="{00000000-0005-0000-0000-00006F050000}"/>
    <cellStyle name="40% - Énfasis5 4 4 2" xfId="1709" xr:uid="{00000000-0005-0000-0000-000070050000}"/>
    <cellStyle name="40% - Énfasis5 4 5" xfId="1181" xr:uid="{00000000-0005-0000-0000-000071050000}"/>
    <cellStyle name="40% - Énfasis5 5" xfId="185" xr:uid="{00000000-0005-0000-0000-000072050000}"/>
    <cellStyle name="40% - Énfasis5 5 2" xfId="453" xr:uid="{00000000-0005-0000-0000-000073050000}"/>
    <cellStyle name="40% - Énfasis5 5 2 2" xfId="982" xr:uid="{00000000-0005-0000-0000-000074050000}"/>
    <cellStyle name="40% - Énfasis5 5 2 2 2" xfId="2040" xr:uid="{00000000-0005-0000-0000-000075050000}"/>
    <cellStyle name="40% - Énfasis5 5 2 3" xfId="1512" xr:uid="{00000000-0005-0000-0000-000076050000}"/>
    <cellStyle name="40% - Énfasis5 5 3" xfId="718" xr:uid="{00000000-0005-0000-0000-000077050000}"/>
    <cellStyle name="40% - Énfasis5 5 3 2" xfId="1776" xr:uid="{00000000-0005-0000-0000-000078050000}"/>
    <cellStyle name="40% - Énfasis5 5 4" xfId="1248" xr:uid="{00000000-0005-0000-0000-000079050000}"/>
    <cellStyle name="40% - Énfasis5 6" xfId="319" xr:uid="{00000000-0005-0000-0000-00007A050000}"/>
    <cellStyle name="40% - Énfasis5 6 2" xfId="850" xr:uid="{00000000-0005-0000-0000-00007B050000}"/>
    <cellStyle name="40% - Énfasis5 6 2 2" xfId="1908" xr:uid="{00000000-0005-0000-0000-00007C050000}"/>
    <cellStyle name="40% - Énfasis5 6 3" xfId="1380" xr:uid="{00000000-0005-0000-0000-00007D050000}"/>
    <cellStyle name="40% - Énfasis5 7" xfId="585" xr:uid="{00000000-0005-0000-0000-00007E050000}"/>
    <cellStyle name="40% - Énfasis5 7 2" xfId="1644" xr:uid="{00000000-0005-0000-0000-00007F050000}"/>
    <cellStyle name="40% - Énfasis5 8" xfId="1114" xr:uid="{00000000-0005-0000-0000-000080050000}"/>
    <cellStyle name="40% - Énfasis6" xfId="40" builtinId="51" customBuiltin="1"/>
    <cellStyle name="40% - Énfasis6 2" xfId="59" xr:uid="{00000000-0005-0000-0000-000082050000}"/>
    <cellStyle name="40% - Énfasis6 2 2" xfId="103" xr:uid="{00000000-0005-0000-0000-000083050000}"/>
    <cellStyle name="40% - Énfasis6 2 2 2" xfId="171" xr:uid="{00000000-0005-0000-0000-000084050000}"/>
    <cellStyle name="40% - Énfasis6 2 2 2 2" xfId="305" xr:uid="{00000000-0005-0000-0000-000085050000}"/>
    <cellStyle name="40% - Énfasis6 2 2 2 2 2" xfId="571" xr:uid="{00000000-0005-0000-0000-000086050000}"/>
    <cellStyle name="40% - Énfasis6 2 2 2 2 2 2" xfId="1100" xr:uid="{00000000-0005-0000-0000-000087050000}"/>
    <cellStyle name="40% - Énfasis6 2 2 2 2 2 2 2" xfId="2158" xr:uid="{00000000-0005-0000-0000-000088050000}"/>
    <cellStyle name="40% - Énfasis6 2 2 2 2 2 3" xfId="1630" xr:uid="{00000000-0005-0000-0000-000089050000}"/>
    <cellStyle name="40% - Énfasis6 2 2 2 2 3" xfId="836" xr:uid="{00000000-0005-0000-0000-00008A050000}"/>
    <cellStyle name="40% - Énfasis6 2 2 2 2 3 2" xfId="1894" xr:uid="{00000000-0005-0000-0000-00008B050000}"/>
    <cellStyle name="40% - Énfasis6 2 2 2 2 4" xfId="1366" xr:uid="{00000000-0005-0000-0000-00008C050000}"/>
    <cellStyle name="40% - Énfasis6 2 2 2 3" xfId="439" xr:uid="{00000000-0005-0000-0000-00008D050000}"/>
    <cellStyle name="40% - Énfasis6 2 2 2 3 2" xfId="968" xr:uid="{00000000-0005-0000-0000-00008E050000}"/>
    <cellStyle name="40% - Énfasis6 2 2 2 3 2 2" xfId="2026" xr:uid="{00000000-0005-0000-0000-00008F050000}"/>
    <cellStyle name="40% - Énfasis6 2 2 2 3 3" xfId="1498" xr:uid="{00000000-0005-0000-0000-000090050000}"/>
    <cellStyle name="40% - Énfasis6 2 2 2 4" xfId="704" xr:uid="{00000000-0005-0000-0000-000091050000}"/>
    <cellStyle name="40% - Énfasis6 2 2 2 4 2" xfId="1762" xr:uid="{00000000-0005-0000-0000-000092050000}"/>
    <cellStyle name="40% - Énfasis6 2 2 2 5" xfId="1234" xr:uid="{00000000-0005-0000-0000-000093050000}"/>
    <cellStyle name="40% - Énfasis6 2 2 3" xfId="240" xr:uid="{00000000-0005-0000-0000-000094050000}"/>
    <cellStyle name="40% - Énfasis6 2 2 3 2" xfId="506" xr:uid="{00000000-0005-0000-0000-000095050000}"/>
    <cellStyle name="40% - Énfasis6 2 2 3 2 2" xfId="1035" xr:uid="{00000000-0005-0000-0000-000096050000}"/>
    <cellStyle name="40% - Énfasis6 2 2 3 2 2 2" xfId="2093" xr:uid="{00000000-0005-0000-0000-000097050000}"/>
    <cellStyle name="40% - Énfasis6 2 2 3 2 3" xfId="1565" xr:uid="{00000000-0005-0000-0000-000098050000}"/>
    <cellStyle name="40% - Énfasis6 2 2 3 3" xfId="771" xr:uid="{00000000-0005-0000-0000-000099050000}"/>
    <cellStyle name="40% - Énfasis6 2 2 3 3 2" xfId="1829" xr:uid="{00000000-0005-0000-0000-00009A050000}"/>
    <cellStyle name="40% - Énfasis6 2 2 3 4" xfId="1301" xr:uid="{00000000-0005-0000-0000-00009B050000}"/>
    <cellStyle name="40% - Énfasis6 2 2 4" xfId="374" xr:uid="{00000000-0005-0000-0000-00009C050000}"/>
    <cellStyle name="40% - Énfasis6 2 2 4 2" xfId="903" xr:uid="{00000000-0005-0000-0000-00009D050000}"/>
    <cellStyle name="40% - Énfasis6 2 2 4 2 2" xfId="1961" xr:uid="{00000000-0005-0000-0000-00009E050000}"/>
    <cellStyle name="40% - Énfasis6 2 2 4 3" xfId="1433" xr:uid="{00000000-0005-0000-0000-00009F050000}"/>
    <cellStyle name="40% - Énfasis6 2 2 5" xfId="639" xr:uid="{00000000-0005-0000-0000-0000A0050000}"/>
    <cellStyle name="40% - Énfasis6 2 2 5 2" xfId="1697" xr:uid="{00000000-0005-0000-0000-0000A1050000}"/>
    <cellStyle name="40% - Énfasis6 2 2 6" xfId="1169" xr:uid="{00000000-0005-0000-0000-0000A2050000}"/>
    <cellStyle name="40% - Énfasis6 2 3" xfId="138" xr:uid="{00000000-0005-0000-0000-0000A3050000}"/>
    <cellStyle name="40% - Énfasis6 2 3 2" xfId="272" xr:uid="{00000000-0005-0000-0000-0000A4050000}"/>
    <cellStyle name="40% - Énfasis6 2 3 2 2" xfId="538" xr:uid="{00000000-0005-0000-0000-0000A5050000}"/>
    <cellStyle name="40% - Énfasis6 2 3 2 2 2" xfId="1067" xr:uid="{00000000-0005-0000-0000-0000A6050000}"/>
    <cellStyle name="40% - Énfasis6 2 3 2 2 2 2" xfId="2125" xr:uid="{00000000-0005-0000-0000-0000A7050000}"/>
    <cellStyle name="40% - Énfasis6 2 3 2 2 3" xfId="1597" xr:uid="{00000000-0005-0000-0000-0000A8050000}"/>
    <cellStyle name="40% - Énfasis6 2 3 2 3" xfId="803" xr:uid="{00000000-0005-0000-0000-0000A9050000}"/>
    <cellStyle name="40% - Énfasis6 2 3 2 3 2" xfId="1861" xr:uid="{00000000-0005-0000-0000-0000AA050000}"/>
    <cellStyle name="40% - Énfasis6 2 3 2 4" xfId="1333" xr:uid="{00000000-0005-0000-0000-0000AB050000}"/>
    <cellStyle name="40% - Énfasis6 2 3 3" xfId="406" xr:uid="{00000000-0005-0000-0000-0000AC050000}"/>
    <cellStyle name="40% - Énfasis6 2 3 3 2" xfId="935" xr:uid="{00000000-0005-0000-0000-0000AD050000}"/>
    <cellStyle name="40% - Énfasis6 2 3 3 2 2" xfId="1993" xr:uid="{00000000-0005-0000-0000-0000AE050000}"/>
    <cellStyle name="40% - Énfasis6 2 3 3 3" xfId="1465" xr:uid="{00000000-0005-0000-0000-0000AF050000}"/>
    <cellStyle name="40% - Énfasis6 2 3 4" xfId="671" xr:uid="{00000000-0005-0000-0000-0000B0050000}"/>
    <cellStyle name="40% - Énfasis6 2 3 4 2" xfId="1729" xr:uid="{00000000-0005-0000-0000-0000B1050000}"/>
    <cellStyle name="40% - Énfasis6 2 3 5" xfId="1201" xr:uid="{00000000-0005-0000-0000-0000B2050000}"/>
    <cellStyle name="40% - Énfasis6 2 4" xfId="208" xr:uid="{00000000-0005-0000-0000-0000B3050000}"/>
    <cellStyle name="40% - Énfasis6 2 4 2" xfId="474" xr:uid="{00000000-0005-0000-0000-0000B4050000}"/>
    <cellStyle name="40% - Énfasis6 2 4 2 2" xfId="1003" xr:uid="{00000000-0005-0000-0000-0000B5050000}"/>
    <cellStyle name="40% - Énfasis6 2 4 2 2 2" xfId="2061" xr:uid="{00000000-0005-0000-0000-0000B6050000}"/>
    <cellStyle name="40% - Énfasis6 2 4 2 3" xfId="1533" xr:uid="{00000000-0005-0000-0000-0000B7050000}"/>
    <cellStyle name="40% - Énfasis6 2 4 3" xfId="739" xr:uid="{00000000-0005-0000-0000-0000B8050000}"/>
    <cellStyle name="40% - Énfasis6 2 4 3 2" xfId="1797" xr:uid="{00000000-0005-0000-0000-0000B9050000}"/>
    <cellStyle name="40% - Énfasis6 2 4 4" xfId="1269" xr:uid="{00000000-0005-0000-0000-0000BA050000}"/>
    <cellStyle name="40% - Énfasis6 2 5" xfId="341" xr:uid="{00000000-0005-0000-0000-0000BB050000}"/>
    <cellStyle name="40% - Énfasis6 2 5 2" xfId="870" xr:uid="{00000000-0005-0000-0000-0000BC050000}"/>
    <cellStyle name="40% - Énfasis6 2 5 2 2" xfId="1928" xr:uid="{00000000-0005-0000-0000-0000BD050000}"/>
    <cellStyle name="40% - Énfasis6 2 5 3" xfId="1400" xr:uid="{00000000-0005-0000-0000-0000BE050000}"/>
    <cellStyle name="40% - Énfasis6 2 6" xfId="607" xr:uid="{00000000-0005-0000-0000-0000BF050000}"/>
    <cellStyle name="40% - Énfasis6 2 6 2" xfId="1665" xr:uid="{00000000-0005-0000-0000-0000C0050000}"/>
    <cellStyle name="40% - Énfasis6 2 7" xfId="1137" xr:uid="{00000000-0005-0000-0000-0000C1050000}"/>
    <cellStyle name="40% - Énfasis6 3" xfId="74" xr:uid="{00000000-0005-0000-0000-0000C2050000}"/>
    <cellStyle name="40% - Énfasis6 3 2" xfId="152" xr:uid="{00000000-0005-0000-0000-0000C3050000}"/>
    <cellStyle name="40% - Énfasis6 3 2 2" xfId="286" xr:uid="{00000000-0005-0000-0000-0000C4050000}"/>
    <cellStyle name="40% - Énfasis6 3 2 2 2" xfId="552" xr:uid="{00000000-0005-0000-0000-0000C5050000}"/>
    <cellStyle name="40% - Énfasis6 3 2 2 2 2" xfId="1081" xr:uid="{00000000-0005-0000-0000-0000C6050000}"/>
    <cellStyle name="40% - Énfasis6 3 2 2 2 2 2" xfId="2139" xr:uid="{00000000-0005-0000-0000-0000C7050000}"/>
    <cellStyle name="40% - Énfasis6 3 2 2 2 3" xfId="1611" xr:uid="{00000000-0005-0000-0000-0000C8050000}"/>
    <cellStyle name="40% - Énfasis6 3 2 2 3" xfId="817" xr:uid="{00000000-0005-0000-0000-0000C9050000}"/>
    <cellStyle name="40% - Énfasis6 3 2 2 3 2" xfId="1875" xr:uid="{00000000-0005-0000-0000-0000CA050000}"/>
    <cellStyle name="40% - Énfasis6 3 2 2 4" xfId="1347" xr:uid="{00000000-0005-0000-0000-0000CB050000}"/>
    <cellStyle name="40% - Énfasis6 3 2 3" xfId="420" xr:uid="{00000000-0005-0000-0000-0000CC050000}"/>
    <cellStyle name="40% - Énfasis6 3 2 3 2" xfId="949" xr:uid="{00000000-0005-0000-0000-0000CD050000}"/>
    <cellStyle name="40% - Énfasis6 3 2 3 2 2" xfId="2007" xr:uid="{00000000-0005-0000-0000-0000CE050000}"/>
    <cellStyle name="40% - Énfasis6 3 2 3 3" xfId="1479" xr:uid="{00000000-0005-0000-0000-0000CF050000}"/>
    <cellStyle name="40% - Énfasis6 3 2 4" xfId="685" xr:uid="{00000000-0005-0000-0000-0000D0050000}"/>
    <cellStyle name="40% - Énfasis6 3 2 4 2" xfId="1743" xr:uid="{00000000-0005-0000-0000-0000D1050000}"/>
    <cellStyle name="40% - Énfasis6 3 2 5" xfId="1215" xr:uid="{00000000-0005-0000-0000-0000D2050000}"/>
    <cellStyle name="40% - Énfasis6 3 3" xfId="222" xr:uid="{00000000-0005-0000-0000-0000D3050000}"/>
    <cellStyle name="40% - Énfasis6 3 3 2" xfId="488" xr:uid="{00000000-0005-0000-0000-0000D4050000}"/>
    <cellStyle name="40% - Énfasis6 3 3 2 2" xfId="1017" xr:uid="{00000000-0005-0000-0000-0000D5050000}"/>
    <cellStyle name="40% - Énfasis6 3 3 2 2 2" xfId="2075" xr:uid="{00000000-0005-0000-0000-0000D6050000}"/>
    <cellStyle name="40% - Énfasis6 3 3 2 3" xfId="1547" xr:uid="{00000000-0005-0000-0000-0000D7050000}"/>
    <cellStyle name="40% - Énfasis6 3 3 3" xfId="753" xr:uid="{00000000-0005-0000-0000-0000D8050000}"/>
    <cellStyle name="40% - Énfasis6 3 3 3 2" xfId="1811" xr:uid="{00000000-0005-0000-0000-0000D9050000}"/>
    <cellStyle name="40% - Énfasis6 3 3 4" xfId="1283" xr:uid="{00000000-0005-0000-0000-0000DA050000}"/>
    <cellStyle name="40% - Énfasis6 3 4" xfId="355" xr:uid="{00000000-0005-0000-0000-0000DB050000}"/>
    <cellStyle name="40% - Énfasis6 3 4 2" xfId="884" xr:uid="{00000000-0005-0000-0000-0000DC050000}"/>
    <cellStyle name="40% - Énfasis6 3 4 2 2" xfId="1942" xr:uid="{00000000-0005-0000-0000-0000DD050000}"/>
    <cellStyle name="40% - Énfasis6 3 4 3" xfId="1414" xr:uid="{00000000-0005-0000-0000-0000DE050000}"/>
    <cellStyle name="40% - Énfasis6 3 5" xfId="621" xr:uid="{00000000-0005-0000-0000-0000DF050000}"/>
    <cellStyle name="40% - Énfasis6 3 5 2" xfId="1679" xr:uid="{00000000-0005-0000-0000-0000E0050000}"/>
    <cellStyle name="40% - Énfasis6 3 6" xfId="1151" xr:uid="{00000000-0005-0000-0000-0000E1050000}"/>
    <cellStyle name="40% - Énfasis6 4" xfId="118" xr:uid="{00000000-0005-0000-0000-0000E2050000}"/>
    <cellStyle name="40% - Énfasis6 4 2" xfId="254" xr:uid="{00000000-0005-0000-0000-0000E3050000}"/>
    <cellStyle name="40% - Énfasis6 4 2 2" xfId="520" xr:uid="{00000000-0005-0000-0000-0000E4050000}"/>
    <cellStyle name="40% - Énfasis6 4 2 2 2" xfId="1049" xr:uid="{00000000-0005-0000-0000-0000E5050000}"/>
    <cellStyle name="40% - Énfasis6 4 2 2 2 2" xfId="2107" xr:uid="{00000000-0005-0000-0000-0000E6050000}"/>
    <cellStyle name="40% - Énfasis6 4 2 2 3" xfId="1579" xr:uid="{00000000-0005-0000-0000-0000E7050000}"/>
    <cellStyle name="40% - Énfasis6 4 2 3" xfId="785" xr:uid="{00000000-0005-0000-0000-0000E8050000}"/>
    <cellStyle name="40% - Énfasis6 4 2 3 2" xfId="1843" xr:uid="{00000000-0005-0000-0000-0000E9050000}"/>
    <cellStyle name="40% - Énfasis6 4 2 4" xfId="1315" xr:uid="{00000000-0005-0000-0000-0000EA050000}"/>
    <cellStyle name="40% - Énfasis6 4 3" xfId="388" xr:uid="{00000000-0005-0000-0000-0000EB050000}"/>
    <cellStyle name="40% - Énfasis6 4 3 2" xfId="917" xr:uid="{00000000-0005-0000-0000-0000EC050000}"/>
    <cellStyle name="40% - Énfasis6 4 3 2 2" xfId="1975" xr:uid="{00000000-0005-0000-0000-0000ED050000}"/>
    <cellStyle name="40% - Énfasis6 4 3 3" xfId="1447" xr:uid="{00000000-0005-0000-0000-0000EE050000}"/>
    <cellStyle name="40% - Énfasis6 4 4" xfId="653" xr:uid="{00000000-0005-0000-0000-0000EF050000}"/>
    <cellStyle name="40% - Énfasis6 4 4 2" xfId="1711" xr:uid="{00000000-0005-0000-0000-0000F0050000}"/>
    <cellStyle name="40% - Énfasis6 4 5" xfId="1183" xr:uid="{00000000-0005-0000-0000-0000F1050000}"/>
    <cellStyle name="40% - Énfasis6 5" xfId="187" xr:uid="{00000000-0005-0000-0000-0000F2050000}"/>
    <cellStyle name="40% - Énfasis6 5 2" xfId="455" xr:uid="{00000000-0005-0000-0000-0000F3050000}"/>
    <cellStyle name="40% - Énfasis6 5 2 2" xfId="984" xr:uid="{00000000-0005-0000-0000-0000F4050000}"/>
    <cellStyle name="40% - Énfasis6 5 2 2 2" xfId="2042" xr:uid="{00000000-0005-0000-0000-0000F5050000}"/>
    <cellStyle name="40% - Énfasis6 5 2 3" xfId="1514" xr:uid="{00000000-0005-0000-0000-0000F6050000}"/>
    <cellStyle name="40% - Énfasis6 5 3" xfId="720" xr:uid="{00000000-0005-0000-0000-0000F7050000}"/>
    <cellStyle name="40% - Énfasis6 5 3 2" xfId="1778" xr:uid="{00000000-0005-0000-0000-0000F8050000}"/>
    <cellStyle name="40% - Énfasis6 5 4" xfId="1250" xr:uid="{00000000-0005-0000-0000-0000F9050000}"/>
    <cellStyle name="40% - Énfasis6 6" xfId="321" xr:uid="{00000000-0005-0000-0000-0000FA050000}"/>
    <cellStyle name="40% - Énfasis6 6 2" xfId="852" xr:uid="{00000000-0005-0000-0000-0000FB050000}"/>
    <cellStyle name="40% - Énfasis6 6 2 2" xfId="1910" xr:uid="{00000000-0005-0000-0000-0000FC050000}"/>
    <cellStyle name="40% - Énfasis6 6 3" xfId="1382" xr:uid="{00000000-0005-0000-0000-0000FD050000}"/>
    <cellStyle name="40% - Énfasis6 7" xfId="587" xr:uid="{00000000-0005-0000-0000-0000FE050000}"/>
    <cellStyle name="40% - Énfasis6 7 2" xfId="1646" xr:uid="{00000000-0005-0000-0000-0000FF050000}"/>
    <cellStyle name="40% - Énfasis6 8" xfId="1116" xr:uid="{00000000-0005-0000-0000-00000006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10" xfId="175" xr:uid="{00000000-0005-0000-0000-000016060000}"/>
    <cellStyle name="Millares 10 2" xfId="443" xr:uid="{00000000-0005-0000-0000-000017060000}"/>
    <cellStyle name="Millares 10 2 2" xfId="972" xr:uid="{00000000-0005-0000-0000-000018060000}"/>
    <cellStyle name="Millares 10 2 2 2" xfId="2030" xr:uid="{00000000-0005-0000-0000-000019060000}"/>
    <cellStyle name="Millares 10 2 3" xfId="1502" xr:uid="{00000000-0005-0000-0000-00001A060000}"/>
    <cellStyle name="Millares 10 3" xfId="708" xr:uid="{00000000-0005-0000-0000-00001B060000}"/>
    <cellStyle name="Millares 10 3 2" xfId="1766" xr:uid="{00000000-0005-0000-0000-00001C060000}"/>
    <cellStyle name="Millares 10 4" xfId="1238" xr:uid="{00000000-0005-0000-0000-00001D060000}"/>
    <cellStyle name="Millares 11" xfId="323" xr:uid="{00000000-0005-0000-0000-00001E060000}"/>
    <cellStyle name="Millares 12" xfId="309" xr:uid="{00000000-0005-0000-0000-00001F060000}"/>
    <cellStyle name="Millares 12 2" xfId="840" xr:uid="{00000000-0005-0000-0000-000020060000}"/>
    <cellStyle name="Millares 12 2 2" xfId="1898" xr:uid="{00000000-0005-0000-0000-000021060000}"/>
    <cellStyle name="Millares 12 3" xfId="1370" xr:uid="{00000000-0005-0000-0000-000022060000}"/>
    <cellStyle name="Millares 13" xfId="589" xr:uid="{00000000-0005-0000-0000-000023060000}"/>
    <cellStyle name="Millares 14" xfId="1119" xr:uid="{00000000-0005-0000-0000-000024060000}"/>
    <cellStyle name="Millares 15" xfId="1104" xr:uid="{00000000-0005-0000-0000-000025060000}"/>
    <cellStyle name="Millares 2" xfId="43" xr:uid="{00000000-0005-0000-0000-000026060000}"/>
    <cellStyle name="Millares 2 2" xfId="87" xr:uid="{00000000-0005-0000-0000-000027060000}"/>
    <cellStyle name="Millares 2 2 2" xfId="155" xr:uid="{00000000-0005-0000-0000-000028060000}"/>
    <cellStyle name="Millares 2 2 2 2" xfId="289" xr:uid="{00000000-0005-0000-0000-000029060000}"/>
    <cellStyle name="Millares 2 2 2 2 2" xfId="555" xr:uid="{00000000-0005-0000-0000-00002A060000}"/>
    <cellStyle name="Millares 2 2 2 2 2 2" xfId="1084" xr:uid="{00000000-0005-0000-0000-00002B060000}"/>
    <cellStyle name="Millares 2 2 2 2 2 2 2" xfId="2142" xr:uid="{00000000-0005-0000-0000-00002C060000}"/>
    <cellStyle name="Millares 2 2 2 2 2 3" xfId="1614" xr:uid="{00000000-0005-0000-0000-00002D060000}"/>
    <cellStyle name="Millares 2 2 2 2 3" xfId="820" xr:uid="{00000000-0005-0000-0000-00002E060000}"/>
    <cellStyle name="Millares 2 2 2 2 3 2" xfId="1878" xr:uid="{00000000-0005-0000-0000-00002F060000}"/>
    <cellStyle name="Millares 2 2 2 2 4" xfId="1350" xr:uid="{00000000-0005-0000-0000-000030060000}"/>
    <cellStyle name="Millares 2 2 2 3" xfId="423" xr:uid="{00000000-0005-0000-0000-000031060000}"/>
    <cellStyle name="Millares 2 2 2 3 2" xfId="952" xr:uid="{00000000-0005-0000-0000-000032060000}"/>
    <cellStyle name="Millares 2 2 2 3 2 2" xfId="2010" xr:uid="{00000000-0005-0000-0000-000033060000}"/>
    <cellStyle name="Millares 2 2 2 3 3" xfId="1482" xr:uid="{00000000-0005-0000-0000-000034060000}"/>
    <cellStyle name="Millares 2 2 2 4" xfId="688" xr:uid="{00000000-0005-0000-0000-000035060000}"/>
    <cellStyle name="Millares 2 2 2 4 2" xfId="1746" xr:uid="{00000000-0005-0000-0000-000036060000}"/>
    <cellStyle name="Millares 2 2 2 5" xfId="1218" xr:uid="{00000000-0005-0000-0000-000037060000}"/>
    <cellStyle name="Millares 2 2 3" xfId="224" xr:uid="{00000000-0005-0000-0000-000038060000}"/>
    <cellStyle name="Millares 2 2 3 2" xfId="490" xr:uid="{00000000-0005-0000-0000-000039060000}"/>
    <cellStyle name="Millares 2 2 3 2 2" xfId="1019" xr:uid="{00000000-0005-0000-0000-00003A060000}"/>
    <cellStyle name="Millares 2 2 3 2 2 2" xfId="2077" xr:uid="{00000000-0005-0000-0000-00003B060000}"/>
    <cellStyle name="Millares 2 2 3 2 3" xfId="1549" xr:uid="{00000000-0005-0000-0000-00003C060000}"/>
    <cellStyle name="Millares 2 2 3 3" xfId="755" xr:uid="{00000000-0005-0000-0000-00003D060000}"/>
    <cellStyle name="Millares 2 2 3 3 2" xfId="1813" xr:uid="{00000000-0005-0000-0000-00003E060000}"/>
    <cellStyle name="Millares 2 2 3 4" xfId="1285" xr:uid="{00000000-0005-0000-0000-00003F060000}"/>
    <cellStyle name="Millares 2 2 4" xfId="358" xr:uid="{00000000-0005-0000-0000-000040060000}"/>
    <cellStyle name="Millares 2 2 4 2" xfId="887" xr:uid="{00000000-0005-0000-0000-000041060000}"/>
    <cellStyle name="Millares 2 2 4 2 2" xfId="1945" xr:uid="{00000000-0005-0000-0000-000042060000}"/>
    <cellStyle name="Millares 2 2 4 3" xfId="1417" xr:uid="{00000000-0005-0000-0000-000043060000}"/>
    <cellStyle name="Millares 2 2 5" xfId="623" xr:uid="{00000000-0005-0000-0000-000044060000}"/>
    <cellStyle name="Millares 2 2 5 2" xfId="1681" xr:uid="{00000000-0005-0000-0000-000045060000}"/>
    <cellStyle name="Millares 2 2 6" xfId="1153" xr:uid="{00000000-0005-0000-0000-000046060000}"/>
    <cellStyle name="Millares 2 3" xfId="80" xr:uid="{00000000-0005-0000-0000-000047060000}"/>
    <cellStyle name="Millares 2 4" xfId="122" xr:uid="{00000000-0005-0000-0000-000048060000}"/>
    <cellStyle name="Millares 2 4 2" xfId="256" xr:uid="{00000000-0005-0000-0000-000049060000}"/>
    <cellStyle name="Millares 2 4 2 2" xfId="522" xr:uid="{00000000-0005-0000-0000-00004A060000}"/>
    <cellStyle name="Millares 2 4 2 2 2" xfId="1051" xr:uid="{00000000-0005-0000-0000-00004B060000}"/>
    <cellStyle name="Millares 2 4 2 2 2 2" xfId="2109" xr:uid="{00000000-0005-0000-0000-00004C060000}"/>
    <cellStyle name="Millares 2 4 2 2 3" xfId="1581" xr:uid="{00000000-0005-0000-0000-00004D060000}"/>
    <cellStyle name="Millares 2 4 2 3" xfId="787" xr:uid="{00000000-0005-0000-0000-00004E060000}"/>
    <cellStyle name="Millares 2 4 2 3 2" xfId="1845" xr:uid="{00000000-0005-0000-0000-00004F060000}"/>
    <cellStyle name="Millares 2 4 2 4" xfId="1317" xr:uid="{00000000-0005-0000-0000-000050060000}"/>
    <cellStyle name="Millares 2 4 3" xfId="390" xr:uid="{00000000-0005-0000-0000-000051060000}"/>
    <cellStyle name="Millares 2 4 3 2" xfId="919" xr:uid="{00000000-0005-0000-0000-000052060000}"/>
    <cellStyle name="Millares 2 4 3 2 2" xfId="1977" xr:uid="{00000000-0005-0000-0000-000053060000}"/>
    <cellStyle name="Millares 2 4 3 3" xfId="1449" xr:uid="{00000000-0005-0000-0000-000054060000}"/>
    <cellStyle name="Millares 2 4 4" xfId="655" xr:uid="{00000000-0005-0000-0000-000055060000}"/>
    <cellStyle name="Millares 2 4 4 2" xfId="1713" xr:uid="{00000000-0005-0000-0000-000056060000}"/>
    <cellStyle name="Millares 2 4 5" xfId="1185" xr:uid="{00000000-0005-0000-0000-000057060000}"/>
    <cellStyle name="Millares 2 5" xfId="192" xr:uid="{00000000-0005-0000-0000-000058060000}"/>
    <cellStyle name="Millares 2 5 2" xfId="458" xr:uid="{00000000-0005-0000-0000-000059060000}"/>
    <cellStyle name="Millares 2 5 2 2" xfId="987" xr:uid="{00000000-0005-0000-0000-00005A060000}"/>
    <cellStyle name="Millares 2 5 2 2 2" xfId="2045" xr:uid="{00000000-0005-0000-0000-00005B060000}"/>
    <cellStyle name="Millares 2 5 2 3" xfId="1517" xr:uid="{00000000-0005-0000-0000-00005C060000}"/>
    <cellStyle name="Millares 2 5 3" xfId="723" xr:uid="{00000000-0005-0000-0000-00005D060000}"/>
    <cellStyle name="Millares 2 5 3 2" xfId="1781" xr:uid="{00000000-0005-0000-0000-00005E060000}"/>
    <cellStyle name="Millares 2 5 4" xfId="1253" xr:uid="{00000000-0005-0000-0000-00005F060000}"/>
    <cellStyle name="Millares 2 6" xfId="325" xr:uid="{00000000-0005-0000-0000-000060060000}"/>
    <cellStyle name="Millares 2 6 2" xfId="854" xr:uid="{00000000-0005-0000-0000-000061060000}"/>
    <cellStyle name="Millares 2 6 2 2" xfId="1912" xr:uid="{00000000-0005-0000-0000-000062060000}"/>
    <cellStyle name="Millares 2 6 3" xfId="1384" xr:uid="{00000000-0005-0000-0000-000063060000}"/>
    <cellStyle name="Millares 2 7" xfId="591" xr:uid="{00000000-0005-0000-0000-000064060000}"/>
    <cellStyle name="Millares 2 7 2" xfId="1649" xr:uid="{00000000-0005-0000-0000-000065060000}"/>
    <cellStyle name="Millares 2 8" xfId="1121" xr:uid="{00000000-0005-0000-0000-000066060000}"/>
    <cellStyle name="Millares 3" xfId="46" xr:uid="{00000000-0005-0000-0000-000067060000}"/>
    <cellStyle name="Millares 3 2" xfId="90" xr:uid="{00000000-0005-0000-0000-000068060000}"/>
    <cellStyle name="Millares 3 2 2" xfId="158" xr:uid="{00000000-0005-0000-0000-000069060000}"/>
    <cellStyle name="Millares 3 2 2 2" xfId="292" xr:uid="{00000000-0005-0000-0000-00006A060000}"/>
    <cellStyle name="Millares 3 2 2 2 2" xfId="558" xr:uid="{00000000-0005-0000-0000-00006B060000}"/>
    <cellStyle name="Millares 3 2 2 2 2 2" xfId="1087" xr:uid="{00000000-0005-0000-0000-00006C060000}"/>
    <cellStyle name="Millares 3 2 2 2 2 2 2" xfId="2145" xr:uid="{00000000-0005-0000-0000-00006D060000}"/>
    <cellStyle name="Millares 3 2 2 2 2 3" xfId="1617" xr:uid="{00000000-0005-0000-0000-00006E060000}"/>
    <cellStyle name="Millares 3 2 2 2 3" xfId="823" xr:uid="{00000000-0005-0000-0000-00006F060000}"/>
    <cellStyle name="Millares 3 2 2 2 3 2" xfId="1881" xr:uid="{00000000-0005-0000-0000-000070060000}"/>
    <cellStyle name="Millares 3 2 2 2 4" xfId="1353" xr:uid="{00000000-0005-0000-0000-000071060000}"/>
    <cellStyle name="Millares 3 2 2 3" xfId="426" xr:uid="{00000000-0005-0000-0000-000072060000}"/>
    <cellStyle name="Millares 3 2 2 3 2" xfId="955" xr:uid="{00000000-0005-0000-0000-000073060000}"/>
    <cellStyle name="Millares 3 2 2 3 2 2" xfId="2013" xr:uid="{00000000-0005-0000-0000-000074060000}"/>
    <cellStyle name="Millares 3 2 2 3 3" xfId="1485" xr:uid="{00000000-0005-0000-0000-000075060000}"/>
    <cellStyle name="Millares 3 2 2 4" xfId="691" xr:uid="{00000000-0005-0000-0000-000076060000}"/>
    <cellStyle name="Millares 3 2 2 4 2" xfId="1749" xr:uid="{00000000-0005-0000-0000-000077060000}"/>
    <cellStyle name="Millares 3 2 2 5" xfId="1221" xr:uid="{00000000-0005-0000-0000-000078060000}"/>
    <cellStyle name="Millares 3 2 3" xfId="227" xr:uid="{00000000-0005-0000-0000-000079060000}"/>
    <cellStyle name="Millares 3 2 3 2" xfId="493" xr:uid="{00000000-0005-0000-0000-00007A060000}"/>
    <cellStyle name="Millares 3 2 3 2 2" xfId="1022" xr:uid="{00000000-0005-0000-0000-00007B060000}"/>
    <cellStyle name="Millares 3 2 3 2 2 2" xfId="2080" xr:uid="{00000000-0005-0000-0000-00007C060000}"/>
    <cellStyle name="Millares 3 2 3 2 3" xfId="1552" xr:uid="{00000000-0005-0000-0000-00007D060000}"/>
    <cellStyle name="Millares 3 2 3 3" xfId="758" xr:uid="{00000000-0005-0000-0000-00007E060000}"/>
    <cellStyle name="Millares 3 2 3 3 2" xfId="1816" xr:uid="{00000000-0005-0000-0000-00007F060000}"/>
    <cellStyle name="Millares 3 2 3 4" xfId="1288" xr:uid="{00000000-0005-0000-0000-000080060000}"/>
    <cellStyle name="Millares 3 2 4" xfId="361" xr:uid="{00000000-0005-0000-0000-000081060000}"/>
    <cellStyle name="Millares 3 2 4 2" xfId="890" xr:uid="{00000000-0005-0000-0000-000082060000}"/>
    <cellStyle name="Millares 3 2 4 2 2" xfId="1948" xr:uid="{00000000-0005-0000-0000-000083060000}"/>
    <cellStyle name="Millares 3 2 4 3" xfId="1420" xr:uid="{00000000-0005-0000-0000-000084060000}"/>
    <cellStyle name="Millares 3 2 5" xfId="626" xr:uid="{00000000-0005-0000-0000-000085060000}"/>
    <cellStyle name="Millares 3 2 5 2" xfId="1684" xr:uid="{00000000-0005-0000-0000-000086060000}"/>
    <cellStyle name="Millares 3 2 6" xfId="1156" xr:uid="{00000000-0005-0000-0000-000087060000}"/>
    <cellStyle name="Millares 3 3" xfId="82" xr:uid="{00000000-0005-0000-0000-000088060000}"/>
    <cellStyle name="Millares 3 4" xfId="125" xr:uid="{00000000-0005-0000-0000-000089060000}"/>
    <cellStyle name="Millares 3 4 2" xfId="259" xr:uid="{00000000-0005-0000-0000-00008A060000}"/>
    <cellStyle name="Millares 3 4 2 2" xfId="525" xr:uid="{00000000-0005-0000-0000-00008B060000}"/>
    <cellStyle name="Millares 3 4 2 2 2" xfId="1054" xr:uid="{00000000-0005-0000-0000-00008C060000}"/>
    <cellStyle name="Millares 3 4 2 2 2 2" xfId="2112" xr:uid="{00000000-0005-0000-0000-00008D060000}"/>
    <cellStyle name="Millares 3 4 2 2 3" xfId="1584" xr:uid="{00000000-0005-0000-0000-00008E060000}"/>
    <cellStyle name="Millares 3 4 2 3" xfId="790" xr:uid="{00000000-0005-0000-0000-00008F060000}"/>
    <cellStyle name="Millares 3 4 2 3 2" xfId="1848" xr:uid="{00000000-0005-0000-0000-000090060000}"/>
    <cellStyle name="Millares 3 4 2 4" xfId="1320" xr:uid="{00000000-0005-0000-0000-000091060000}"/>
    <cellStyle name="Millares 3 4 3" xfId="393" xr:uid="{00000000-0005-0000-0000-000092060000}"/>
    <cellStyle name="Millares 3 4 3 2" xfId="922" xr:uid="{00000000-0005-0000-0000-000093060000}"/>
    <cellStyle name="Millares 3 4 3 2 2" xfId="1980" xr:uid="{00000000-0005-0000-0000-000094060000}"/>
    <cellStyle name="Millares 3 4 3 3" xfId="1452" xr:uid="{00000000-0005-0000-0000-000095060000}"/>
    <cellStyle name="Millares 3 4 4" xfId="658" xr:uid="{00000000-0005-0000-0000-000096060000}"/>
    <cellStyle name="Millares 3 4 4 2" xfId="1716" xr:uid="{00000000-0005-0000-0000-000097060000}"/>
    <cellStyle name="Millares 3 4 5" xfId="1188" xr:uid="{00000000-0005-0000-0000-000098060000}"/>
    <cellStyle name="Millares 3 5" xfId="195" xr:uid="{00000000-0005-0000-0000-000099060000}"/>
    <cellStyle name="Millares 3 5 2" xfId="461" xr:uid="{00000000-0005-0000-0000-00009A060000}"/>
    <cellStyle name="Millares 3 5 2 2" xfId="990" xr:uid="{00000000-0005-0000-0000-00009B060000}"/>
    <cellStyle name="Millares 3 5 2 2 2" xfId="2048" xr:uid="{00000000-0005-0000-0000-00009C060000}"/>
    <cellStyle name="Millares 3 5 2 3" xfId="1520" xr:uid="{00000000-0005-0000-0000-00009D060000}"/>
    <cellStyle name="Millares 3 5 3" xfId="726" xr:uid="{00000000-0005-0000-0000-00009E060000}"/>
    <cellStyle name="Millares 3 5 3 2" xfId="1784" xr:uid="{00000000-0005-0000-0000-00009F060000}"/>
    <cellStyle name="Millares 3 5 4" xfId="1256" xr:uid="{00000000-0005-0000-0000-0000A0060000}"/>
    <cellStyle name="Millares 3 6" xfId="328" xr:uid="{00000000-0005-0000-0000-0000A1060000}"/>
    <cellStyle name="Millares 3 6 2" xfId="857" xr:uid="{00000000-0005-0000-0000-0000A2060000}"/>
    <cellStyle name="Millares 3 6 2 2" xfId="1915" xr:uid="{00000000-0005-0000-0000-0000A3060000}"/>
    <cellStyle name="Millares 3 6 3" xfId="1387" xr:uid="{00000000-0005-0000-0000-0000A4060000}"/>
    <cellStyle name="Millares 3 7" xfId="594" xr:uid="{00000000-0005-0000-0000-0000A5060000}"/>
    <cellStyle name="Millares 3 7 2" xfId="1652" xr:uid="{00000000-0005-0000-0000-0000A6060000}"/>
    <cellStyle name="Millares 3 8" xfId="1124" xr:uid="{00000000-0005-0000-0000-0000A7060000}"/>
    <cellStyle name="Millares 4" xfId="77" xr:uid="{00000000-0005-0000-0000-0000A8060000}"/>
    <cellStyle name="Millares 5" xfId="62" xr:uid="{00000000-0005-0000-0000-0000A9060000}"/>
    <cellStyle name="Millares 5 2" xfId="140" xr:uid="{00000000-0005-0000-0000-0000AA060000}"/>
    <cellStyle name="Millares 5 2 2" xfId="274" xr:uid="{00000000-0005-0000-0000-0000AB060000}"/>
    <cellStyle name="Millares 5 2 2 2" xfId="540" xr:uid="{00000000-0005-0000-0000-0000AC060000}"/>
    <cellStyle name="Millares 5 2 2 2 2" xfId="1069" xr:uid="{00000000-0005-0000-0000-0000AD060000}"/>
    <cellStyle name="Millares 5 2 2 2 2 2" xfId="2127" xr:uid="{00000000-0005-0000-0000-0000AE060000}"/>
    <cellStyle name="Millares 5 2 2 2 3" xfId="1599" xr:uid="{00000000-0005-0000-0000-0000AF060000}"/>
    <cellStyle name="Millares 5 2 2 3" xfId="805" xr:uid="{00000000-0005-0000-0000-0000B0060000}"/>
    <cellStyle name="Millares 5 2 2 3 2" xfId="1863" xr:uid="{00000000-0005-0000-0000-0000B1060000}"/>
    <cellStyle name="Millares 5 2 2 4" xfId="1335" xr:uid="{00000000-0005-0000-0000-0000B2060000}"/>
    <cellStyle name="Millares 5 2 3" xfId="408" xr:uid="{00000000-0005-0000-0000-0000B3060000}"/>
    <cellStyle name="Millares 5 2 3 2" xfId="937" xr:uid="{00000000-0005-0000-0000-0000B4060000}"/>
    <cellStyle name="Millares 5 2 3 2 2" xfId="1995" xr:uid="{00000000-0005-0000-0000-0000B5060000}"/>
    <cellStyle name="Millares 5 2 3 3" xfId="1467" xr:uid="{00000000-0005-0000-0000-0000B6060000}"/>
    <cellStyle name="Millares 5 2 4" xfId="673" xr:uid="{00000000-0005-0000-0000-0000B7060000}"/>
    <cellStyle name="Millares 5 2 4 2" xfId="1731" xr:uid="{00000000-0005-0000-0000-0000B8060000}"/>
    <cellStyle name="Millares 5 2 5" xfId="1203" xr:uid="{00000000-0005-0000-0000-0000B9060000}"/>
    <cellStyle name="Millares 5 3" xfId="210" xr:uid="{00000000-0005-0000-0000-0000BA060000}"/>
    <cellStyle name="Millares 5 3 2" xfId="476" xr:uid="{00000000-0005-0000-0000-0000BB060000}"/>
    <cellStyle name="Millares 5 3 2 2" xfId="1005" xr:uid="{00000000-0005-0000-0000-0000BC060000}"/>
    <cellStyle name="Millares 5 3 2 2 2" xfId="2063" xr:uid="{00000000-0005-0000-0000-0000BD060000}"/>
    <cellStyle name="Millares 5 3 2 3" xfId="1535" xr:uid="{00000000-0005-0000-0000-0000BE060000}"/>
    <cellStyle name="Millares 5 3 3" xfId="741" xr:uid="{00000000-0005-0000-0000-0000BF060000}"/>
    <cellStyle name="Millares 5 3 3 2" xfId="1799" xr:uid="{00000000-0005-0000-0000-0000C0060000}"/>
    <cellStyle name="Millares 5 3 4" xfId="1271" xr:uid="{00000000-0005-0000-0000-0000C1060000}"/>
    <cellStyle name="Millares 5 4" xfId="343" xr:uid="{00000000-0005-0000-0000-0000C2060000}"/>
    <cellStyle name="Millares 5 4 2" xfId="872" xr:uid="{00000000-0005-0000-0000-0000C3060000}"/>
    <cellStyle name="Millares 5 4 2 2" xfId="1930" xr:uid="{00000000-0005-0000-0000-0000C4060000}"/>
    <cellStyle name="Millares 5 4 3" xfId="1402" xr:uid="{00000000-0005-0000-0000-0000C5060000}"/>
    <cellStyle name="Millares 5 5" xfId="609" xr:uid="{00000000-0005-0000-0000-0000C6060000}"/>
    <cellStyle name="Millares 5 5 2" xfId="1667" xr:uid="{00000000-0005-0000-0000-0000C7060000}"/>
    <cellStyle name="Millares 5 6" xfId="1139" xr:uid="{00000000-0005-0000-0000-0000C8060000}"/>
    <cellStyle name="Millares 6" xfId="120" xr:uid="{00000000-0005-0000-0000-0000C9060000}"/>
    <cellStyle name="Millares 7" xfId="106" xr:uid="{00000000-0005-0000-0000-0000CA060000}"/>
    <cellStyle name="Millares 7 2" xfId="242" xr:uid="{00000000-0005-0000-0000-0000CB060000}"/>
    <cellStyle name="Millares 7 2 2" xfId="508" xr:uid="{00000000-0005-0000-0000-0000CC060000}"/>
    <cellStyle name="Millares 7 2 2 2" xfId="1037" xr:uid="{00000000-0005-0000-0000-0000CD060000}"/>
    <cellStyle name="Millares 7 2 2 2 2" xfId="2095" xr:uid="{00000000-0005-0000-0000-0000CE060000}"/>
    <cellStyle name="Millares 7 2 2 3" xfId="1567" xr:uid="{00000000-0005-0000-0000-0000CF060000}"/>
    <cellStyle name="Millares 7 2 3" xfId="773" xr:uid="{00000000-0005-0000-0000-0000D0060000}"/>
    <cellStyle name="Millares 7 2 3 2" xfId="1831" xr:uid="{00000000-0005-0000-0000-0000D1060000}"/>
    <cellStyle name="Millares 7 2 4" xfId="1303" xr:uid="{00000000-0005-0000-0000-0000D2060000}"/>
    <cellStyle name="Millares 7 3" xfId="376" xr:uid="{00000000-0005-0000-0000-0000D3060000}"/>
    <cellStyle name="Millares 7 3 2" xfId="905" xr:uid="{00000000-0005-0000-0000-0000D4060000}"/>
    <cellStyle name="Millares 7 3 2 2" xfId="1963" xr:uid="{00000000-0005-0000-0000-0000D5060000}"/>
    <cellStyle name="Millares 7 3 3" xfId="1435" xr:uid="{00000000-0005-0000-0000-0000D6060000}"/>
    <cellStyle name="Millares 7 4" xfId="641" xr:uid="{00000000-0005-0000-0000-0000D7060000}"/>
    <cellStyle name="Millares 7 4 2" xfId="1699" xr:uid="{00000000-0005-0000-0000-0000D8060000}"/>
    <cellStyle name="Millares 7 5" xfId="1171" xr:uid="{00000000-0005-0000-0000-0000D9060000}"/>
    <cellStyle name="Millares 8" xfId="173" xr:uid="{00000000-0005-0000-0000-0000DA060000}"/>
    <cellStyle name="Millares 8 2" xfId="307" xr:uid="{00000000-0005-0000-0000-0000DB060000}"/>
    <cellStyle name="Millares 8 2 2" xfId="573" xr:uid="{00000000-0005-0000-0000-0000DC060000}"/>
    <cellStyle name="Millares 8 2 2 2" xfId="1102" xr:uid="{00000000-0005-0000-0000-0000DD060000}"/>
    <cellStyle name="Millares 8 2 2 2 2" xfId="2160" xr:uid="{00000000-0005-0000-0000-0000DE060000}"/>
    <cellStyle name="Millares 8 2 2 3" xfId="1632" xr:uid="{00000000-0005-0000-0000-0000DF060000}"/>
    <cellStyle name="Millares 8 2 3" xfId="838" xr:uid="{00000000-0005-0000-0000-0000E0060000}"/>
    <cellStyle name="Millares 8 2 3 2" xfId="1896" xr:uid="{00000000-0005-0000-0000-0000E1060000}"/>
    <cellStyle name="Millares 8 2 4" xfId="1368" xr:uid="{00000000-0005-0000-0000-0000E2060000}"/>
    <cellStyle name="Millares 8 3" xfId="441" xr:uid="{00000000-0005-0000-0000-0000E3060000}"/>
    <cellStyle name="Millares 8 3 2" xfId="970" xr:uid="{00000000-0005-0000-0000-0000E4060000}"/>
    <cellStyle name="Millares 8 3 2 2" xfId="2028" xr:uid="{00000000-0005-0000-0000-0000E5060000}"/>
    <cellStyle name="Millares 8 3 3" xfId="1500" xr:uid="{00000000-0005-0000-0000-0000E6060000}"/>
    <cellStyle name="Millares 8 4" xfId="706" xr:uid="{00000000-0005-0000-0000-0000E7060000}"/>
    <cellStyle name="Millares 8 4 2" xfId="1764" xr:uid="{00000000-0005-0000-0000-0000E8060000}"/>
    <cellStyle name="Millares 8 5" xfId="1236" xr:uid="{00000000-0005-0000-0000-0000E9060000}"/>
    <cellStyle name="Millares 9" xfId="190" xr:uid="{00000000-0005-0000-0000-0000EA060000}"/>
    <cellStyle name="Neutral" xfId="9" builtinId="28" customBuiltin="1"/>
    <cellStyle name="Normal" xfId="0" builtinId="0"/>
    <cellStyle name="Normal 10" xfId="105" xr:uid="{00000000-0005-0000-0000-0000ED060000}"/>
    <cellStyle name="Normal 10 2" xfId="241" xr:uid="{00000000-0005-0000-0000-0000EE060000}"/>
    <cellStyle name="Normal 10 2 2" xfId="507" xr:uid="{00000000-0005-0000-0000-0000EF060000}"/>
    <cellStyle name="Normal 10 2 2 2" xfId="1036" xr:uid="{00000000-0005-0000-0000-0000F0060000}"/>
    <cellStyle name="Normal 10 2 2 2 2" xfId="2094" xr:uid="{00000000-0005-0000-0000-0000F1060000}"/>
    <cellStyle name="Normal 10 2 2 3" xfId="1566" xr:uid="{00000000-0005-0000-0000-0000F2060000}"/>
    <cellStyle name="Normal 10 2 3" xfId="772" xr:uid="{00000000-0005-0000-0000-0000F3060000}"/>
    <cellStyle name="Normal 10 2 3 2" xfId="1830" xr:uid="{00000000-0005-0000-0000-0000F4060000}"/>
    <cellStyle name="Normal 10 2 4" xfId="1302" xr:uid="{00000000-0005-0000-0000-0000F5060000}"/>
    <cellStyle name="Normal 10 3" xfId="375" xr:uid="{00000000-0005-0000-0000-0000F6060000}"/>
    <cellStyle name="Normal 10 3 2" xfId="904" xr:uid="{00000000-0005-0000-0000-0000F7060000}"/>
    <cellStyle name="Normal 10 3 2 2" xfId="1962" xr:uid="{00000000-0005-0000-0000-0000F8060000}"/>
    <cellStyle name="Normal 10 3 3" xfId="1434" xr:uid="{00000000-0005-0000-0000-0000F9060000}"/>
    <cellStyle name="Normal 10 4" xfId="640" xr:uid="{00000000-0005-0000-0000-0000FA060000}"/>
    <cellStyle name="Normal 10 4 2" xfId="1698" xr:uid="{00000000-0005-0000-0000-0000FB060000}"/>
    <cellStyle name="Normal 10 5" xfId="1170" xr:uid="{00000000-0005-0000-0000-0000FC060000}"/>
    <cellStyle name="Normal 11" xfId="172" xr:uid="{00000000-0005-0000-0000-0000FD060000}"/>
    <cellStyle name="Normal 11 2" xfId="306" xr:uid="{00000000-0005-0000-0000-0000FE060000}"/>
    <cellStyle name="Normal 11 2 2" xfId="572" xr:uid="{00000000-0005-0000-0000-0000FF060000}"/>
    <cellStyle name="Normal 11 2 2 2" xfId="1101" xr:uid="{00000000-0005-0000-0000-000000070000}"/>
    <cellStyle name="Normal 11 2 2 2 2" xfId="2159" xr:uid="{00000000-0005-0000-0000-000001070000}"/>
    <cellStyle name="Normal 11 2 2 3" xfId="1631" xr:uid="{00000000-0005-0000-0000-000002070000}"/>
    <cellStyle name="Normal 11 2 3" xfId="837" xr:uid="{00000000-0005-0000-0000-000003070000}"/>
    <cellStyle name="Normal 11 2 3 2" xfId="1895" xr:uid="{00000000-0005-0000-0000-000004070000}"/>
    <cellStyle name="Normal 11 2 4" xfId="1367" xr:uid="{00000000-0005-0000-0000-000005070000}"/>
    <cellStyle name="Normal 11 3" xfId="440" xr:uid="{00000000-0005-0000-0000-000006070000}"/>
    <cellStyle name="Normal 11 3 2" xfId="969" xr:uid="{00000000-0005-0000-0000-000007070000}"/>
    <cellStyle name="Normal 11 3 2 2" xfId="2027" xr:uid="{00000000-0005-0000-0000-000008070000}"/>
    <cellStyle name="Normal 11 3 3" xfId="1499" xr:uid="{00000000-0005-0000-0000-000009070000}"/>
    <cellStyle name="Normal 11 4" xfId="705" xr:uid="{00000000-0005-0000-0000-00000A070000}"/>
    <cellStyle name="Normal 11 4 2" xfId="1763" xr:uid="{00000000-0005-0000-0000-00000B070000}"/>
    <cellStyle name="Normal 11 5" xfId="1235" xr:uid="{00000000-0005-0000-0000-00000C070000}"/>
    <cellStyle name="Normal 12" xfId="189" xr:uid="{00000000-0005-0000-0000-00000D070000}"/>
    <cellStyle name="Normal 13" xfId="174" xr:uid="{00000000-0005-0000-0000-00000E070000}"/>
    <cellStyle name="Normal 13 2" xfId="442" xr:uid="{00000000-0005-0000-0000-00000F070000}"/>
    <cellStyle name="Normal 13 2 2" xfId="971" xr:uid="{00000000-0005-0000-0000-000010070000}"/>
    <cellStyle name="Normal 13 2 2 2" xfId="2029" xr:uid="{00000000-0005-0000-0000-000011070000}"/>
    <cellStyle name="Normal 13 2 3" xfId="1501" xr:uid="{00000000-0005-0000-0000-000012070000}"/>
    <cellStyle name="Normal 13 3" xfId="707" xr:uid="{00000000-0005-0000-0000-000013070000}"/>
    <cellStyle name="Normal 13 3 2" xfId="1765" xr:uid="{00000000-0005-0000-0000-000014070000}"/>
    <cellStyle name="Normal 13 4" xfId="1237" xr:uid="{00000000-0005-0000-0000-000015070000}"/>
    <cellStyle name="Normal 14" xfId="322" xr:uid="{00000000-0005-0000-0000-000016070000}"/>
    <cellStyle name="Normal 15" xfId="308" xr:uid="{00000000-0005-0000-0000-000017070000}"/>
    <cellStyle name="Normal 15 2" xfId="839" xr:uid="{00000000-0005-0000-0000-000018070000}"/>
    <cellStyle name="Normal 15 2 2" xfId="1897" xr:uid="{00000000-0005-0000-0000-000019070000}"/>
    <cellStyle name="Normal 15 3" xfId="1369" xr:uid="{00000000-0005-0000-0000-00001A070000}"/>
    <cellStyle name="Normal 16" xfId="574" xr:uid="{00000000-0005-0000-0000-00001B070000}"/>
    <cellStyle name="Normal 16 2" xfId="1633" xr:uid="{00000000-0005-0000-0000-00001C070000}"/>
    <cellStyle name="Normal 17" xfId="588" xr:uid="{00000000-0005-0000-0000-00001D070000}"/>
    <cellStyle name="Normal 17 2" xfId="1647" xr:uid="{00000000-0005-0000-0000-00001E070000}"/>
    <cellStyle name="Normal 18" xfId="1118" xr:uid="{00000000-0005-0000-0000-00001F070000}"/>
    <cellStyle name="Normal 18 2" xfId="2161" xr:uid="{00000000-0005-0000-0000-000020070000}"/>
    <cellStyle name="Normal 19" xfId="1103" xr:uid="{00000000-0005-0000-0000-000021070000}"/>
    <cellStyle name="Normal 2" xfId="42" xr:uid="{00000000-0005-0000-0000-000022070000}"/>
    <cellStyle name="Normal 2 2" xfId="83" xr:uid="{00000000-0005-0000-0000-000023070000}"/>
    <cellStyle name="Normal 2 3" xfId="86" xr:uid="{00000000-0005-0000-0000-000024070000}"/>
    <cellStyle name="Normal 2 3 2" xfId="154" xr:uid="{00000000-0005-0000-0000-000025070000}"/>
    <cellStyle name="Normal 2 3 2 2" xfId="288" xr:uid="{00000000-0005-0000-0000-000026070000}"/>
    <cellStyle name="Normal 2 3 2 2 2" xfId="554" xr:uid="{00000000-0005-0000-0000-000027070000}"/>
    <cellStyle name="Normal 2 3 2 2 2 2" xfId="1083" xr:uid="{00000000-0005-0000-0000-000028070000}"/>
    <cellStyle name="Normal 2 3 2 2 2 2 2" xfId="2141" xr:uid="{00000000-0005-0000-0000-000029070000}"/>
    <cellStyle name="Normal 2 3 2 2 2 3" xfId="1613" xr:uid="{00000000-0005-0000-0000-00002A070000}"/>
    <cellStyle name="Normal 2 3 2 2 3" xfId="819" xr:uid="{00000000-0005-0000-0000-00002B070000}"/>
    <cellStyle name="Normal 2 3 2 2 3 2" xfId="1877" xr:uid="{00000000-0005-0000-0000-00002C070000}"/>
    <cellStyle name="Normal 2 3 2 2 4" xfId="1349" xr:uid="{00000000-0005-0000-0000-00002D070000}"/>
    <cellStyle name="Normal 2 3 2 3" xfId="422" xr:uid="{00000000-0005-0000-0000-00002E070000}"/>
    <cellStyle name="Normal 2 3 2 3 2" xfId="951" xr:uid="{00000000-0005-0000-0000-00002F070000}"/>
    <cellStyle name="Normal 2 3 2 3 2 2" xfId="2009" xr:uid="{00000000-0005-0000-0000-000030070000}"/>
    <cellStyle name="Normal 2 3 2 3 3" xfId="1481" xr:uid="{00000000-0005-0000-0000-000031070000}"/>
    <cellStyle name="Normal 2 3 2 4" xfId="687" xr:uid="{00000000-0005-0000-0000-000032070000}"/>
    <cellStyle name="Normal 2 3 2 4 2" xfId="1745" xr:uid="{00000000-0005-0000-0000-000033070000}"/>
    <cellStyle name="Normal 2 3 2 5" xfId="1217" xr:uid="{00000000-0005-0000-0000-000034070000}"/>
    <cellStyle name="Normal 2 3 3" xfId="223" xr:uid="{00000000-0005-0000-0000-000035070000}"/>
    <cellStyle name="Normal 2 3 3 2" xfId="489" xr:uid="{00000000-0005-0000-0000-000036070000}"/>
    <cellStyle name="Normal 2 3 3 2 2" xfId="1018" xr:uid="{00000000-0005-0000-0000-000037070000}"/>
    <cellStyle name="Normal 2 3 3 2 2 2" xfId="2076" xr:uid="{00000000-0005-0000-0000-000038070000}"/>
    <cellStyle name="Normal 2 3 3 2 3" xfId="1548" xr:uid="{00000000-0005-0000-0000-000039070000}"/>
    <cellStyle name="Normal 2 3 3 3" xfId="754" xr:uid="{00000000-0005-0000-0000-00003A070000}"/>
    <cellStyle name="Normal 2 3 3 3 2" xfId="1812" xr:uid="{00000000-0005-0000-0000-00003B070000}"/>
    <cellStyle name="Normal 2 3 3 4" xfId="1284" xr:uid="{00000000-0005-0000-0000-00003C070000}"/>
    <cellStyle name="Normal 2 3 4" xfId="357" xr:uid="{00000000-0005-0000-0000-00003D070000}"/>
    <cellStyle name="Normal 2 3 4 2" xfId="886" xr:uid="{00000000-0005-0000-0000-00003E070000}"/>
    <cellStyle name="Normal 2 3 4 2 2" xfId="1944" xr:uid="{00000000-0005-0000-0000-00003F070000}"/>
    <cellStyle name="Normal 2 3 4 3" xfId="1416" xr:uid="{00000000-0005-0000-0000-000040070000}"/>
    <cellStyle name="Normal 2 3 5" xfId="622" xr:uid="{00000000-0005-0000-0000-000041070000}"/>
    <cellStyle name="Normal 2 3 5 2" xfId="1680" xr:uid="{00000000-0005-0000-0000-000042070000}"/>
    <cellStyle name="Normal 2 3 6" xfId="1152" xr:uid="{00000000-0005-0000-0000-000043070000}"/>
    <cellStyle name="Normal 2 4" xfId="78" xr:uid="{00000000-0005-0000-0000-000044070000}"/>
    <cellStyle name="Normal 2 5" xfId="121" xr:uid="{00000000-0005-0000-0000-000045070000}"/>
    <cellStyle name="Normal 2 5 2" xfId="255" xr:uid="{00000000-0005-0000-0000-000046070000}"/>
    <cellStyle name="Normal 2 5 2 2" xfId="521" xr:uid="{00000000-0005-0000-0000-000047070000}"/>
    <cellStyle name="Normal 2 5 2 2 2" xfId="1050" xr:uid="{00000000-0005-0000-0000-000048070000}"/>
    <cellStyle name="Normal 2 5 2 2 2 2" xfId="2108" xr:uid="{00000000-0005-0000-0000-000049070000}"/>
    <cellStyle name="Normal 2 5 2 2 3" xfId="1580" xr:uid="{00000000-0005-0000-0000-00004A070000}"/>
    <cellStyle name="Normal 2 5 2 3" xfId="786" xr:uid="{00000000-0005-0000-0000-00004B070000}"/>
    <cellStyle name="Normal 2 5 2 3 2" xfId="1844" xr:uid="{00000000-0005-0000-0000-00004C070000}"/>
    <cellStyle name="Normal 2 5 2 4" xfId="1316" xr:uid="{00000000-0005-0000-0000-00004D070000}"/>
    <cellStyle name="Normal 2 5 3" xfId="389" xr:uid="{00000000-0005-0000-0000-00004E070000}"/>
    <cellStyle name="Normal 2 5 3 2" xfId="918" xr:uid="{00000000-0005-0000-0000-00004F070000}"/>
    <cellStyle name="Normal 2 5 3 2 2" xfId="1976" xr:uid="{00000000-0005-0000-0000-000050070000}"/>
    <cellStyle name="Normal 2 5 3 3" xfId="1448" xr:uid="{00000000-0005-0000-0000-000051070000}"/>
    <cellStyle name="Normal 2 5 4" xfId="654" xr:uid="{00000000-0005-0000-0000-000052070000}"/>
    <cellStyle name="Normal 2 5 4 2" xfId="1712" xr:uid="{00000000-0005-0000-0000-000053070000}"/>
    <cellStyle name="Normal 2 5 5" xfId="1184" xr:uid="{00000000-0005-0000-0000-000054070000}"/>
    <cellStyle name="Normal 2 6" xfId="191" xr:uid="{00000000-0005-0000-0000-000055070000}"/>
    <cellStyle name="Normal 2 6 2" xfId="457" xr:uid="{00000000-0005-0000-0000-000056070000}"/>
    <cellStyle name="Normal 2 6 2 2" xfId="986" xr:uid="{00000000-0005-0000-0000-000057070000}"/>
    <cellStyle name="Normal 2 6 2 2 2" xfId="2044" xr:uid="{00000000-0005-0000-0000-000058070000}"/>
    <cellStyle name="Normal 2 6 2 3" xfId="1516" xr:uid="{00000000-0005-0000-0000-000059070000}"/>
    <cellStyle name="Normal 2 6 3" xfId="722" xr:uid="{00000000-0005-0000-0000-00005A070000}"/>
    <cellStyle name="Normal 2 6 3 2" xfId="1780" xr:uid="{00000000-0005-0000-0000-00005B070000}"/>
    <cellStyle name="Normal 2 6 4" xfId="1252" xr:uid="{00000000-0005-0000-0000-00005C070000}"/>
    <cellStyle name="Normal 2 7" xfId="324" xr:uid="{00000000-0005-0000-0000-00005D070000}"/>
    <cellStyle name="Normal 2 7 2" xfId="853" xr:uid="{00000000-0005-0000-0000-00005E070000}"/>
    <cellStyle name="Normal 2 7 2 2" xfId="1911" xr:uid="{00000000-0005-0000-0000-00005F070000}"/>
    <cellStyle name="Normal 2 7 3" xfId="1383" xr:uid="{00000000-0005-0000-0000-000060070000}"/>
    <cellStyle name="Normal 2 8" xfId="590" xr:uid="{00000000-0005-0000-0000-000061070000}"/>
    <cellStyle name="Normal 2 8 2" xfId="1648" xr:uid="{00000000-0005-0000-0000-000062070000}"/>
    <cellStyle name="Normal 2 9" xfId="1120" xr:uid="{00000000-0005-0000-0000-000063070000}"/>
    <cellStyle name="Normal 20" xfId="2162" xr:uid="{00000000-0005-0000-0000-000064070000}"/>
    <cellStyle name="Normal 21" xfId="2163" xr:uid="{00000000-0005-0000-0000-000065070000}"/>
    <cellStyle name="Normal 22" xfId="2164" xr:uid="{00000000-0005-0000-0000-000066070000}"/>
    <cellStyle name="Normal 23" xfId="2165" xr:uid="{00000000-0005-0000-0000-000067070000}"/>
    <cellStyle name="Normal 3" xfId="45" xr:uid="{00000000-0005-0000-0000-000068070000}"/>
    <cellStyle name="Normal 3 2" xfId="89" xr:uid="{00000000-0005-0000-0000-000069070000}"/>
    <cellStyle name="Normal 3 2 2" xfId="157" xr:uid="{00000000-0005-0000-0000-00006A070000}"/>
    <cellStyle name="Normal 3 2 2 2" xfId="291" xr:uid="{00000000-0005-0000-0000-00006B070000}"/>
    <cellStyle name="Normal 3 2 2 2 2" xfId="557" xr:uid="{00000000-0005-0000-0000-00006C070000}"/>
    <cellStyle name="Normal 3 2 2 2 2 2" xfId="1086" xr:uid="{00000000-0005-0000-0000-00006D070000}"/>
    <cellStyle name="Normal 3 2 2 2 2 2 2" xfId="2144" xr:uid="{00000000-0005-0000-0000-00006E070000}"/>
    <cellStyle name="Normal 3 2 2 2 2 3" xfId="1616" xr:uid="{00000000-0005-0000-0000-00006F070000}"/>
    <cellStyle name="Normal 3 2 2 2 3" xfId="822" xr:uid="{00000000-0005-0000-0000-000070070000}"/>
    <cellStyle name="Normal 3 2 2 2 3 2" xfId="1880" xr:uid="{00000000-0005-0000-0000-000071070000}"/>
    <cellStyle name="Normal 3 2 2 2 4" xfId="1352" xr:uid="{00000000-0005-0000-0000-000072070000}"/>
    <cellStyle name="Normal 3 2 2 3" xfId="425" xr:uid="{00000000-0005-0000-0000-000073070000}"/>
    <cellStyle name="Normal 3 2 2 3 2" xfId="954" xr:uid="{00000000-0005-0000-0000-000074070000}"/>
    <cellStyle name="Normal 3 2 2 3 2 2" xfId="2012" xr:uid="{00000000-0005-0000-0000-000075070000}"/>
    <cellStyle name="Normal 3 2 2 3 3" xfId="1484" xr:uid="{00000000-0005-0000-0000-000076070000}"/>
    <cellStyle name="Normal 3 2 2 4" xfId="690" xr:uid="{00000000-0005-0000-0000-000077070000}"/>
    <cellStyle name="Normal 3 2 2 4 2" xfId="1748" xr:uid="{00000000-0005-0000-0000-000078070000}"/>
    <cellStyle name="Normal 3 2 2 5" xfId="1220" xr:uid="{00000000-0005-0000-0000-000079070000}"/>
    <cellStyle name="Normal 3 2 3" xfId="226" xr:uid="{00000000-0005-0000-0000-00007A070000}"/>
    <cellStyle name="Normal 3 2 3 2" xfId="492" xr:uid="{00000000-0005-0000-0000-00007B070000}"/>
    <cellStyle name="Normal 3 2 3 2 2" xfId="1021" xr:uid="{00000000-0005-0000-0000-00007C070000}"/>
    <cellStyle name="Normal 3 2 3 2 2 2" xfId="2079" xr:uid="{00000000-0005-0000-0000-00007D070000}"/>
    <cellStyle name="Normal 3 2 3 2 3" xfId="1551" xr:uid="{00000000-0005-0000-0000-00007E070000}"/>
    <cellStyle name="Normal 3 2 3 3" xfId="757" xr:uid="{00000000-0005-0000-0000-00007F070000}"/>
    <cellStyle name="Normal 3 2 3 3 2" xfId="1815" xr:uid="{00000000-0005-0000-0000-000080070000}"/>
    <cellStyle name="Normal 3 2 3 4" xfId="1287" xr:uid="{00000000-0005-0000-0000-000081070000}"/>
    <cellStyle name="Normal 3 2 4" xfId="360" xr:uid="{00000000-0005-0000-0000-000082070000}"/>
    <cellStyle name="Normal 3 2 4 2" xfId="889" xr:uid="{00000000-0005-0000-0000-000083070000}"/>
    <cellStyle name="Normal 3 2 4 2 2" xfId="1947" xr:uid="{00000000-0005-0000-0000-000084070000}"/>
    <cellStyle name="Normal 3 2 4 3" xfId="1419" xr:uid="{00000000-0005-0000-0000-000085070000}"/>
    <cellStyle name="Normal 3 2 5" xfId="625" xr:uid="{00000000-0005-0000-0000-000086070000}"/>
    <cellStyle name="Normal 3 2 5 2" xfId="1683" xr:uid="{00000000-0005-0000-0000-000087070000}"/>
    <cellStyle name="Normal 3 2 6" xfId="1155" xr:uid="{00000000-0005-0000-0000-000088070000}"/>
    <cellStyle name="Normal 3 3" xfId="81" xr:uid="{00000000-0005-0000-0000-000089070000}"/>
    <cellStyle name="Normal 3 4" xfId="124" xr:uid="{00000000-0005-0000-0000-00008A070000}"/>
    <cellStyle name="Normal 3 4 2" xfId="258" xr:uid="{00000000-0005-0000-0000-00008B070000}"/>
    <cellStyle name="Normal 3 4 2 2" xfId="524" xr:uid="{00000000-0005-0000-0000-00008C070000}"/>
    <cellStyle name="Normal 3 4 2 2 2" xfId="1053" xr:uid="{00000000-0005-0000-0000-00008D070000}"/>
    <cellStyle name="Normal 3 4 2 2 2 2" xfId="2111" xr:uid="{00000000-0005-0000-0000-00008E070000}"/>
    <cellStyle name="Normal 3 4 2 2 3" xfId="1583" xr:uid="{00000000-0005-0000-0000-00008F070000}"/>
    <cellStyle name="Normal 3 4 2 3" xfId="789" xr:uid="{00000000-0005-0000-0000-000090070000}"/>
    <cellStyle name="Normal 3 4 2 3 2" xfId="1847" xr:uid="{00000000-0005-0000-0000-000091070000}"/>
    <cellStyle name="Normal 3 4 2 4" xfId="1319" xr:uid="{00000000-0005-0000-0000-000092070000}"/>
    <cellStyle name="Normal 3 4 3" xfId="392" xr:uid="{00000000-0005-0000-0000-000093070000}"/>
    <cellStyle name="Normal 3 4 3 2" xfId="921" xr:uid="{00000000-0005-0000-0000-000094070000}"/>
    <cellStyle name="Normal 3 4 3 2 2" xfId="1979" xr:uid="{00000000-0005-0000-0000-000095070000}"/>
    <cellStyle name="Normal 3 4 3 3" xfId="1451" xr:uid="{00000000-0005-0000-0000-000096070000}"/>
    <cellStyle name="Normal 3 4 4" xfId="657" xr:uid="{00000000-0005-0000-0000-000097070000}"/>
    <cellStyle name="Normal 3 4 4 2" xfId="1715" xr:uid="{00000000-0005-0000-0000-000098070000}"/>
    <cellStyle name="Normal 3 4 5" xfId="1187" xr:uid="{00000000-0005-0000-0000-000099070000}"/>
    <cellStyle name="Normal 3 5" xfId="194" xr:uid="{00000000-0005-0000-0000-00009A070000}"/>
    <cellStyle name="Normal 3 5 2" xfId="460" xr:uid="{00000000-0005-0000-0000-00009B070000}"/>
    <cellStyle name="Normal 3 5 2 2" xfId="989" xr:uid="{00000000-0005-0000-0000-00009C070000}"/>
    <cellStyle name="Normal 3 5 2 2 2" xfId="2047" xr:uid="{00000000-0005-0000-0000-00009D070000}"/>
    <cellStyle name="Normal 3 5 2 3" xfId="1519" xr:uid="{00000000-0005-0000-0000-00009E070000}"/>
    <cellStyle name="Normal 3 5 3" xfId="725" xr:uid="{00000000-0005-0000-0000-00009F070000}"/>
    <cellStyle name="Normal 3 5 3 2" xfId="1783" xr:uid="{00000000-0005-0000-0000-0000A0070000}"/>
    <cellStyle name="Normal 3 5 4" xfId="1255" xr:uid="{00000000-0005-0000-0000-0000A1070000}"/>
    <cellStyle name="Normal 3 6" xfId="327" xr:uid="{00000000-0005-0000-0000-0000A2070000}"/>
    <cellStyle name="Normal 3 6 2" xfId="856" xr:uid="{00000000-0005-0000-0000-0000A3070000}"/>
    <cellStyle name="Normal 3 6 2 2" xfId="1914" xr:uid="{00000000-0005-0000-0000-0000A4070000}"/>
    <cellStyle name="Normal 3 6 3" xfId="1386" xr:uid="{00000000-0005-0000-0000-0000A5070000}"/>
    <cellStyle name="Normal 3 7" xfId="593" xr:uid="{00000000-0005-0000-0000-0000A6070000}"/>
    <cellStyle name="Normal 3 7 2" xfId="1651" xr:uid="{00000000-0005-0000-0000-0000A7070000}"/>
    <cellStyle name="Normal 3 8" xfId="1123" xr:uid="{00000000-0005-0000-0000-0000A8070000}"/>
    <cellStyle name="Normal 4" xfId="84" xr:uid="{00000000-0005-0000-0000-0000A9070000}"/>
    <cellStyle name="Normal 5" xfId="75" xr:uid="{00000000-0005-0000-0000-0000AA070000}"/>
    <cellStyle name="Normal 5 2" xfId="104" xr:uid="{00000000-0005-0000-0000-0000AB070000}"/>
    <cellStyle name="Normal 6" xfId="85" xr:uid="{00000000-0005-0000-0000-0000AC070000}"/>
    <cellStyle name="Normal 7" xfId="61" xr:uid="{00000000-0005-0000-0000-0000AD070000}"/>
    <cellStyle name="Normal 7 2" xfId="139" xr:uid="{00000000-0005-0000-0000-0000AE070000}"/>
    <cellStyle name="Normal 7 2 2" xfId="273" xr:uid="{00000000-0005-0000-0000-0000AF070000}"/>
    <cellStyle name="Normal 7 2 2 2" xfId="539" xr:uid="{00000000-0005-0000-0000-0000B0070000}"/>
    <cellStyle name="Normal 7 2 2 2 2" xfId="1068" xr:uid="{00000000-0005-0000-0000-0000B1070000}"/>
    <cellStyle name="Normal 7 2 2 2 2 2" xfId="2126" xr:uid="{00000000-0005-0000-0000-0000B2070000}"/>
    <cellStyle name="Normal 7 2 2 2 3" xfId="1598" xr:uid="{00000000-0005-0000-0000-0000B3070000}"/>
    <cellStyle name="Normal 7 2 2 3" xfId="804" xr:uid="{00000000-0005-0000-0000-0000B4070000}"/>
    <cellStyle name="Normal 7 2 2 3 2" xfId="1862" xr:uid="{00000000-0005-0000-0000-0000B5070000}"/>
    <cellStyle name="Normal 7 2 2 4" xfId="1334" xr:uid="{00000000-0005-0000-0000-0000B6070000}"/>
    <cellStyle name="Normal 7 2 3" xfId="407" xr:uid="{00000000-0005-0000-0000-0000B7070000}"/>
    <cellStyle name="Normal 7 2 3 2" xfId="936" xr:uid="{00000000-0005-0000-0000-0000B8070000}"/>
    <cellStyle name="Normal 7 2 3 2 2" xfId="1994" xr:uid="{00000000-0005-0000-0000-0000B9070000}"/>
    <cellStyle name="Normal 7 2 3 3" xfId="1466" xr:uid="{00000000-0005-0000-0000-0000BA070000}"/>
    <cellStyle name="Normal 7 2 4" xfId="672" xr:uid="{00000000-0005-0000-0000-0000BB070000}"/>
    <cellStyle name="Normal 7 2 4 2" xfId="1730" xr:uid="{00000000-0005-0000-0000-0000BC070000}"/>
    <cellStyle name="Normal 7 2 5" xfId="1202" xr:uid="{00000000-0005-0000-0000-0000BD070000}"/>
    <cellStyle name="Normal 7 3" xfId="209" xr:uid="{00000000-0005-0000-0000-0000BE070000}"/>
    <cellStyle name="Normal 7 3 2" xfId="475" xr:uid="{00000000-0005-0000-0000-0000BF070000}"/>
    <cellStyle name="Normal 7 3 2 2" xfId="1004" xr:uid="{00000000-0005-0000-0000-0000C0070000}"/>
    <cellStyle name="Normal 7 3 2 2 2" xfId="2062" xr:uid="{00000000-0005-0000-0000-0000C1070000}"/>
    <cellStyle name="Normal 7 3 2 3" xfId="1534" xr:uid="{00000000-0005-0000-0000-0000C2070000}"/>
    <cellStyle name="Normal 7 3 3" xfId="740" xr:uid="{00000000-0005-0000-0000-0000C3070000}"/>
    <cellStyle name="Normal 7 3 3 2" xfId="1798" xr:uid="{00000000-0005-0000-0000-0000C4070000}"/>
    <cellStyle name="Normal 7 3 4" xfId="1270" xr:uid="{00000000-0005-0000-0000-0000C5070000}"/>
    <cellStyle name="Normal 7 4" xfId="342" xr:uid="{00000000-0005-0000-0000-0000C6070000}"/>
    <cellStyle name="Normal 7 4 2" xfId="871" xr:uid="{00000000-0005-0000-0000-0000C7070000}"/>
    <cellStyle name="Normal 7 4 2 2" xfId="1929" xr:uid="{00000000-0005-0000-0000-0000C8070000}"/>
    <cellStyle name="Normal 7 4 3" xfId="1401" xr:uid="{00000000-0005-0000-0000-0000C9070000}"/>
    <cellStyle name="Normal 7 5" xfId="608" xr:uid="{00000000-0005-0000-0000-0000CA070000}"/>
    <cellStyle name="Normal 7 5 2" xfId="1666" xr:uid="{00000000-0005-0000-0000-0000CB070000}"/>
    <cellStyle name="Normal 7 6" xfId="1138" xr:uid="{00000000-0005-0000-0000-0000CC070000}"/>
    <cellStyle name="Normal 8" xfId="119" xr:uid="{00000000-0005-0000-0000-0000CD070000}"/>
    <cellStyle name="Normal 9" xfId="79" xr:uid="{00000000-0005-0000-0000-0000CE070000}"/>
    <cellStyle name="Normal 9 2" xfId="153" xr:uid="{00000000-0005-0000-0000-0000CF070000}"/>
    <cellStyle name="Normal 9 2 2" xfId="287" xr:uid="{00000000-0005-0000-0000-0000D0070000}"/>
    <cellStyle name="Normal 9 2 2 2" xfId="553" xr:uid="{00000000-0005-0000-0000-0000D1070000}"/>
    <cellStyle name="Normal 9 2 2 2 2" xfId="1082" xr:uid="{00000000-0005-0000-0000-0000D2070000}"/>
    <cellStyle name="Normal 9 2 2 2 2 2" xfId="2140" xr:uid="{00000000-0005-0000-0000-0000D3070000}"/>
    <cellStyle name="Normal 9 2 2 2 3" xfId="1612" xr:uid="{00000000-0005-0000-0000-0000D4070000}"/>
    <cellStyle name="Normal 9 2 2 3" xfId="818" xr:uid="{00000000-0005-0000-0000-0000D5070000}"/>
    <cellStyle name="Normal 9 2 2 3 2" xfId="1876" xr:uid="{00000000-0005-0000-0000-0000D6070000}"/>
    <cellStyle name="Normal 9 2 2 4" xfId="1348" xr:uid="{00000000-0005-0000-0000-0000D7070000}"/>
    <cellStyle name="Normal 9 2 3" xfId="421" xr:uid="{00000000-0005-0000-0000-0000D8070000}"/>
    <cellStyle name="Normal 9 2 3 2" xfId="950" xr:uid="{00000000-0005-0000-0000-0000D9070000}"/>
    <cellStyle name="Normal 9 2 3 2 2" xfId="2008" xr:uid="{00000000-0005-0000-0000-0000DA070000}"/>
    <cellStyle name="Normal 9 2 3 3" xfId="1480" xr:uid="{00000000-0005-0000-0000-0000DB070000}"/>
    <cellStyle name="Normal 9 2 4" xfId="686" xr:uid="{00000000-0005-0000-0000-0000DC070000}"/>
    <cellStyle name="Normal 9 2 4 2" xfId="1744" xr:uid="{00000000-0005-0000-0000-0000DD070000}"/>
    <cellStyle name="Normal 9 2 5" xfId="1216" xr:uid="{00000000-0005-0000-0000-0000DE070000}"/>
    <cellStyle name="Normal 9 3" xfId="188" xr:uid="{00000000-0005-0000-0000-0000DF070000}"/>
    <cellStyle name="Normal 9 3 2" xfId="456" xr:uid="{00000000-0005-0000-0000-0000E0070000}"/>
    <cellStyle name="Normal 9 3 2 2" xfId="985" xr:uid="{00000000-0005-0000-0000-0000E1070000}"/>
    <cellStyle name="Normal 9 3 2 2 2" xfId="2043" xr:uid="{00000000-0005-0000-0000-0000E2070000}"/>
    <cellStyle name="Normal 9 3 2 3" xfId="1515" xr:uid="{00000000-0005-0000-0000-0000E3070000}"/>
    <cellStyle name="Normal 9 3 3" xfId="721" xr:uid="{00000000-0005-0000-0000-0000E4070000}"/>
    <cellStyle name="Normal 9 3 3 2" xfId="1779" xr:uid="{00000000-0005-0000-0000-0000E5070000}"/>
    <cellStyle name="Normal 9 3 4" xfId="1251" xr:uid="{00000000-0005-0000-0000-0000E6070000}"/>
    <cellStyle name="Normal 9 4" xfId="356" xr:uid="{00000000-0005-0000-0000-0000E7070000}"/>
    <cellStyle name="Normal 9 4 2" xfId="885" xr:uid="{00000000-0005-0000-0000-0000E8070000}"/>
    <cellStyle name="Normal 9 4 2 2" xfId="1943" xr:uid="{00000000-0005-0000-0000-0000E9070000}"/>
    <cellStyle name="Normal 9 4 3" xfId="1415" xr:uid="{00000000-0005-0000-0000-0000EA070000}"/>
    <cellStyle name="Normal 9 5" xfId="575" xr:uid="{00000000-0005-0000-0000-0000EB070000}"/>
    <cellStyle name="Normal 9 5 2" xfId="1634" xr:uid="{00000000-0005-0000-0000-0000EC070000}"/>
    <cellStyle name="Normal 9 6" xfId="1117" xr:uid="{00000000-0005-0000-0000-0000ED070000}"/>
    <cellStyle name="Notas 2" xfId="44" xr:uid="{00000000-0005-0000-0000-0000EE070000}"/>
    <cellStyle name="Notas 2 2" xfId="88" xr:uid="{00000000-0005-0000-0000-0000EF070000}"/>
    <cellStyle name="Notas 2 2 2" xfId="156" xr:uid="{00000000-0005-0000-0000-0000F0070000}"/>
    <cellStyle name="Notas 2 2 2 2" xfId="290" xr:uid="{00000000-0005-0000-0000-0000F1070000}"/>
    <cellStyle name="Notas 2 2 2 2 2" xfId="556" xr:uid="{00000000-0005-0000-0000-0000F2070000}"/>
    <cellStyle name="Notas 2 2 2 2 2 2" xfId="1085" xr:uid="{00000000-0005-0000-0000-0000F3070000}"/>
    <cellStyle name="Notas 2 2 2 2 2 2 2" xfId="2143" xr:uid="{00000000-0005-0000-0000-0000F4070000}"/>
    <cellStyle name="Notas 2 2 2 2 2 3" xfId="1615" xr:uid="{00000000-0005-0000-0000-0000F5070000}"/>
    <cellStyle name="Notas 2 2 2 2 3" xfId="821" xr:uid="{00000000-0005-0000-0000-0000F6070000}"/>
    <cellStyle name="Notas 2 2 2 2 3 2" xfId="1879" xr:uid="{00000000-0005-0000-0000-0000F7070000}"/>
    <cellStyle name="Notas 2 2 2 2 4" xfId="1351" xr:uid="{00000000-0005-0000-0000-0000F8070000}"/>
    <cellStyle name="Notas 2 2 2 3" xfId="424" xr:uid="{00000000-0005-0000-0000-0000F9070000}"/>
    <cellStyle name="Notas 2 2 2 3 2" xfId="953" xr:uid="{00000000-0005-0000-0000-0000FA070000}"/>
    <cellStyle name="Notas 2 2 2 3 2 2" xfId="2011" xr:uid="{00000000-0005-0000-0000-0000FB070000}"/>
    <cellStyle name="Notas 2 2 2 3 3" xfId="1483" xr:uid="{00000000-0005-0000-0000-0000FC070000}"/>
    <cellStyle name="Notas 2 2 2 4" xfId="689" xr:uid="{00000000-0005-0000-0000-0000FD070000}"/>
    <cellStyle name="Notas 2 2 2 4 2" xfId="1747" xr:uid="{00000000-0005-0000-0000-0000FE070000}"/>
    <cellStyle name="Notas 2 2 2 5" xfId="1219" xr:uid="{00000000-0005-0000-0000-0000FF070000}"/>
    <cellStyle name="Notas 2 2 3" xfId="225" xr:uid="{00000000-0005-0000-0000-000000080000}"/>
    <cellStyle name="Notas 2 2 3 2" xfId="491" xr:uid="{00000000-0005-0000-0000-000001080000}"/>
    <cellStyle name="Notas 2 2 3 2 2" xfId="1020" xr:uid="{00000000-0005-0000-0000-000002080000}"/>
    <cellStyle name="Notas 2 2 3 2 2 2" xfId="2078" xr:uid="{00000000-0005-0000-0000-000003080000}"/>
    <cellStyle name="Notas 2 2 3 2 3" xfId="1550" xr:uid="{00000000-0005-0000-0000-000004080000}"/>
    <cellStyle name="Notas 2 2 3 3" xfId="756" xr:uid="{00000000-0005-0000-0000-000005080000}"/>
    <cellStyle name="Notas 2 2 3 3 2" xfId="1814" xr:uid="{00000000-0005-0000-0000-000006080000}"/>
    <cellStyle name="Notas 2 2 3 4" xfId="1286" xr:uid="{00000000-0005-0000-0000-000007080000}"/>
    <cellStyle name="Notas 2 2 4" xfId="359" xr:uid="{00000000-0005-0000-0000-000008080000}"/>
    <cellStyle name="Notas 2 2 4 2" xfId="888" xr:uid="{00000000-0005-0000-0000-000009080000}"/>
    <cellStyle name="Notas 2 2 4 2 2" xfId="1946" xr:uid="{00000000-0005-0000-0000-00000A080000}"/>
    <cellStyle name="Notas 2 2 4 3" xfId="1418" xr:uid="{00000000-0005-0000-0000-00000B080000}"/>
    <cellStyle name="Notas 2 2 5" xfId="624" xr:uid="{00000000-0005-0000-0000-00000C080000}"/>
    <cellStyle name="Notas 2 2 5 2" xfId="1682" xr:uid="{00000000-0005-0000-0000-00000D080000}"/>
    <cellStyle name="Notas 2 2 6" xfId="1154" xr:uid="{00000000-0005-0000-0000-00000E080000}"/>
    <cellStyle name="Notas 2 3" xfId="123" xr:uid="{00000000-0005-0000-0000-00000F080000}"/>
    <cellStyle name="Notas 2 3 2" xfId="257" xr:uid="{00000000-0005-0000-0000-000010080000}"/>
    <cellStyle name="Notas 2 3 2 2" xfId="523" xr:uid="{00000000-0005-0000-0000-000011080000}"/>
    <cellStyle name="Notas 2 3 2 2 2" xfId="1052" xr:uid="{00000000-0005-0000-0000-000012080000}"/>
    <cellStyle name="Notas 2 3 2 2 2 2" xfId="2110" xr:uid="{00000000-0005-0000-0000-000013080000}"/>
    <cellStyle name="Notas 2 3 2 2 3" xfId="1582" xr:uid="{00000000-0005-0000-0000-000014080000}"/>
    <cellStyle name="Notas 2 3 2 3" xfId="788" xr:uid="{00000000-0005-0000-0000-000015080000}"/>
    <cellStyle name="Notas 2 3 2 3 2" xfId="1846" xr:uid="{00000000-0005-0000-0000-000016080000}"/>
    <cellStyle name="Notas 2 3 2 4" xfId="1318" xr:uid="{00000000-0005-0000-0000-000017080000}"/>
    <cellStyle name="Notas 2 3 3" xfId="391" xr:uid="{00000000-0005-0000-0000-000018080000}"/>
    <cellStyle name="Notas 2 3 3 2" xfId="920" xr:uid="{00000000-0005-0000-0000-000019080000}"/>
    <cellStyle name="Notas 2 3 3 2 2" xfId="1978" xr:uid="{00000000-0005-0000-0000-00001A080000}"/>
    <cellStyle name="Notas 2 3 3 3" xfId="1450" xr:uid="{00000000-0005-0000-0000-00001B080000}"/>
    <cellStyle name="Notas 2 3 4" xfId="656" xr:uid="{00000000-0005-0000-0000-00001C080000}"/>
    <cellStyle name="Notas 2 3 4 2" xfId="1714" xr:uid="{00000000-0005-0000-0000-00001D080000}"/>
    <cellStyle name="Notas 2 3 5" xfId="1186" xr:uid="{00000000-0005-0000-0000-00001E080000}"/>
    <cellStyle name="Notas 2 4" xfId="193" xr:uid="{00000000-0005-0000-0000-00001F080000}"/>
    <cellStyle name="Notas 2 4 2" xfId="459" xr:uid="{00000000-0005-0000-0000-000020080000}"/>
    <cellStyle name="Notas 2 4 2 2" xfId="988" xr:uid="{00000000-0005-0000-0000-000021080000}"/>
    <cellStyle name="Notas 2 4 2 2 2" xfId="2046" xr:uid="{00000000-0005-0000-0000-000022080000}"/>
    <cellStyle name="Notas 2 4 2 3" xfId="1518" xr:uid="{00000000-0005-0000-0000-000023080000}"/>
    <cellStyle name="Notas 2 4 3" xfId="724" xr:uid="{00000000-0005-0000-0000-000024080000}"/>
    <cellStyle name="Notas 2 4 3 2" xfId="1782" xr:uid="{00000000-0005-0000-0000-000025080000}"/>
    <cellStyle name="Notas 2 4 4" xfId="1254" xr:uid="{00000000-0005-0000-0000-000026080000}"/>
    <cellStyle name="Notas 2 5" xfId="326" xr:uid="{00000000-0005-0000-0000-000027080000}"/>
    <cellStyle name="Notas 2 5 2" xfId="855" xr:uid="{00000000-0005-0000-0000-000028080000}"/>
    <cellStyle name="Notas 2 5 2 2" xfId="1913" xr:uid="{00000000-0005-0000-0000-000029080000}"/>
    <cellStyle name="Notas 2 5 3" xfId="1385" xr:uid="{00000000-0005-0000-0000-00002A080000}"/>
    <cellStyle name="Notas 2 6" xfId="592" xr:uid="{00000000-0005-0000-0000-00002B080000}"/>
    <cellStyle name="Notas 2 6 2" xfId="1650" xr:uid="{00000000-0005-0000-0000-00002C080000}"/>
    <cellStyle name="Notas 2 7" xfId="1122" xr:uid="{00000000-0005-0000-0000-00002D080000}"/>
    <cellStyle name="Notas 3" xfId="47" xr:uid="{00000000-0005-0000-0000-00002E080000}"/>
    <cellStyle name="Notas 3 2" xfId="91" xr:uid="{00000000-0005-0000-0000-00002F080000}"/>
    <cellStyle name="Notas 3 2 2" xfId="159" xr:uid="{00000000-0005-0000-0000-000030080000}"/>
    <cellStyle name="Notas 3 2 2 2" xfId="293" xr:uid="{00000000-0005-0000-0000-000031080000}"/>
    <cellStyle name="Notas 3 2 2 2 2" xfId="559" xr:uid="{00000000-0005-0000-0000-000032080000}"/>
    <cellStyle name="Notas 3 2 2 2 2 2" xfId="1088" xr:uid="{00000000-0005-0000-0000-000033080000}"/>
    <cellStyle name="Notas 3 2 2 2 2 2 2" xfId="2146" xr:uid="{00000000-0005-0000-0000-000034080000}"/>
    <cellStyle name="Notas 3 2 2 2 2 3" xfId="1618" xr:uid="{00000000-0005-0000-0000-000035080000}"/>
    <cellStyle name="Notas 3 2 2 2 3" xfId="824" xr:uid="{00000000-0005-0000-0000-000036080000}"/>
    <cellStyle name="Notas 3 2 2 2 3 2" xfId="1882" xr:uid="{00000000-0005-0000-0000-000037080000}"/>
    <cellStyle name="Notas 3 2 2 2 4" xfId="1354" xr:uid="{00000000-0005-0000-0000-000038080000}"/>
    <cellStyle name="Notas 3 2 2 3" xfId="427" xr:uid="{00000000-0005-0000-0000-000039080000}"/>
    <cellStyle name="Notas 3 2 2 3 2" xfId="956" xr:uid="{00000000-0005-0000-0000-00003A080000}"/>
    <cellStyle name="Notas 3 2 2 3 2 2" xfId="2014" xr:uid="{00000000-0005-0000-0000-00003B080000}"/>
    <cellStyle name="Notas 3 2 2 3 3" xfId="1486" xr:uid="{00000000-0005-0000-0000-00003C080000}"/>
    <cellStyle name="Notas 3 2 2 4" xfId="692" xr:uid="{00000000-0005-0000-0000-00003D080000}"/>
    <cellStyle name="Notas 3 2 2 4 2" xfId="1750" xr:uid="{00000000-0005-0000-0000-00003E080000}"/>
    <cellStyle name="Notas 3 2 2 5" xfId="1222" xr:uid="{00000000-0005-0000-0000-00003F080000}"/>
    <cellStyle name="Notas 3 2 3" xfId="228" xr:uid="{00000000-0005-0000-0000-000040080000}"/>
    <cellStyle name="Notas 3 2 3 2" xfId="494" xr:uid="{00000000-0005-0000-0000-000041080000}"/>
    <cellStyle name="Notas 3 2 3 2 2" xfId="1023" xr:uid="{00000000-0005-0000-0000-000042080000}"/>
    <cellStyle name="Notas 3 2 3 2 2 2" xfId="2081" xr:uid="{00000000-0005-0000-0000-000043080000}"/>
    <cellStyle name="Notas 3 2 3 2 3" xfId="1553" xr:uid="{00000000-0005-0000-0000-000044080000}"/>
    <cellStyle name="Notas 3 2 3 3" xfId="759" xr:uid="{00000000-0005-0000-0000-000045080000}"/>
    <cellStyle name="Notas 3 2 3 3 2" xfId="1817" xr:uid="{00000000-0005-0000-0000-000046080000}"/>
    <cellStyle name="Notas 3 2 3 4" xfId="1289" xr:uid="{00000000-0005-0000-0000-000047080000}"/>
    <cellStyle name="Notas 3 2 4" xfId="362" xr:uid="{00000000-0005-0000-0000-000048080000}"/>
    <cellStyle name="Notas 3 2 4 2" xfId="891" xr:uid="{00000000-0005-0000-0000-000049080000}"/>
    <cellStyle name="Notas 3 2 4 2 2" xfId="1949" xr:uid="{00000000-0005-0000-0000-00004A080000}"/>
    <cellStyle name="Notas 3 2 4 3" xfId="1421" xr:uid="{00000000-0005-0000-0000-00004B080000}"/>
    <cellStyle name="Notas 3 2 5" xfId="627" xr:uid="{00000000-0005-0000-0000-00004C080000}"/>
    <cellStyle name="Notas 3 2 5 2" xfId="1685" xr:uid="{00000000-0005-0000-0000-00004D080000}"/>
    <cellStyle name="Notas 3 2 6" xfId="1157" xr:uid="{00000000-0005-0000-0000-00004E080000}"/>
    <cellStyle name="Notas 3 3" xfId="126" xr:uid="{00000000-0005-0000-0000-00004F080000}"/>
    <cellStyle name="Notas 3 3 2" xfId="260" xr:uid="{00000000-0005-0000-0000-000050080000}"/>
    <cellStyle name="Notas 3 3 2 2" xfId="526" xr:uid="{00000000-0005-0000-0000-000051080000}"/>
    <cellStyle name="Notas 3 3 2 2 2" xfId="1055" xr:uid="{00000000-0005-0000-0000-000052080000}"/>
    <cellStyle name="Notas 3 3 2 2 2 2" xfId="2113" xr:uid="{00000000-0005-0000-0000-000053080000}"/>
    <cellStyle name="Notas 3 3 2 2 3" xfId="1585" xr:uid="{00000000-0005-0000-0000-000054080000}"/>
    <cellStyle name="Notas 3 3 2 3" xfId="791" xr:uid="{00000000-0005-0000-0000-000055080000}"/>
    <cellStyle name="Notas 3 3 2 3 2" xfId="1849" xr:uid="{00000000-0005-0000-0000-000056080000}"/>
    <cellStyle name="Notas 3 3 2 4" xfId="1321" xr:uid="{00000000-0005-0000-0000-000057080000}"/>
    <cellStyle name="Notas 3 3 3" xfId="394" xr:uid="{00000000-0005-0000-0000-000058080000}"/>
    <cellStyle name="Notas 3 3 3 2" xfId="923" xr:uid="{00000000-0005-0000-0000-000059080000}"/>
    <cellStyle name="Notas 3 3 3 2 2" xfId="1981" xr:uid="{00000000-0005-0000-0000-00005A080000}"/>
    <cellStyle name="Notas 3 3 3 3" xfId="1453" xr:uid="{00000000-0005-0000-0000-00005B080000}"/>
    <cellStyle name="Notas 3 3 4" xfId="659" xr:uid="{00000000-0005-0000-0000-00005C080000}"/>
    <cellStyle name="Notas 3 3 4 2" xfId="1717" xr:uid="{00000000-0005-0000-0000-00005D080000}"/>
    <cellStyle name="Notas 3 3 5" xfId="1189" xr:uid="{00000000-0005-0000-0000-00005E080000}"/>
    <cellStyle name="Notas 3 4" xfId="196" xr:uid="{00000000-0005-0000-0000-00005F080000}"/>
    <cellStyle name="Notas 3 4 2" xfId="462" xr:uid="{00000000-0005-0000-0000-000060080000}"/>
    <cellStyle name="Notas 3 4 2 2" xfId="991" xr:uid="{00000000-0005-0000-0000-000061080000}"/>
    <cellStyle name="Notas 3 4 2 2 2" xfId="2049" xr:uid="{00000000-0005-0000-0000-000062080000}"/>
    <cellStyle name="Notas 3 4 2 3" xfId="1521" xr:uid="{00000000-0005-0000-0000-000063080000}"/>
    <cellStyle name="Notas 3 4 3" xfId="727" xr:uid="{00000000-0005-0000-0000-000064080000}"/>
    <cellStyle name="Notas 3 4 3 2" xfId="1785" xr:uid="{00000000-0005-0000-0000-000065080000}"/>
    <cellStyle name="Notas 3 4 4" xfId="1257" xr:uid="{00000000-0005-0000-0000-000066080000}"/>
    <cellStyle name="Notas 3 5" xfId="329" xr:uid="{00000000-0005-0000-0000-000067080000}"/>
    <cellStyle name="Notas 3 5 2" xfId="858" xr:uid="{00000000-0005-0000-0000-000068080000}"/>
    <cellStyle name="Notas 3 5 2 2" xfId="1916" xr:uid="{00000000-0005-0000-0000-000069080000}"/>
    <cellStyle name="Notas 3 5 3" xfId="1388" xr:uid="{00000000-0005-0000-0000-00006A080000}"/>
    <cellStyle name="Notas 3 6" xfId="595" xr:uid="{00000000-0005-0000-0000-00006B080000}"/>
    <cellStyle name="Notas 3 6 2" xfId="1653" xr:uid="{00000000-0005-0000-0000-00006C080000}"/>
    <cellStyle name="Notas 3 7" xfId="1125" xr:uid="{00000000-0005-0000-0000-00006D08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ítulo 4" xfId="60" xr:uid="{00000000-0005-0000-0000-000074080000}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1149804</xdr:colOff>
      <xdr:row>74</xdr:row>
      <xdr:rowOff>131986</xdr:rowOff>
    </xdr:from>
    <xdr:to>
      <xdr:col>3</xdr:col>
      <xdr:colOff>435429</xdr:colOff>
      <xdr:row>78</xdr:row>
      <xdr:rowOff>847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19893" y="13364932"/>
          <a:ext cx="2197554" cy="5220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Dr. Serafín</a:t>
          </a:r>
          <a:r>
            <a:rPr lang="es-MX" sz="900" baseline="0">
              <a:effectLst/>
              <a:latin typeface="+mn-lt"/>
              <a:ea typeface="Calibri"/>
              <a:cs typeface="Times New Roman"/>
            </a:rPr>
            <a:t> Ortiz Ortiz</a:t>
          </a:r>
          <a:endParaRPr lang="es-MX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178764</xdr:colOff>
      <xdr:row>74</xdr:row>
      <xdr:rowOff>112597</xdr:rowOff>
    </xdr:from>
    <xdr:to>
      <xdr:col>6</xdr:col>
      <xdr:colOff>205979</xdr:colOff>
      <xdr:row>77</xdr:row>
      <xdr:rowOff>142192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286420" y="13465456"/>
          <a:ext cx="2200106" cy="5117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34</xdr:row>
      <xdr:rowOff>16809</xdr:rowOff>
    </xdr:from>
    <xdr:to>
      <xdr:col>11</xdr:col>
      <xdr:colOff>40897</xdr:colOff>
      <xdr:row>37</xdr:row>
      <xdr:rowOff>71087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969559" y="6958853"/>
          <a:ext cx="197391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549087</xdr:colOff>
      <xdr:row>34</xdr:row>
      <xdr:rowOff>20729</xdr:rowOff>
    </xdr:from>
    <xdr:to>
      <xdr:col>4</xdr:col>
      <xdr:colOff>504263</xdr:colOff>
      <xdr:row>37</xdr:row>
      <xdr:rowOff>47623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49087" y="6962773"/>
          <a:ext cx="2173941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19</xdr:row>
      <xdr:rowOff>114300</xdr:rowOff>
    </xdr:from>
    <xdr:to>
      <xdr:col>8</xdr:col>
      <xdr:colOff>504823</xdr:colOff>
      <xdr:row>22</xdr:row>
      <xdr:rowOff>160734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9800" y="4083050"/>
          <a:ext cx="2124073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Lic. Elvia Hernández Escalona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Secretaria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1460500</xdr:colOff>
      <xdr:row>19</xdr:row>
      <xdr:rowOff>124570</xdr:rowOff>
    </xdr:from>
    <xdr:to>
      <xdr:col>3</xdr:col>
      <xdr:colOff>260747</xdr:colOff>
      <xdr:row>22</xdr:row>
      <xdr:rowOff>143620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0500" y="4093320"/>
          <a:ext cx="22101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356226</xdr:colOff>
      <xdr:row>19</xdr:row>
      <xdr:rowOff>118772</xdr:rowOff>
    </xdr:from>
    <xdr:to>
      <xdr:col>8</xdr:col>
      <xdr:colOff>477615</xdr:colOff>
      <xdr:row>23</xdr:row>
      <xdr:rowOff>12064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843708" y="402268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601253</xdr:colOff>
      <xdr:row>51</xdr:row>
      <xdr:rowOff>136081</xdr:rowOff>
    </xdr:from>
    <xdr:to>
      <xdr:col>1</xdr:col>
      <xdr:colOff>436410</xdr:colOff>
      <xdr:row>54</xdr:row>
      <xdr:rowOff>160384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601253" y="933961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2</xdr:col>
      <xdr:colOff>172063</xdr:colOff>
      <xdr:row>51</xdr:row>
      <xdr:rowOff>106906</xdr:rowOff>
    </xdr:from>
    <xdr:to>
      <xdr:col>4</xdr:col>
      <xdr:colOff>259913</xdr:colOff>
      <xdr:row>55</xdr:row>
      <xdr:rowOff>199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814369" y="9323350"/>
          <a:ext cx="1979435" cy="53723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70</xdr:row>
      <xdr:rowOff>95250</xdr:rowOff>
    </xdr:from>
    <xdr:to>
      <xdr:col>6</xdr:col>
      <xdr:colOff>31749</xdr:colOff>
      <xdr:row>73</xdr:row>
      <xdr:rowOff>141684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144982" y="10763250"/>
          <a:ext cx="2471881" cy="5400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+mn-lt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70</xdr:row>
      <xdr:rowOff>92820</xdr:rowOff>
    </xdr:from>
    <xdr:to>
      <xdr:col>1</xdr:col>
      <xdr:colOff>368300</xdr:colOff>
      <xdr:row>73</xdr:row>
      <xdr:rowOff>111870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906870"/>
          <a:ext cx="21336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104258</xdr:colOff>
      <xdr:row>157</xdr:row>
      <xdr:rowOff>5605</xdr:rowOff>
    </xdr:from>
    <xdr:to>
      <xdr:col>6</xdr:col>
      <xdr:colOff>271743</xdr:colOff>
      <xdr:row>160</xdr:row>
      <xdr:rowOff>136083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110361" y="20019311"/>
          <a:ext cx="224057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  <a:endParaRPr lang="es-MX" sz="900">
            <a:effectLst/>
          </a:endParaRP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602129</xdr:colOff>
      <xdr:row>157</xdr:row>
      <xdr:rowOff>25774</xdr:rowOff>
    </xdr:from>
    <xdr:to>
      <xdr:col>1</xdr:col>
      <xdr:colOff>233829</xdr:colOff>
      <xdr:row>160</xdr:row>
      <xdr:rowOff>128868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602129" y="2003948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522237</xdr:colOff>
      <xdr:row>28</xdr:row>
      <xdr:rowOff>44450</xdr:rowOff>
    </xdr:from>
    <xdr:to>
      <xdr:col>6</xdr:col>
      <xdr:colOff>361950</xdr:colOff>
      <xdr:row>31</xdr:row>
      <xdr:rowOff>83040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46337" y="4565650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 algn="ctr"/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374650</xdr:colOff>
      <xdr:row>28</xdr:row>
      <xdr:rowOff>42020</xdr:rowOff>
    </xdr:from>
    <xdr:to>
      <xdr:col>2</xdr:col>
      <xdr:colOff>332441</xdr:colOff>
      <xdr:row>31</xdr:row>
      <xdr:rowOff>53226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74650" y="4563220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 Serafín Ortiz Ortiz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Rector</a:t>
          </a:r>
        </a:p>
        <a:p>
          <a:pPr algn="ctr">
            <a:lnSpc>
              <a:spcPct val="115000"/>
            </a:lnSpc>
            <a:spcAft>
              <a:spcPts val="0"/>
            </a:spcAft>
          </a:pPr>
          <a:endParaRPr lang="es-MX" sz="9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104085</xdr:colOff>
      <xdr:row>72</xdr:row>
      <xdr:rowOff>84068</xdr:rowOff>
    </xdr:from>
    <xdr:to>
      <xdr:col>5</xdr:col>
      <xdr:colOff>526638</xdr:colOff>
      <xdr:row>76</xdr:row>
      <xdr:rowOff>5636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123510" y="9532868"/>
          <a:ext cx="2327553" cy="55021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653184</xdr:colOff>
      <xdr:row>72</xdr:row>
      <xdr:rowOff>81638</xdr:rowOff>
    </xdr:from>
    <xdr:to>
      <xdr:col>1</xdr:col>
      <xdr:colOff>526611</xdr:colOff>
      <xdr:row>75</xdr:row>
      <xdr:rowOff>125501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53184" y="9530438"/>
          <a:ext cx="2283252" cy="5201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46479</xdr:colOff>
      <xdr:row>32</xdr:row>
      <xdr:rowOff>68371</xdr:rowOff>
    </xdr:from>
    <xdr:to>
      <xdr:col>5</xdr:col>
      <xdr:colOff>657961</xdr:colOff>
      <xdr:row>35</xdr:row>
      <xdr:rowOff>118684</xdr:rowOff>
    </xdr:to>
    <xdr:sp macro="" textlink="">
      <xdr:nvSpPr>
        <xdr:cNvPr id="6" name="Cuadro de texto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3490133" y="6567352"/>
          <a:ext cx="2252713" cy="533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Arq. Miguel Moisés García de Oca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Secretario Administrativo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747347</xdr:colOff>
      <xdr:row>32</xdr:row>
      <xdr:rowOff>65941</xdr:rowOff>
    </xdr:from>
    <xdr:to>
      <xdr:col>2</xdr:col>
      <xdr:colOff>406200</xdr:colOff>
      <xdr:row>35</xdr:row>
      <xdr:rowOff>88870</xdr:rowOff>
    </xdr:to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747347" y="6564922"/>
          <a:ext cx="2281891" cy="5065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_________________________________</a:t>
          </a:r>
        </a:p>
        <a:p>
          <a:pPr algn="ctr"/>
          <a:r>
            <a:rPr lang="es-MX" sz="900">
              <a:effectLst/>
              <a:latin typeface="+mn-lt"/>
              <a:ea typeface="+mn-ea"/>
              <a:cs typeface="+mn-cs"/>
            </a:rPr>
            <a:t>Dr.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Serafín Ortiz Ortiz</a:t>
          </a:r>
          <a:endParaRPr lang="es-MX" sz="900">
            <a:effectLst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L79"/>
  <sheetViews>
    <sheetView tabSelected="1" view="pageBreakPreview" topLeftCell="A52" zoomScale="140" zoomScaleNormal="140" zoomScaleSheetLayoutView="140" workbookViewId="0">
      <selection activeCell="B1" sqref="B1:H78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  <col min="12" max="12" width="13.33203125" bestFit="1" customWidth="1"/>
    <col min="13" max="13" width="12.33203125" bestFit="1" customWidth="1"/>
    <col min="14" max="17" width="13.33203125" bestFit="1" customWidth="1"/>
  </cols>
  <sheetData>
    <row r="1" spans="2:12" x14ac:dyDescent="0.2">
      <c r="B1" s="304" t="s">
        <v>130</v>
      </c>
      <c r="C1" s="305"/>
      <c r="D1" s="305"/>
      <c r="E1" s="305"/>
      <c r="F1" s="305"/>
      <c r="G1" s="305"/>
      <c r="H1" s="306"/>
    </row>
    <row r="2" spans="2:12" x14ac:dyDescent="0.2">
      <c r="B2" s="307" t="s">
        <v>167</v>
      </c>
      <c r="C2" s="308"/>
      <c r="D2" s="308"/>
      <c r="E2" s="308"/>
      <c r="F2" s="308"/>
      <c r="G2" s="308"/>
      <c r="H2" s="309"/>
    </row>
    <row r="3" spans="2:12" x14ac:dyDescent="0.2">
      <c r="B3" s="307" t="s">
        <v>451</v>
      </c>
      <c r="C3" s="308"/>
      <c r="D3" s="308"/>
      <c r="E3" s="308"/>
      <c r="F3" s="308"/>
      <c r="G3" s="308"/>
      <c r="H3" s="309"/>
      <c r="I3">
        <v>0</v>
      </c>
    </row>
    <row r="4" spans="2:12" x14ac:dyDescent="0.2">
      <c r="B4" s="307" t="s">
        <v>375</v>
      </c>
      <c r="C4" s="308"/>
      <c r="D4" s="308"/>
      <c r="E4" s="308"/>
      <c r="F4" s="308"/>
      <c r="G4" s="308"/>
      <c r="H4" s="309"/>
    </row>
    <row r="5" spans="2:12" ht="24.75" x14ac:dyDescent="0.2">
      <c r="B5" s="152" t="s">
        <v>50</v>
      </c>
      <c r="C5" s="153" t="s">
        <v>452</v>
      </c>
      <c r="D5" s="153" t="s">
        <v>450</v>
      </c>
      <c r="E5" s="154"/>
      <c r="F5" s="155" t="s">
        <v>50</v>
      </c>
      <c r="G5" s="153" t="s">
        <v>452</v>
      </c>
      <c r="H5" s="153" t="s">
        <v>450</v>
      </c>
      <c r="J5" t="s">
        <v>90</v>
      </c>
    </row>
    <row r="6" spans="2:12" ht="12" customHeight="1" x14ac:dyDescent="0.2">
      <c r="B6" s="9" t="s">
        <v>178</v>
      </c>
      <c r="C6" s="10"/>
      <c r="D6" s="11"/>
      <c r="E6" s="12"/>
      <c r="F6" s="9" t="s">
        <v>179</v>
      </c>
      <c r="G6" s="13"/>
      <c r="H6" s="14"/>
    </row>
    <row r="7" spans="2:12" ht="12" customHeight="1" x14ac:dyDescent="0.2">
      <c r="B7" s="15" t="s">
        <v>180</v>
      </c>
      <c r="C7" s="10"/>
      <c r="D7" s="11"/>
      <c r="E7" s="16"/>
      <c r="F7" s="15" t="s">
        <v>181</v>
      </c>
      <c r="G7" s="17"/>
      <c r="H7" s="18"/>
    </row>
    <row r="8" spans="2:12" ht="16.5" x14ac:dyDescent="0.2">
      <c r="B8" s="15" t="s">
        <v>132</v>
      </c>
      <c r="C8" s="293">
        <f>C9+C10+C11+C12+C13+C14+C15</f>
        <v>518467441</v>
      </c>
      <c r="D8" s="19">
        <f>D9+D10+D11+D12+D13+D14+D15</f>
        <v>430515658</v>
      </c>
      <c r="E8" s="16"/>
      <c r="F8" s="15" t="s">
        <v>139</v>
      </c>
      <c r="G8" s="19">
        <f>G9+G10+G11+G12+G13+G14+G15+G16+G17</f>
        <v>255178263</v>
      </c>
      <c r="H8" s="19">
        <f>H9+H10+H11+H12+H13+H14+H15+H16+H17</f>
        <v>279565586</v>
      </c>
    </row>
    <row r="9" spans="2:12" ht="12" customHeight="1" x14ac:dyDescent="0.2">
      <c r="B9" s="25" t="s">
        <v>182</v>
      </c>
      <c r="C9" s="21">
        <v>0</v>
      </c>
      <c r="D9" s="21">
        <v>0</v>
      </c>
      <c r="E9" s="16"/>
      <c r="F9" s="25" t="s">
        <v>183</v>
      </c>
      <c r="G9" s="22">
        <v>54493225</v>
      </c>
      <c r="H9" s="22">
        <v>69244606</v>
      </c>
    </row>
    <row r="10" spans="2:12" ht="12" customHeight="1" x14ac:dyDescent="0.2">
      <c r="B10" s="25" t="s">
        <v>184</v>
      </c>
      <c r="C10" s="21">
        <v>58451458</v>
      </c>
      <c r="D10" s="21">
        <v>175082314</v>
      </c>
      <c r="E10" s="16"/>
      <c r="F10" s="25" t="s">
        <v>185</v>
      </c>
      <c r="G10" s="22">
        <v>957199</v>
      </c>
      <c r="H10" s="22">
        <v>315144</v>
      </c>
    </row>
    <row r="11" spans="2:12" ht="16.5" x14ac:dyDescent="0.2">
      <c r="B11" s="25" t="s">
        <v>186</v>
      </c>
      <c r="C11" s="21">
        <v>0</v>
      </c>
      <c r="D11" s="21">
        <v>0</v>
      </c>
      <c r="E11" s="16"/>
      <c r="F11" s="25" t="s">
        <v>187</v>
      </c>
      <c r="G11" s="22">
        <v>0</v>
      </c>
      <c r="H11" s="22">
        <v>0</v>
      </c>
    </row>
    <row r="12" spans="2:12" ht="16.5" x14ac:dyDescent="0.2">
      <c r="B12" s="25" t="s">
        <v>188</v>
      </c>
      <c r="C12" s="21">
        <v>460015983</v>
      </c>
      <c r="D12" s="21">
        <v>255433344</v>
      </c>
      <c r="E12" s="16"/>
      <c r="F12" s="25" t="s">
        <v>189</v>
      </c>
      <c r="G12" s="22">
        <v>0</v>
      </c>
      <c r="H12" s="22">
        <v>0</v>
      </c>
    </row>
    <row r="13" spans="2:12" ht="12" customHeight="1" x14ac:dyDescent="0.2">
      <c r="B13" s="25" t="s">
        <v>190</v>
      </c>
      <c r="C13" s="21">
        <v>0</v>
      </c>
      <c r="D13" s="21">
        <v>0</v>
      </c>
      <c r="E13" s="16"/>
      <c r="F13" s="25" t="s">
        <v>191</v>
      </c>
      <c r="G13" s="22">
        <v>0</v>
      </c>
      <c r="H13" s="22">
        <v>0</v>
      </c>
    </row>
    <row r="14" spans="2:12" ht="16.5" x14ac:dyDescent="0.2">
      <c r="B14" s="25" t="s">
        <v>192</v>
      </c>
      <c r="C14" s="21">
        <v>0</v>
      </c>
      <c r="D14" s="21">
        <v>0</v>
      </c>
      <c r="E14" s="16"/>
      <c r="F14" s="25" t="s">
        <v>193</v>
      </c>
      <c r="G14" s="22">
        <v>0</v>
      </c>
      <c r="H14" s="22">
        <v>0</v>
      </c>
    </row>
    <row r="15" spans="2:12" ht="16.5" x14ac:dyDescent="0.2">
      <c r="B15" s="25" t="s">
        <v>194</v>
      </c>
      <c r="C15" s="21">
        <v>0</v>
      </c>
      <c r="D15" s="21">
        <v>0</v>
      </c>
      <c r="E15" s="16"/>
      <c r="F15" s="25" t="s">
        <v>195</v>
      </c>
      <c r="G15" s="22">
        <v>199685892</v>
      </c>
      <c r="H15" s="22">
        <v>209987925</v>
      </c>
      <c r="L15" t="s">
        <v>90</v>
      </c>
    </row>
    <row r="16" spans="2:12" ht="17.25" customHeight="1" x14ac:dyDescent="0.2">
      <c r="B16" s="15" t="s">
        <v>133</v>
      </c>
      <c r="C16" s="19">
        <f>C17+C18+C19+C20+C21+C22+C23</f>
        <v>58485981</v>
      </c>
      <c r="D16" s="19">
        <f>D17+D18+D19+D20+D21+D22+D23</f>
        <v>62229827</v>
      </c>
      <c r="E16" s="16"/>
      <c r="F16" s="25" t="s">
        <v>196</v>
      </c>
      <c r="G16" s="22">
        <v>0</v>
      </c>
      <c r="H16" s="22">
        <v>0</v>
      </c>
    </row>
    <row r="17" spans="2:8" ht="12" customHeight="1" x14ac:dyDescent="0.15">
      <c r="B17" s="25" t="s">
        <v>197</v>
      </c>
      <c r="C17" s="192">
        <v>0</v>
      </c>
      <c r="D17" s="192">
        <v>0</v>
      </c>
      <c r="E17" s="16"/>
      <c r="F17" s="25" t="s">
        <v>198</v>
      </c>
      <c r="G17" s="22">
        <v>41947</v>
      </c>
      <c r="H17" s="22">
        <v>17911</v>
      </c>
    </row>
    <row r="18" spans="2:8" ht="12" customHeight="1" x14ac:dyDescent="0.15">
      <c r="B18" s="25" t="s">
        <v>199</v>
      </c>
      <c r="C18" s="192">
        <v>0</v>
      </c>
      <c r="D18" s="192">
        <v>232</v>
      </c>
      <c r="E18" s="16"/>
      <c r="F18" s="15" t="s">
        <v>140</v>
      </c>
      <c r="G18" s="19">
        <f>G19+G20+G21</f>
        <v>0</v>
      </c>
      <c r="H18" s="19">
        <f>H19+H20+H21</f>
        <v>0</v>
      </c>
    </row>
    <row r="19" spans="2:8" ht="12" customHeight="1" x14ac:dyDescent="0.15">
      <c r="B19" s="25" t="s">
        <v>200</v>
      </c>
      <c r="C19" s="192">
        <v>1960092</v>
      </c>
      <c r="D19" s="192">
        <v>1899846</v>
      </c>
      <c r="E19" s="16"/>
      <c r="F19" s="25" t="s">
        <v>201</v>
      </c>
      <c r="G19" s="22">
        <v>0</v>
      </c>
      <c r="H19" s="22">
        <v>0</v>
      </c>
    </row>
    <row r="20" spans="2:8" ht="16.5" x14ac:dyDescent="0.2">
      <c r="B20" s="25" t="s">
        <v>202</v>
      </c>
      <c r="C20" s="21">
        <v>0</v>
      </c>
      <c r="D20" s="21">
        <v>0</v>
      </c>
      <c r="E20" s="16"/>
      <c r="F20" s="25" t="s">
        <v>203</v>
      </c>
      <c r="G20" s="22">
        <v>0</v>
      </c>
      <c r="H20" s="22">
        <v>0</v>
      </c>
    </row>
    <row r="21" spans="2:8" ht="12" customHeight="1" x14ac:dyDescent="0.2">
      <c r="B21" s="25" t="s">
        <v>204</v>
      </c>
      <c r="C21" s="21">
        <v>0</v>
      </c>
      <c r="D21" s="21">
        <v>0</v>
      </c>
      <c r="E21" s="16"/>
      <c r="F21" s="25" t="s">
        <v>205</v>
      </c>
      <c r="G21" s="22"/>
      <c r="H21" s="22"/>
    </row>
    <row r="22" spans="2:8" ht="15.75" customHeight="1" x14ac:dyDescent="0.2">
      <c r="B22" s="25" t="s">
        <v>206</v>
      </c>
      <c r="C22" s="21">
        <v>56525889</v>
      </c>
      <c r="D22" s="21">
        <v>60330870</v>
      </c>
      <c r="E22" s="16"/>
      <c r="F22" s="15" t="s">
        <v>146</v>
      </c>
      <c r="G22" s="19">
        <f>G23+G24</f>
        <v>0</v>
      </c>
      <c r="H22" s="19">
        <f>H23+H24</f>
        <v>0</v>
      </c>
    </row>
    <row r="23" spans="2:8" ht="16.5" x14ac:dyDescent="0.2">
      <c r="B23" s="25" t="s">
        <v>207</v>
      </c>
      <c r="C23" s="21">
        <v>0</v>
      </c>
      <c r="D23" s="21">
        <v>-1121</v>
      </c>
      <c r="E23" s="16"/>
      <c r="F23" s="25" t="s">
        <v>208</v>
      </c>
      <c r="G23" s="22">
        <v>0</v>
      </c>
      <c r="H23" s="22">
        <v>0</v>
      </c>
    </row>
    <row r="24" spans="2:8" ht="16.5" x14ac:dyDescent="0.2">
      <c r="B24" s="15" t="s">
        <v>134</v>
      </c>
      <c r="C24" s="23">
        <f>C25+C26+C27+C28+C29</f>
        <v>0</v>
      </c>
      <c r="D24" s="19">
        <f>D25+D26+D27+D28+D29</f>
        <v>0</v>
      </c>
      <c r="E24" s="16"/>
      <c r="F24" s="25" t="s">
        <v>209</v>
      </c>
      <c r="G24" s="22">
        <v>0</v>
      </c>
      <c r="H24" s="22">
        <v>0</v>
      </c>
    </row>
    <row r="25" spans="2:8" ht="16.5" customHeight="1" x14ac:dyDescent="0.2">
      <c r="B25" s="20" t="s">
        <v>210</v>
      </c>
      <c r="C25" s="21">
        <v>0</v>
      </c>
      <c r="D25" s="21">
        <v>0</v>
      </c>
      <c r="E25" s="16"/>
      <c r="F25" s="15" t="s">
        <v>145</v>
      </c>
      <c r="G25" s="19">
        <v>0</v>
      </c>
      <c r="H25" s="19">
        <v>0</v>
      </c>
    </row>
    <row r="26" spans="2:8" ht="16.5" x14ac:dyDescent="0.2">
      <c r="B26" s="20" t="s">
        <v>211</v>
      </c>
      <c r="C26" s="21">
        <v>0</v>
      </c>
      <c r="D26" s="21">
        <v>0</v>
      </c>
      <c r="E26" s="16"/>
      <c r="F26" s="15" t="s">
        <v>144</v>
      </c>
      <c r="G26" s="19">
        <f>G27+G28+G29</f>
        <v>0</v>
      </c>
      <c r="H26" s="19">
        <f>H27+H28+H29</f>
        <v>0</v>
      </c>
    </row>
    <row r="27" spans="2:8" ht="16.5" x14ac:dyDescent="0.2">
      <c r="B27" s="20" t="s">
        <v>212</v>
      </c>
      <c r="C27" s="21">
        <v>0</v>
      </c>
      <c r="D27" s="21">
        <v>0</v>
      </c>
      <c r="E27" s="16"/>
      <c r="F27" s="25" t="s">
        <v>213</v>
      </c>
      <c r="G27" s="22">
        <v>0</v>
      </c>
      <c r="H27" s="22">
        <v>0</v>
      </c>
    </row>
    <row r="28" spans="2:8" ht="16.5" x14ac:dyDescent="0.2">
      <c r="B28" s="20" t="s">
        <v>214</v>
      </c>
      <c r="C28" s="21">
        <v>0</v>
      </c>
      <c r="D28" s="21">
        <v>0</v>
      </c>
      <c r="E28" s="16"/>
      <c r="F28" s="25" t="s">
        <v>215</v>
      </c>
      <c r="G28" s="22">
        <v>0</v>
      </c>
      <c r="H28" s="22">
        <v>0</v>
      </c>
    </row>
    <row r="29" spans="2:8" ht="16.5" x14ac:dyDescent="0.2">
      <c r="B29" s="20" t="s">
        <v>216</v>
      </c>
      <c r="C29" s="21">
        <v>0</v>
      </c>
      <c r="D29" s="21">
        <v>0</v>
      </c>
      <c r="E29" s="16"/>
      <c r="F29" s="25" t="s">
        <v>217</v>
      </c>
      <c r="G29" s="22">
        <v>0</v>
      </c>
      <c r="H29" s="22">
        <v>0</v>
      </c>
    </row>
    <row r="30" spans="2:8" ht="16.5" customHeight="1" x14ac:dyDescent="0.2">
      <c r="B30" s="15" t="s">
        <v>135</v>
      </c>
      <c r="C30" s="19">
        <f>C31+C32+C33+C34+C35</f>
        <v>0</v>
      </c>
      <c r="D30" s="19">
        <f>D31+D32+D33+D34+D35</f>
        <v>0</v>
      </c>
      <c r="E30" s="16"/>
      <c r="F30" s="15" t="s">
        <v>143</v>
      </c>
      <c r="G30" s="19">
        <f>G31+G32+G33+G34+G35+G36</f>
        <v>0</v>
      </c>
      <c r="H30" s="19">
        <f>H31+H32+H33+H34+H35+H36</f>
        <v>0</v>
      </c>
    </row>
    <row r="31" spans="2:8" ht="12" customHeight="1" x14ac:dyDescent="0.2">
      <c r="B31" s="20" t="s">
        <v>218</v>
      </c>
      <c r="C31" s="21">
        <v>0</v>
      </c>
      <c r="D31" s="21">
        <v>0</v>
      </c>
      <c r="E31" s="16"/>
      <c r="F31" s="25" t="s">
        <v>219</v>
      </c>
      <c r="G31" s="22">
        <v>0</v>
      </c>
      <c r="H31" s="22">
        <v>0</v>
      </c>
    </row>
    <row r="32" spans="2:8" ht="12" customHeight="1" x14ac:dyDescent="0.2">
      <c r="B32" s="20" t="s">
        <v>220</v>
      </c>
      <c r="C32" s="21">
        <v>0</v>
      </c>
      <c r="D32" s="21">
        <v>0</v>
      </c>
      <c r="E32" s="16"/>
      <c r="F32" s="25" t="s">
        <v>221</v>
      </c>
      <c r="G32" s="22">
        <v>0</v>
      </c>
      <c r="H32" s="22">
        <v>0</v>
      </c>
    </row>
    <row r="33" spans="2:8" ht="12" customHeight="1" x14ac:dyDescent="0.2">
      <c r="B33" s="20" t="s">
        <v>222</v>
      </c>
      <c r="C33" s="21">
        <v>0</v>
      </c>
      <c r="D33" s="21">
        <v>0</v>
      </c>
      <c r="E33" s="16"/>
      <c r="F33" s="25" t="s">
        <v>223</v>
      </c>
      <c r="G33" s="22">
        <v>0</v>
      </c>
      <c r="H33" s="22">
        <v>0</v>
      </c>
    </row>
    <row r="34" spans="2:8" ht="16.5" x14ac:dyDescent="0.2">
      <c r="B34" s="20" t="s">
        <v>224</v>
      </c>
      <c r="C34" s="21">
        <v>0</v>
      </c>
      <c r="D34" s="21">
        <v>0</v>
      </c>
      <c r="E34" s="16"/>
      <c r="F34" s="25" t="s">
        <v>225</v>
      </c>
      <c r="G34" s="22">
        <v>0</v>
      </c>
      <c r="H34" s="22">
        <v>0</v>
      </c>
    </row>
    <row r="35" spans="2:8" ht="15.75" customHeight="1" x14ac:dyDescent="0.2">
      <c r="B35" s="20" t="s">
        <v>226</v>
      </c>
      <c r="C35" s="21">
        <v>0</v>
      </c>
      <c r="D35" s="21">
        <v>0</v>
      </c>
      <c r="E35" s="16"/>
      <c r="F35" s="25" t="s">
        <v>227</v>
      </c>
      <c r="G35" s="22">
        <v>0</v>
      </c>
      <c r="H35" s="22">
        <v>0</v>
      </c>
    </row>
    <row r="36" spans="2:8" ht="12" customHeight="1" x14ac:dyDescent="0.2">
      <c r="B36" s="15" t="s">
        <v>136</v>
      </c>
      <c r="C36" s="24"/>
      <c r="D36" s="23">
        <v>0</v>
      </c>
      <c r="E36" s="16"/>
      <c r="F36" s="25" t="s">
        <v>228</v>
      </c>
      <c r="G36" s="22">
        <v>0</v>
      </c>
      <c r="H36" s="22">
        <v>0</v>
      </c>
    </row>
    <row r="37" spans="2:8" ht="16.5" x14ac:dyDescent="0.2">
      <c r="B37" s="15" t="s">
        <v>137</v>
      </c>
      <c r="C37" s="19">
        <f>C38+C39</f>
        <v>0</v>
      </c>
      <c r="D37" s="19">
        <f>D38+D39</f>
        <v>0</v>
      </c>
      <c r="E37" s="16"/>
      <c r="F37" s="15" t="s">
        <v>142</v>
      </c>
      <c r="G37" s="19">
        <f>G38+G39+G40</f>
        <v>0</v>
      </c>
      <c r="H37" s="19">
        <f>H38+H39+H40</f>
        <v>0</v>
      </c>
    </row>
    <row r="38" spans="2:8" ht="16.5" x14ac:dyDescent="0.2">
      <c r="B38" s="20" t="s">
        <v>229</v>
      </c>
      <c r="C38" s="21">
        <v>0</v>
      </c>
      <c r="D38" s="21">
        <v>0</v>
      </c>
      <c r="E38" s="16"/>
      <c r="F38" s="20" t="s">
        <v>230</v>
      </c>
      <c r="G38" s="22">
        <v>0</v>
      </c>
      <c r="H38" s="22">
        <v>0</v>
      </c>
    </row>
    <row r="39" spans="2:8" ht="12" customHeight="1" x14ac:dyDescent="0.2">
      <c r="B39" s="25" t="s">
        <v>231</v>
      </c>
      <c r="C39" s="21">
        <v>0</v>
      </c>
      <c r="D39" s="21">
        <v>0</v>
      </c>
      <c r="E39" s="16"/>
      <c r="F39" s="20" t="s">
        <v>232</v>
      </c>
      <c r="G39" s="22">
        <v>0</v>
      </c>
      <c r="H39" s="22">
        <v>0</v>
      </c>
    </row>
    <row r="40" spans="2:8" ht="12" customHeight="1" x14ac:dyDescent="0.2">
      <c r="B40" s="15" t="s">
        <v>138</v>
      </c>
      <c r="C40" s="19">
        <f>C41+C42+C43+C44</f>
        <v>0</v>
      </c>
      <c r="D40" s="19">
        <f>D41+D42+D43+D44</f>
        <v>0</v>
      </c>
      <c r="E40" s="16"/>
      <c r="F40" s="20" t="s">
        <v>233</v>
      </c>
      <c r="G40" s="22">
        <v>0</v>
      </c>
      <c r="H40" s="22">
        <v>0</v>
      </c>
    </row>
    <row r="41" spans="2:8" ht="12" customHeight="1" x14ac:dyDescent="0.2">
      <c r="B41" s="20" t="s">
        <v>234</v>
      </c>
      <c r="C41" s="21">
        <v>0</v>
      </c>
      <c r="D41" s="21">
        <v>0</v>
      </c>
      <c r="E41" s="16"/>
      <c r="F41" s="15" t="s">
        <v>141</v>
      </c>
      <c r="G41" s="19">
        <f>G42+G43+G44</f>
        <v>0</v>
      </c>
      <c r="H41" s="19">
        <f>H42+H43+H44</f>
        <v>0</v>
      </c>
    </row>
    <row r="42" spans="2:8" ht="12" customHeight="1" x14ac:dyDescent="0.2">
      <c r="B42" s="20" t="s">
        <v>235</v>
      </c>
      <c r="C42" s="21">
        <v>0</v>
      </c>
      <c r="D42" s="21">
        <v>0</v>
      </c>
      <c r="E42" s="16"/>
      <c r="F42" s="20" t="s">
        <v>236</v>
      </c>
      <c r="G42" s="22">
        <v>0</v>
      </c>
      <c r="H42" s="22">
        <v>0</v>
      </c>
    </row>
    <row r="43" spans="2:8" ht="16.5" x14ac:dyDescent="0.2">
      <c r="B43" s="20" t="s">
        <v>237</v>
      </c>
      <c r="C43" s="21">
        <v>0</v>
      </c>
      <c r="D43" s="21">
        <v>0</v>
      </c>
      <c r="E43" s="16"/>
      <c r="F43" s="20" t="s">
        <v>238</v>
      </c>
      <c r="G43" s="22">
        <v>0</v>
      </c>
      <c r="H43" s="22">
        <v>0</v>
      </c>
    </row>
    <row r="44" spans="2:8" ht="12" customHeight="1" x14ac:dyDescent="0.2">
      <c r="B44" s="20" t="s">
        <v>239</v>
      </c>
      <c r="C44" s="21">
        <v>0</v>
      </c>
      <c r="D44" s="21">
        <v>0</v>
      </c>
      <c r="E44" s="16"/>
      <c r="F44" s="20" t="s">
        <v>240</v>
      </c>
      <c r="G44" s="22">
        <v>0</v>
      </c>
      <c r="H44" s="22">
        <v>0</v>
      </c>
    </row>
    <row r="45" spans="2:8" ht="18.75" customHeight="1" x14ac:dyDescent="0.2">
      <c r="B45" s="26" t="s">
        <v>241</v>
      </c>
      <c r="C45" s="27">
        <f>C8+C16+C24+C30+C37+C40</f>
        <v>576953422</v>
      </c>
      <c r="D45" s="27">
        <f>D8+D16+D24+D30+D37+D40</f>
        <v>492745485</v>
      </c>
      <c r="E45" s="28"/>
      <c r="F45" s="26" t="s">
        <v>242</v>
      </c>
      <c r="G45" s="27">
        <f>G8+G18+G22+G26+G30+G37+G41</f>
        <v>255178263</v>
      </c>
      <c r="H45" s="27">
        <f>H8+H18+H22+H26+H30+H37+H41</f>
        <v>279565586</v>
      </c>
    </row>
    <row r="46" spans="2:8" ht="9.75" customHeight="1" x14ac:dyDescent="0.2">
      <c r="B46" s="29"/>
      <c r="C46" s="30"/>
      <c r="D46" s="31"/>
      <c r="E46" s="32"/>
      <c r="F46" s="29"/>
      <c r="G46" s="33"/>
      <c r="H46" s="31"/>
    </row>
    <row r="47" spans="2:8" ht="9.75" customHeight="1" x14ac:dyDescent="0.2">
      <c r="B47" s="34"/>
      <c r="C47" s="35"/>
      <c r="D47" s="36"/>
      <c r="E47" s="37"/>
      <c r="F47" s="34"/>
      <c r="G47" s="35"/>
      <c r="H47" s="36"/>
    </row>
    <row r="48" spans="2:8" ht="12" customHeight="1" x14ac:dyDescent="0.2">
      <c r="B48" s="15" t="s">
        <v>444</v>
      </c>
      <c r="C48" s="38"/>
      <c r="D48" s="39"/>
      <c r="E48" s="16"/>
      <c r="F48" s="15" t="s">
        <v>243</v>
      </c>
      <c r="G48" s="40"/>
      <c r="H48" s="41"/>
    </row>
    <row r="49" spans="2:8" ht="12" customHeight="1" x14ac:dyDescent="0.2">
      <c r="B49" s="42" t="s">
        <v>244</v>
      </c>
      <c r="C49" s="39">
        <v>0</v>
      </c>
      <c r="D49" s="39">
        <v>0</v>
      </c>
      <c r="E49" s="16"/>
      <c r="F49" s="42" t="s">
        <v>245</v>
      </c>
      <c r="G49" s="41">
        <v>0</v>
      </c>
      <c r="H49" s="41">
        <v>0</v>
      </c>
    </row>
    <row r="50" spans="2:8" ht="12" customHeight="1" x14ac:dyDescent="0.2">
      <c r="B50" s="42" t="s">
        <v>246</v>
      </c>
      <c r="C50" s="39">
        <v>0</v>
      </c>
      <c r="D50" s="39">
        <v>0</v>
      </c>
      <c r="E50" s="16"/>
      <c r="F50" s="42" t="s">
        <v>247</v>
      </c>
      <c r="G50" s="41">
        <v>0</v>
      </c>
      <c r="H50" s="41">
        <v>0</v>
      </c>
    </row>
    <row r="51" spans="2:8" ht="16.5" x14ac:dyDescent="0.2">
      <c r="B51" s="42" t="s">
        <v>248</v>
      </c>
      <c r="C51" s="39">
        <v>798447096</v>
      </c>
      <c r="D51" s="39">
        <v>755072789</v>
      </c>
      <c r="E51" s="16"/>
      <c r="F51" s="42" t="s">
        <v>249</v>
      </c>
      <c r="G51" s="41">
        <v>0</v>
      </c>
      <c r="H51" s="41">
        <v>0</v>
      </c>
    </row>
    <row r="52" spans="2:8" ht="12" customHeight="1" x14ac:dyDescent="0.2">
      <c r="B52" s="132" t="s">
        <v>250</v>
      </c>
      <c r="C52" s="39">
        <v>413935234</v>
      </c>
      <c r="D52" s="39">
        <v>413370246</v>
      </c>
      <c r="E52" s="16"/>
      <c r="F52" s="42" t="s">
        <v>251</v>
      </c>
      <c r="G52" s="41">
        <v>0</v>
      </c>
      <c r="H52" s="41">
        <v>0</v>
      </c>
    </row>
    <row r="53" spans="2:8" ht="16.5" customHeight="1" x14ac:dyDescent="0.2">
      <c r="B53" s="132" t="s">
        <v>252</v>
      </c>
      <c r="C53" s="39">
        <v>34307202</v>
      </c>
      <c r="D53" s="39">
        <v>34307202</v>
      </c>
      <c r="E53" s="16"/>
      <c r="F53" s="42" t="s">
        <v>253</v>
      </c>
      <c r="G53" s="41">
        <v>0</v>
      </c>
      <c r="H53" s="41">
        <v>0</v>
      </c>
    </row>
    <row r="54" spans="2:8" ht="16.5" x14ac:dyDescent="0.2">
      <c r="B54" s="42" t="s">
        <v>254</v>
      </c>
      <c r="C54" s="39">
        <v>-440308634</v>
      </c>
      <c r="D54" s="39">
        <v>-440308634</v>
      </c>
      <c r="E54" s="16"/>
      <c r="F54" s="42" t="s">
        <v>255</v>
      </c>
      <c r="G54" s="41">
        <v>0</v>
      </c>
      <c r="H54" s="41">
        <v>0</v>
      </c>
    </row>
    <row r="55" spans="2:8" ht="12" customHeight="1" x14ac:dyDescent="0.2">
      <c r="B55" s="132" t="s">
        <v>256</v>
      </c>
      <c r="C55" s="39">
        <v>0</v>
      </c>
      <c r="D55" s="39">
        <v>0</v>
      </c>
      <c r="E55" s="16"/>
      <c r="F55" s="43"/>
      <c r="G55" s="40"/>
      <c r="H55" s="41"/>
    </row>
    <row r="56" spans="2:8" ht="16.5" x14ac:dyDescent="0.2">
      <c r="B56" s="42" t="s">
        <v>257</v>
      </c>
      <c r="C56" s="39">
        <v>0</v>
      </c>
      <c r="D56" s="39">
        <v>0</v>
      </c>
      <c r="E56" s="16"/>
      <c r="F56" s="15" t="s">
        <v>258</v>
      </c>
      <c r="G56" s="44">
        <f>G49+G50+G51+G52+G53+G54</f>
        <v>0</v>
      </c>
      <c r="H56" s="44">
        <f>H49+H50+H51+H52+H53+H54</f>
        <v>0</v>
      </c>
    </row>
    <row r="57" spans="2:8" ht="12" customHeight="1" x14ac:dyDescent="0.2">
      <c r="B57" s="132" t="s">
        <v>259</v>
      </c>
      <c r="C57" s="39">
        <v>0</v>
      </c>
      <c r="D57" s="39">
        <v>0</v>
      </c>
      <c r="E57" s="16"/>
      <c r="F57" s="45" t="s">
        <v>260</v>
      </c>
      <c r="G57" s="44">
        <f>G45+G56</f>
        <v>255178263</v>
      </c>
      <c r="H57" s="44">
        <f>H45+H56</f>
        <v>279565586</v>
      </c>
    </row>
    <row r="58" spans="2:8" ht="17.25" customHeight="1" x14ac:dyDescent="0.2">
      <c r="B58" s="15" t="s">
        <v>261</v>
      </c>
      <c r="C58" s="44">
        <f>C49+C50+C51+C52+C53+C54+C55+C56+C57</f>
        <v>806380898</v>
      </c>
      <c r="D58" s="44">
        <f>D49+D50+D51+D52+D53+D54+D55+D56+D57</f>
        <v>762441603</v>
      </c>
      <c r="E58" s="16"/>
      <c r="F58" s="45" t="s">
        <v>262</v>
      </c>
      <c r="G58" s="44"/>
      <c r="H58" s="41"/>
    </row>
    <row r="59" spans="2:8" ht="16.5" x14ac:dyDescent="0.2">
      <c r="B59" s="15" t="s">
        <v>263</v>
      </c>
      <c r="C59" s="44">
        <f>C45+C58</f>
        <v>1383334320</v>
      </c>
      <c r="D59" s="44">
        <f>D45+D58</f>
        <v>1255187088</v>
      </c>
      <c r="E59" s="16"/>
      <c r="F59" s="45" t="s">
        <v>264</v>
      </c>
      <c r="G59" s="44">
        <f>SUM(G60:G62)</f>
        <v>425045132</v>
      </c>
      <c r="H59" s="44">
        <f>H60+H61+H62</f>
        <v>425003042</v>
      </c>
    </row>
    <row r="60" spans="2:8" ht="12" customHeight="1" x14ac:dyDescent="0.2">
      <c r="B60" s="46"/>
      <c r="C60" s="38"/>
      <c r="D60" s="40"/>
      <c r="E60" s="16"/>
      <c r="F60" s="42" t="s">
        <v>265</v>
      </c>
      <c r="G60" s="41">
        <v>425045132</v>
      </c>
      <c r="H60" s="41">
        <v>425003042</v>
      </c>
    </row>
    <row r="61" spans="2:8" ht="12" customHeight="1" x14ac:dyDescent="0.2">
      <c r="B61" s="46"/>
      <c r="C61" s="38"/>
      <c r="D61" s="40"/>
      <c r="E61" s="16"/>
      <c r="F61" s="42" t="s">
        <v>266</v>
      </c>
      <c r="G61" s="41">
        <v>0</v>
      </c>
      <c r="H61" s="41">
        <v>0</v>
      </c>
    </row>
    <row r="62" spans="2:8" ht="12" customHeight="1" x14ac:dyDescent="0.2">
      <c r="B62" s="46"/>
      <c r="C62" s="38"/>
      <c r="D62" s="40"/>
      <c r="E62" s="16"/>
      <c r="F62" s="42" t="s">
        <v>267</v>
      </c>
      <c r="G62" s="41">
        <v>0</v>
      </c>
      <c r="H62" s="41">
        <v>0</v>
      </c>
    </row>
    <row r="63" spans="2:8" ht="18" customHeight="1" x14ac:dyDescent="0.2">
      <c r="B63" s="46"/>
      <c r="C63" s="38"/>
      <c r="D63" s="40"/>
      <c r="E63" s="16"/>
      <c r="F63" s="45" t="s">
        <v>268</v>
      </c>
      <c r="G63" s="44">
        <f>G64+G65+G66+G67+G68</f>
        <v>703110925</v>
      </c>
      <c r="H63" s="44">
        <f>H64+H65+H66+H67+H68</f>
        <v>550618460</v>
      </c>
    </row>
    <row r="64" spans="2:8" ht="12" customHeight="1" x14ac:dyDescent="0.2">
      <c r="B64" s="46"/>
      <c r="C64" s="38"/>
      <c r="D64" s="40"/>
      <c r="E64" s="16"/>
      <c r="F64" s="42" t="s">
        <v>269</v>
      </c>
      <c r="G64" s="138">
        <v>152098157</v>
      </c>
      <c r="H64" s="138">
        <v>70138291</v>
      </c>
    </row>
    <row r="65" spans="2:8" ht="12" customHeight="1" x14ac:dyDescent="0.2">
      <c r="B65" s="46"/>
      <c r="C65" s="38"/>
      <c r="D65" s="40"/>
      <c r="E65" s="16"/>
      <c r="F65" s="42" t="s">
        <v>270</v>
      </c>
      <c r="G65" s="138">
        <v>500125573</v>
      </c>
      <c r="H65" s="41">
        <v>429592974</v>
      </c>
    </row>
    <row r="66" spans="2:8" ht="12" customHeight="1" x14ac:dyDescent="0.2">
      <c r="B66" s="46"/>
      <c r="C66" s="38"/>
      <c r="D66" s="40"/>
      <c r="E66" s="16"/>
      <c r="F66" s="42" t="s">
        <v>271</v>
      </c>
      <c r="G66" s="41">
        <v>0</v>
      </c>
      <c r="H66" s="41">
        <v>0</v>
      </c>
    </row>
    <row r="67" spans="2:8" ht="12" customHeight="1" x14ac:dyDescent="0.2">
      <c r="B67" s="46"/>
      <c r="C67" s="38"/>
      <c r="D67" s="40"/>
      <c r="E67" s="16"/>
      <c r="F67" s="42" t="s">
        <v>272</v>
      </c>
      <c r="G67" s="41">
        <v>0</v>
      </c>
      <c r="H67" s="41">
        <v>0</v>
      </c>
    </row>
    <row r="68" spans="2:8" ht="12" customHeight="1" x14ac:dyDescent="0.2">
      <c r="B68" s="46"/>
      <c r="C68" s="38"/>
      <c r="D68" s="40"/>
      <c r="E68" s="16"/>
      <c r="F68" s="42" t="s">
        <v>273</v>
      </c>
      <c r="G68" s="22">
        <v>50887195</v>
      </c>
      <c r="H68" s="41">
        <v>50887195</v>
      </c>
    </row>
    <row r="69" spans="2:8" ht="15.75" customHeight="1" x14ac:dyDescent="0.2">
      <c r="B69" s="46"/>
      <c r="C69" s="38"/>
      <c r="D69" s="40"/>
      <c r="E69" s="16"/>
      <c r="F69" s="15" t="s">
        <v>274</v>
      </c>
      <c r="G69" s="44">
        <f>G70+G71</f>
        <v>0</v>
      </c>
      <c r="H69" s="44">
        <f>H70+H71</f>
        <v>0</v>
      </c>
    </row>
    <row r="70" spans="2:8" ht="12" customHeight="1" x14ac:dyDescent="0.2">
      <c r="B70" s="46"/>
      <c r="C70" s="38"/>
      <c r="D70" s="40"/>
      <c r="E70" s="16"/>
      <c r="F70" s="42" t="s">
        <v>275</v>
      </c>
      <c r="G70" s="41">
        <v>0</v>
      </c>
      <c r="H70" s="41">
        <v>0</v>
      </c>
    </row>
    <row r="71" spans="2:8" ht="12" customHeight="1" x14ac:dyDescent="0.2">
      <c r="B71" s="46"/>
      <c r="C71" s="38"/>
      <c r="D71" s="40"/>
      <c r="E71" s="16"/>
      <c r="F71" s="42" t="s">
        <v>276</v>
      </c>
      <c r="G71" s="41">
        <v>0</v>
      </c>
      <c r="H71" s="41">
        <v>0</v>
      </c>
    </row>
    <row r="72" spans="2:8" ht="16.5" x14ac:dyDescent="0.2">
      <c r="B72" s="46"/>
      <c r="C72" s="38"/>
      <c r="D72" s="40"/>
      <c r="E72" s="16"/>
      <c r="F72" s="15" t="s">
        <v>277</v>
      </c>
      <c r="G72" s="44">
        <f>G59+G63+G69</f>
        <v>1128156057</v>
      </c>
      <c r="H72" s="44">
        <f>H59+H63+H69</f>
        <v>975621502</v>
      </c>
    </row>
    <row r="73" spans="2:8" ht="16.5" x14ac:dyDescent="0.2">
      <c r="B73" s="47"/>
      <c r="C73" s="48"/>
      <c r="D73" s="49"/>
      <c r="E73" s="28"/>
      <c r="F73" s="26" t="s">
        <v>278</v>
      </c>
      <c r="G73" s="50">
        <f>G57+G72</f>
        <v>1383334320</v>
      </c>
      <c r="H73" s="50">
        <f>H57+H72</f>
        <v>1255187088</v>
      </c>
    </row>
    <row r="74" spans="2:8" x14ac:dyDescent="0.2">
      <c r="B74" s="51"/>
      <c r="C74" s="51"/>
      <c r="D74" s="51"/>
      <c r="E74" s="52"/>
      <c r="F74" s="51"/>
      <c r="G74" s="51"/>
      <c r="H74" s="51"/>
    </row>
    <row r="75" spans="2:8" x14ac:dyDescent="0.2">
      <c r="B75" s="51"/>
      <c r="C75" s="51"/>
      <c r="D75" s="51"/>
      <c r="E75" s="52"/>
      <c r="F75" s="51"/>
      <c r="G75" s="51"/>
      <c r="H75" s="51"/>
    </row>
    <row r="76" spans="2:8" x14ac:dyDescent="0.2">
      <c r="B76" s="51"/>
      <c r="C76" s="51"/>
      <c r="D76" s="51"/>
      <c r="E76" s="52"/>
      <c r="F76" s="51"/>
      <c r="G76" s="51"/>
      <c r="H76" s="51"/>
    </row>
    <row r="77" spans="2:8" x14ac:dyDescent="0.2">
      <c r="B77" s="51"/>
      <c r="C77" s="51"/>
      <c r="D77" s="51"/>
      <c r="E77" s="52"/>
      <c r="F77" s="51"/>
      <c r="G77" s="51"/>
      <c r="H77" s="51"/>
    </row>
    <row r="78" spans="2:8" x14ac:dyDescent="0.2">
      <c r="B78" s="51"/>
      <c r="C78" s="51"/>
      <c r="D78" s="51"/>
      <c r="E78" s="52"/>
      <c r="F78" s="51"/>
      <c r="G78" s="51"/>
      <c r="H78" s="51"/>
    </row>
    <row r="79" spans="2:8" x14ac:dyDescent="0.2">
      <c r="B79" s="51"/>
      <c r="C79" s="51"/>
      <c r="D79" s="51"/>
      <c r="E79" s="52"/>
      <c r="F79" s="51"/>
      <c r="G79" s="51"/>
      <c r="H79" s="51"/>
    </row>
  </sheetData>
  <mergeCells count="4">
    <mergeCell ref="B1:H1"/>
    <mergeCell ref="B2:H2"/>
    <mergeCell ref="B3:H3"/>
    <mergeCell ref="B4:H4"/>
  </mergeCells>
  <printOptions horizontalCentered="1"/>
  <pageMargins left="0.23622047244094491" right="0.23622047244094491" top="0.39370078740157483" bottom="0.3937007874015748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38"/>
  <sheetViews>
    <sheetView view="pageBreakPreview" zoomScale="142" zoomScaleNormal="150" zoomScaleSheetLayoutView="142" workbookViewId="0">
      <selection activeCell="J16" sqref="J16:K16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  <col min="17" max="17" width="16.6640625" customWidth="1"/>
  </cols>
  <sheetData>
    <row r="1" spans="1:17" ht="13.9" customHeight="1" x14ac:dyDescent="0.2">
      <c r="A1" s="312" t="s">
        <v>130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4"/>
    </row>
    <row r="2" spans="1:17" ht="13.9" customHeight="1" x14ac:dyDescent="0.2">
      <c r="A2" s="315" t="s">
        <v>165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16"/>
    </row>
    <row r="3" spans="1:17" ht="13.9" customHeight="1" x14ac:dyDescent="0.2">
      <c r="A3" s="315" t="s">
        <v>451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16"/>
    </row>
    <row r="4" spans="1:17" ht="13.9" customHeight="1" x14ac:dyDescent="0.2">
      <c r="A4" s="317" t="s">
        <v>166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9"/>
    </row>
    <row r="5" spans="1:17" ht="42.75" customHeight="1" x14ac:dyDescent="0.2">
      <c r="A5" s="156" t="s">
        <v>279</v>
      </c>
      <c r="B5" s="320" t="s">
        <v>453</v>
      </c>
      <c r="C5" s="321"/>
      <c r="D5" s="320" t="s">
        <v>280</v>
      </c>
      <c r="E5" s="322"/>
      <c r="F5" s="320" t="s">
        <v>281</v>
      </c>
      <c r="G5" s="322"/>
      <c r="H5" s="320" t="s">
        <v>282</v>
      </c>
      <c r="I5" s="322"/>
      <c r="J5" s="323" t="s">
        <v>359</v>
      </c>
      <c r="K5" s="321"/>
      <c r="L5" s="320" t="s">
        <v>283</v>
      </c>
      <c r="M5" s="322"/>
      <c r="N5" s="320" t="s">
        <v>284</v>
      </c>
      <c r="O5" s="322"/>
    </row>
    <row r="6" spans="1:17" x14ac:dyDescent="0.2">
      <c r="A6" s="53" t="s">
        <v>285</v>
      </c>
      <c r="B6" s="324">
        <f>B7+B11</f>
        <v>0</v>
      </c>
      <c r="C6" s="325"/>
      <c r="D6" s="324">
        <f t="shared" ref="D6" si="0">D7+D11</f>
        <v>0</v>
      </c>
      <c r="E6" s="325"/>
      <c r="F6" s="324">
        <f t="shared" ref="F6" si="1">F7+F11</f>
        <v>0</v>
      </c>
      <c r="G6" s="325"/>
      <c r="H6" s="324">
        <f t="shared" ref="H6" si="2">H7+H11</f>
        <v>0</v>
      </c>
      <c r="I6" s="325"/>
      <c r="J6" s="324">
        <f t="shared" ref="J6" si="3">J7+J11</f>
        <v>0</v>
      </c>
      <c r="K6" s="325"/>
      <c r="L6" s="324">
        <f t="shared" ref="L6" si="4">L7+L11</f>
        <v>0</v>
      </c>
      <c r="M6" s="325"/>
      <c r="N6" s="324">
        <f t="shared" ref="N6" si="5">N7+N11</f>
        <v>0</v>
      </c>
      <c r="O6" s="325"/>
    </row>
    <row r="7" spans="1:17" ht="13.15" customHeight="1" x14ac:dyDescent="0.2">
      <c r="A7" s="54" t="s">
        <v>286</v>
      </c>
      <c r="B7" s="326">
        <f>B8+B9+B10</f>
        <v>0</v>
      </c>
      <c r="C7" s="327"/>
      <c r="D7" s="326">
        <f t="shared" ref="D7" si="6">D8+D9+D10</f>
        <v>0</v>
      </c>
      <c r="E7" s="327"/>
      <c r="F7" s="326">
        <f t="shared" ref="F7" si="7">F8+F9+F10</f>
        <v>0</v>
      </c>
      <c r="G7" s="327"/>
      <c r="H7" s="326">
        <f t="shared" ref="H7" si="8">H8+H9+H10</f>
        <v>0</v>
      </c>
      <c r="I7" s="327"/>
      <c r="J7" s="326">
        <f t="shared" ref="J7" si="9">J8+J9+J10</f>
        <v>0</v>
      </c>
      <c r="K7" s="327"/>
      <c r="L7" s="326">
        <f t="shared" ref="L7" si="10">L8+L9+L10</f>
        <v>0</v>
      </c>
      <c r="M7" s="327"/>
      <c r="N7" s="326">
        <f t="shared" ref="N7" si="11">N8+N9+N10</f>
        <v>0</v>
      </c>
      <c r="O7" s="327"/>
    </row>
    <row r="8" spans="1:17" ht="13.15" customHeight="1" x14ac:dyDescent="0.2">
      <c r="A8" s="55" t="s">
        <v>287</v>
      </c>
      <c r="B8" s="328">
        <v>0</v>
      </c>
      <c r="C8" s="329"/>
      <c r="D8" s="328">
        <v>0</v>
      </c>
      <c r="E8" s="329"/>
      <c r="F8" s="328">
        <v>0</v>
      </c>
      <c r="G8" s="329"/>
      <c r="H8" s="328">
        <v>0</v>
      </c>
      <c r="I8" s="329"/>
      <c r="J8" s="328">
        <v>0</v>
      </c>
      <c r="K8" s="329"/>
      <c r="L8" s="328">
        <v>0</v>
      </c>
      <c r="M8" s="329"/>
      <c r="N8" s="328">
        <v>0</v>
      </c>
      <c r="O8" s="329"/>
    </row>
    <row r="9" spans="1:17" ht="13.9" customHeight="1" x14ac:dyDescent="0.2">
      <c r="A9" s="55" t="s">
        <v>288</v>
      </c>
      <c r="B9" s="328">
        <v>0</v>
      </c>
      <c r="C9" s="329"/>
      <c r="D9" s="328">
        <v>0</v>
      </c>
      <c r="E9" s="329"/>
      <c r="F9" s="328">
        <v>0</v>
      </c>
      <c r="G9" s="329"/>
      <c r="H9" s="328">
        <v>0</v>
      </c>
      <c r="I9" s="329"/>
      <c r="J9" s="328">
        <v>0</v>
      </c>
      <c r="K9" s="329"/>
      <c r="L9" s="328">
        <v>0</v>
      </c>
      <c r="M9" s="329"/>
      <c r="N9" s="328">
        <v>0</v>
      </c>
      <c r="O9" s="329"/>
    </row>
    <row r="10" spans="1:17" ht="13.15" customHeight="1" x14ac:dyDescent="0.2">
      <c r="A10" s="55" t="s">
        <v>289</v>
      </c>
      <c r="B10" s="328">
        <v>0</v>
      </c>
      <c r="C10" s="329"/>
      <c r="D10" s="328">
        <v>0</v>
      </c>
      <c r="E10" s="329"/>
      <c r="F10" s="328">
        <v>0</v>
      </c>
      <c r="G10" s="329"/>
      <c r="H10" s="328">
        <v>0</v>
      </c>
      <c r="I10" s="329"/>
      <c r="J10" s="328">
        <v>0</v>
      </c>
      <c r="K10" s="329"/>
      <c r="L10" s="328">
        <v>0</v>
      </c>
      <c r="M10" s="329"/>
      <c r="N10" s="328">
        <v>0</v>
      </c>
      <c r="O10" s="329"/>
    </row>
    <row r="11" spans="1:17" ht="13.15" customHeight="1" x14ac:dyDescent="0.2">
      <c r="A11" s="56" t="s">
        <v>290</v>
      </c>
      <c r="B11" s="326">
        <f>B12+B13+B14</f>
        <v>0</v>
      </c>
      <c r="C11" s="327"/>
      <c r="D11" s="326">
        <f t="shared" ref="D11" si="12">D12+D13+D14</f>
        <v>0</v>
      </c>
      <c r="E11" s="327"/>
      <c r="F11" s="326">
        <f t="shared" ref="F11" si="13">F12+F13+F14</f>
        <v>0</v>
      </c>
      <c r="G11" s="327"/>
      <c r="H11" s="326">
        <f t="shared" ref="H11" si="14">H12+H13+H14</f>
        <v>0</v>
      </c>
      <c r="I11" s="327"/>
      <c r="J11" s="326">
        <f t="shared" ref="J11" si="15">J12+J13+J14</f>
        <v>0</v>
      </c>
      <c r="K11" s="327"/>
      <c r="L11" s="326">
        <f t="shared" ref="L11" si="16">L12+L13+L14</f>
        <v>0</v>
      </c>
      <c r="M11" s="327"/>
      <c r="N11" s="326">
        <f t="shared" ref="N11" si="17">N12+N13+N14</f>
        <v>0</v>
      </c>
      <c r="O11" s="327"/>
    </row>
    <row r="12" spans="1:17" ht="13.15" customHeight="1" x14ac:dyDescent="0.2">
      <c r="A12" s="55" t="s">
        <v>291</v>
      </c>
      <c r="B12" s="328">
        <v>0</v>
      </c>
      <c r="C12" s="329"/>
      <c r="D12" s="328">
        <v>0</v>
      </c>
      <c r="E12" s="329"/>
      <c r="F12" s="328">
        <v>0</v>
      </c>
      <c r="G12" s="329"/>
      <c r="H12" s="328">
        <v>0</v>
      </c>
      <c r="I12" s="329"/>
      <c r="J12" s="328">
        <v>0</v>
      </c>
      <c r="K12" s="329"/>
      <c r="L12" s="328">
        <v>0</v>
      </c>
      <c r="M12" s="329"/>
      <c r="N12" s="328">
        <v>0</v>
      </c>
      <c r="O12" s="329"/>
    </row>
    <row r="13" spans="1:17" ht="13.15" customHeight="1" x14ac:dyDescent="0.2">
      <c r="A13" s="55" t="s">
        <v>292</v>
      </c>
      <c r="B13" s="328">
        <v>0</v>
      </c>
      <c r="C13" s="329"/>
      <c r="D13" s="328">
        <v>0</v>
      </c>
      <c r="E13" s="329"/>
      <c r="F13" s="328">
        <v>0</v>
      </c>
      <c r="G13" s="329"/>
      <c r="H13" s="328">
        <v>0</v>
      </c>
      <c r="I13" s="329"/>
      <c r="J13" s="328">
        <v>0</v>
      </c>
      <c r="K13" s="329"/>
      <c r="L13" s="328">
        <v>0</v>
      </c>
      <c r="M13" s="329"/>
      <c r="N13" s="328">
        <v>0</v>
      </c>
      <c r="O13" s="329"/>
    </row>
    <row r="14" spans="1:17" ht="10.9" customHeight="1" x14ac:dyDescent="0.2">
      <c r="A14" s="55" t="s">
        <v>293</v>
      </c>
      <c r="B14" s="328">
        <v>0</v>
      </c>
      <c r="C14" s="329"/>
      <c r="D14" s="328">
        <v>0</v>
      </c>
      <c r="E14" s="329"/>
      <c r="F14" s="328">
        <v>0</v>
      </c>
      <c r="G14" s="329"/>
      <c r="H14" s="328">
        <v>0</v>
      </c>
      <c r="I14" s="329"/>
      <c r="J14" s="328">
        <v>0</v>
      </c>
      <c r="K14" s="329"/>
      <c r="L14" s="328">
        <v>0</v>
      </c>
      <c r="M14" s="329"/>
      <c r="N14" s="328">
        <v>0</v>
      </c>
      <c r="O14" s="329"/>
    </row>
    <row r="15" spans="1:17" ht="12" customHeight="1" x14ac:dyDescent="0.2">
      <c r="A15" s="6" t="s">
        <v>294</v>
      </c>
      <c r="B15" s="331">
        <v>279565586</v>
      </c>
      <c r="C15" s="332">
        <v>279565585.85000002</v>
      </c>
      <c r="D15" s="333">
        <v>0</v>
      </c>
      <c r="E15" s="334"/>
      <c r="F15" s="333">
        <v>0</v>
      </c>
      <c r="G15" s="334"/>
      <c r="H15" s="333">
        <v>0</v>
      </c>
      <c r="I15" s="334"/>
      <c r="J15" s="331">
        <v>255178262</v>
      </c>
      <c r="K15" s="332">
        <v>241934593.09999999</v>
      </c>
      <c r="L15" s="333">
        <v>0</v>
      </c>
      <c r="M15" s="334"/>
      <c r="N15" s="333">
        <v>0</v>
      </c>
      <c r="O15" s="334"/>
      <c r="P15" s="2" t="s">
        <v>90</v>
      </c>
      <c r="Q15" s="264"/>
    </row>
    <row r="16" spans="1:17" ht="24.75" x14ac:dyDescent="0.2">
      <c r="A16" s="57" t="s">
        <v>295</v>
      </c>
      <c r="B16" s="337">
        <f>B6+B15</f>
        <v>279565586</v>
      </c>
      <c r="C16" s="338"/>
      <c r="D16" s="337">
        <f>D6+D15</f>
        <v>0</v>
      </c>
      <c r="E16" s="338"/>
      <c r="F16" s="337">
        <f>F6+F15</f>
        <v>0</v>
      </c>
      <c r="G16" s="338"/>
      <c r="H16" s="339">
        <f t="shared" ref="H16" si="18">H6+H15</f>
        <v>0</v>
      </c>
      <c r="I16" s="340"/>
      <c r="J16" s="337">
        <f>J6+J15</f>
        <v>255178262</v>
      </c>
      <c r="K16" s="338"/>
      <c r="L16" s="339">
        <f t="shared" ref="L16" si="19">L6+L15</f>
        <v>0</v>
      </c>
      <c r="M16" s="340"/>
      <c r="N16" s="339">
        <f t="shared" ref="N16" si="20">N6+N15</f>
        <v>0</v>
      </c>
      <c r="O16" s="340"/>
      <c r="Q16" s="8"/>
    </row>
    <row r="17" spans="1:15" ht="19.899999999999999" customHeight="1" x14ac:dyDescent="0.2">
      <c r="A17" s="58" t="s">
        <v>296</v>
      </c>
      <c r="B17" s="328"/>
      <c r="C17" s="329"/>
      <c r="D17" s="328"/>
      <c r="E17" s="329"/>
      <c r="F17" s="328"/>
      <c r="G17" s="329"/>
      <c r="H17" s="328"/>
      <c r="I17" s="329"/>
      <c r="J17" s="328"/>
      <c r="K17" s="329"/>
      <c r="L17" s="328"/>
      <c r="M17" s="329"/>
      <c r="N17" s="328"/>
      <c r="O17" s="329"/>
    </row>
    <row r="18" spans="1:15" ht="13.15" customHeight="1" x14ac:dyDescent="0.2">
      <c r="A18" s="59" t="s">
        <v>297</v>
      </c>
      <c r="B18" s="328">
        <v>0</v>
      </c>
      <c r="C18" s="329"/>
      <c r="D18" s="328">
        <v>0</v>
      </c>
      <c r="E18" s="329"/>
      <c r="F18" s="328">
        <v>0</v>
      </c>
      <c r="G18" s="329"/>
      <c r="H18" s="328">
        <v>0</v>
      </c>
      <c r="I18" s="329"/>
      <c r="J18" s="328">
        <v>0</v>
      </c>
      <c r="K18" s="329"/>
      <c r="L18" s="328">
        <v>0</v>
      </c>
      <c r="M18" s="329"/>
      <c r="N18" s="328">
        <v>0</v>
      </c>
      <c r="O18" s="329"/>
    </row>
    <row r="19" spans="1:15" ht="12" customHeight="1" x14ac:dyDescent="0.2">
      <c r="A19" s="59" t="s">
        <v>298</v>
      </c>
      <c r="B19" s="328">
        <v>0</v>
      </c>
      <c r="C19" s="329"/>
      <c r="D19" s="328">
        <v>0</v>
      </c>
      <c r="E19" s="329"/>
      <c r="F19" s="328">
        <v>0</v>
      </c>
      <c r="G19" s="329"/>
      <c r="H19" s="328">
        <v>0</v>
      </c>
      <c r="I19" s="329"/>
      <c r="J19" s="328">
        <v>0</v>
      </c>
      <c r="K19" s="329"/>
      <c r="L19" s="328">
        <v>0</v>
      </c>
      <c r="M19" s="329"/>
      <c r="N19" s="328">
        <v>0</v>
      </c>
      <c r="O19" s="329"/>
    </row>
    <row r="20" spans="1:15" x14ac:dyDescent="0.2">
      <c r="A20" s="59" t="s">
        <v>299</v>
      </c>
      <c r="B20" s="328">
        <v>0</v>
      </c>
      <c r="C20" s="329"/>
      <c r="D20" s="328">
        <v>0</v>
      </c>
      <c r="E20" s="329"/>
      <c r="F20" s="328">
        <v>0</v>
      </c>
      <c r="G20" s="329"/>
      <c r="H20" s="328">
        <v>0</v>
      </c>
      <c r="I20" s="329"/>
      <c r="J20" s="328">
        <v>0</v>
      </c>
      <c r="K20" s="329"/>
      <c r="L20" s="328">
        <v>0</v>
      </c>
      <c r="M20" s="329"/>
      <c r="N20" s="328">
        <v>0</v>
      </c>
      <c r="O20" s="329"/>
    </row>
    <row r="21" spans="1:15" ht="25.5" x14ac:dyDescent="0.2">
      <c r="A21" s="60" t="s">
        <v>300</v>
      </c>
      <c r="B21" s="328"/>
      <c r="C21" s="329"/>
      <c r="D21" s="328"/>
      <c r="E21" s="329"/>
      <c r="F21" s="328"/>
      <c r="G21" s="329"/>
      <c r="H21" s="328"/>
      <c r="I21" s="329"/>
      <c r="J21" s="328"/>
      <c r="K21" s="329"/>
      <c r="L21" s="328"/>
      <c r="M21" s="329"/>
      <c r="N21" s="328"/>
      <c r="O21" s="329"/>
    </row>
    <row r="22" spans="1:15" ht="13.15" customHeight="1" x14ac:dyDescent="0.2">
      <c r="A22" s="59" t="s">
        <v>301</v>
      </c>
      <c r="B22" s="328">
        <v>0</v>
      </c>
      <c r="C22" s="329"/>
      <c r="D22" s="328">
        <v>0</v>
      </c>
      <c r="E22" s="329"/>
      <c r="F22" s="328">
        <v>0</v>
      </c>
      <c r="G22" s="329"/>
      <c r="H22" s="328">
        <v>0</v>
      </c>
      <c r="I22" s="329"/>
      <c r="J22" s="328">
        <v>0</v>
      </c>
      <c r="K22" s="329"/>
      <c r="L22" s="328">
        <v>0</v>
      </c>
      <c r="M22" s="329"/>
      <c r="N22" s="328">
        <v>0</v>
      </c>
      <c r="O22" s="329"/>
    </row>
    <row r="23" spans="1:15" ht="13.9" customHeight="1" x14ac:dyDescent="0.2">
      <c r="A23" s="59" t="s">
        <v>302</v>
      </c>
      <c r="B23" s="328">
        <v>0</v>
      </c>
      <c r="C23" s="329"/>
      <c r="D23" s="328">
        <v>0</v>
      </c>
      <c r="E23" s="329"/>
      <c r="F23" s="328">
        <v>0</v>
      </c>
      <c r="G23" s="329"/>
      <c r="H23" s="328">
        <v>0</v>
      </c>
      <c r="I23" s="329"/>
      <c r="J23" s="328">
        <v>0</v>
      </c>
      <c r="K23" s="329"/>
      <c r="L23" s="328">
        <v>0</v>
      </c>
      <c r="M23" s="329"/>
      <c r="N23" s="328">
        <v>0</v>
      </c>
      <c r="O23" s="329"/>
    </row>
    <row r="24" spans="1:15" ht="16.5" x14ac:dyDescent="0.2">
      <c r="A24" s="61" t="s">
        <v>303</v>
      </c>
      <c r="B24" s="335">
        <v>0</v>
      </c>
      <c r="C24" s="336"/>
      <c r="D24" s="335">
        <v>0</v>
      </c>
      <c r="E24" s="336"/>
      <c r="F24" s="335">
        <v>0</v>
      </c>
      <c r="G24" s="336"/>
      <c r="H24" s="335">
        <v>0</v>
      </c>
      <c r="I24" s="336"/>
      <c r="J24" s="335">
        <v>0</v>
      </c>
      <c r="K24" s="336"/>
      <c r="L24" s="335">
        <v>0</v>
      </c>
      <c r="M24" s="336"/>
      <c r="N24" s="335">
        <v>0</v>
      </c>
      <c r="O24" s="336"/>
    </row>
    <row r="25" spans="1:15" x14ac:dyDescent="0.2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</row>
    <row r="26" spans="1:15" s="1" customFormat="1" ht="31.5" customHeight="1" x14ac:dyDescent="0.2">
      <c r="A26" s="344" t="s">
        <v>131</v>
      </c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</row>
    <row r="27" spans="1:15" s="1" customFormat="1" ht="15" customHeight="1" x14ac:dyDescent="0.2">
      <c r="A27" s="343" t="s">
        <v>49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</row>
    <row r="28" spans="1:15" s="1" customFormat="1" ht="7.5" customHeight="1" x14ac:dyDescent="0.2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</row>
    <row r="29" spans="1:15" ht="37.9" customHeight="1" x14ac:dyDescent="0.2">
      <c r="A29" s="310" t="s">
        <v>304</v>
      </c>
      <c r="B29" s="311"/>
      <c r="C29" s="310" t="s">
        <v>305</v>
      </c>
      <c r="D29" s="311"/>
      <c r="E29" s="310" t="s">
        <v>306</v>
      </c>
      <c r="F29" s="311"/>
      <c r="G29" s="310" t="s">
        <v>307</v>
      </c>
      <c r="H29" s="311"/>
      <c r="I29" s="310" t="s">
        <v>308</v>
      </c>
      <c r="J29" s="311"/>
      <c r="K29" s="310" t="s">
        <v>309</v>
      </c>
      <c r="L29" s="311"/>
      <c r="M29" s="51"/>
      <c r="N29" s="51"/>
      <c r="O29" s="51"/>
    </row>
    <row r="30" spans="1:15" ht="18" customHeight="1" x14ac:dyDescent="0.2">
      <c r="A30" s="350" t="s">
        <v>310</v>
      </c>
      <c r="B30" s="351"/>
      <c r="C30" s="341"/>
      <c r="D30" s="342"/>
      <c r="E30" s="341"/>
      <c r="F30" s="342"/>
      <c r="G30" s="341"/>
      <c r="H30" s="342"/>
      <c r="I30" s="341"/>
      <c r="J30" s="342"/>
      <c r="K30" s="341"/>
      <c r="L30" s="342"/>
      <c r="M30" s="51"/>
      <c r="N30" s="51"/>
      <c r="O30" s="51"/>
    </row>
    <row r="31" spans="1:15" ht="13.15" customHeight="1" x14ac:dyDescent="0.2">
      <c r="A31" s="348" t="s">
        <v>311</v>
      </c>
      <c r="B31" s="349"/>
      <c r="C31" s="328">
        <v>0</v>
      </c>
      <c r="D31" s="329"/>
      <c r="E31" s="328">
        <v>0</v>
      </c>
      <c r="F31" s="329"/>
      <c r="G31" s="328">
        <v>0</v>
      </c>
      <c r="H31" s="329"/>
      <c r="I31" s="328">
        <v>0</v>
      </c>
      <c r="J31" s="329"/>
      <c r="K31" s="328">
        <v>0</v>
      </c>
      <c r="L31" s="329"/>
      <c r="M31" s="51"/>
      <c r="N31" s="51"/>
      <c r="O31" s="51"/>
    </row>
    <row r="32" spans="1:15" ht="13.15" customHeight="1" x14ac:dyDescent="0.2">
      <c r="A32" s="348" t="s">
        <v>312</v>
      </c>
      <c r="B32" s="349"/>
      <c r="C32" s="328">
        <v>0</v>
      </c>
      <c r="D32" s="329"/>
      <c r="E32" s="328">
        <v>0</v>
      </c>
      <c r="F32" s="329"/>
      <c r="G32" s="328">
        <v>0</v>
      </c>
      <c r="H32" s="329"/>
      <c r="I32" s="328">
        <v>0</v>
      </c>
      <c r="J32" s="329"/>
      <c r="K32" s="328">
        <v>0</v>
      </c>
      <c r="L32" s="329"/>
      <c r="M32" s="51"/>
      <c r="N32" s="51"/>
      <c r="O32" s="51"/>
    </row>
    <row r="33" spans="1:15" ht="13.15" customHeight="1" x14ac:dyDescent="0.2">
      <c r="A33" s="346" t="s">
        <v>313</v>
      </c>
      <c r="B33" s="347"/>
      <c r="C33" s="335">
        <v>0</v>
      </c>
      <c r="D33" s="336"/>
      <c r="E33" s="335">
        <v>0</v>
      </c>
      <c r="F33" s="336"/>
      <c r="G33" s="335">
        <v>0</v>
      </c>
      <c r="H33" s="336"/>
      <c r="I33" s="335">
        <v>0</v>
      </c>
      <c r="J33" s="336"/>
      <c r="K33" s="335">
        <v>0</v>
      </c>
      <c r="L33" s="336"/>
      <c r="M33" s="51"/>
      <c r="N33" s="51"/>
      <c r="O33" s="51"/>
    </row>
    <row r="34" spans="1:15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5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</row>
    <row r="37" spans="1:15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</row>
    <row r="38" spans="1:15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</row>
  </sheetData>
  <mergeCells count="178"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</mergeCells>
  <pageMargins left="0.7" right="0.7" top="0.75" bottom="0.75" header="0.3" footer="0.3"/>
  <pageSetup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24"/>
  <sheetViews>
    <sheetView view="pageBreakPreview" zoomScale="142" zoomScaleNormal="89" zoomScaleSheetLayoutView="142" workbookViewId="0">
      <selection activeCell="E8" sqref="E8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352" t="s">
        <v>130</v>
      </c>
      <c r="B1" s="353"/>
      <c r="C1" s="353"/>
      <c r="D1" s="353"/>
      <c r="E1" s="353"/>
      <c r="F1" s="353"/>
      <c r="G1" s="353"/>
      <c r="H1" s="353"/>
      <c r="I1" s="353"/>
      <c r="J1" s="353"/>
      <c r="K1" s="354"/>
    </row>
    <row r="2" spans="1:11" x14ac:dyDescent="0.2">
      <c r="A2" s="355" t="s">
        <v>168</v>
      </c>
      <c r="B2" s="356"/>
      <c r="C2" s="356"/>
      <c r="D2" s="356"/>
      <c r="E2" s="356"/>
      <c r="F2" s="356"/>
      <c r="G2" s="356"/>
      <c r="H2" s="356"/>
      <c r="I2" s="356"/>
      <c r="J2" s="356"/>
      <c r="K2" s="357"/>
    </row>
    <row r="3" spans="1:11" x14ac:dyDescent="0.2">
      <c r="A3" s="355" t="s">
        <v>451</v>
      </c>
      <c r="B3" s="356"/>
      <c r="C3" s="356"/>
      <c r="D3" s="356"/>
      <c r="E3" s="356"/>
      <c r="F3" s="356"/>
      <c r="G3" s="356"/>
      <c r="H3" s="356"/>
      <c r="I3" s="356"/>
      <c r="J3" s="356"/>
      <c r="K3" s="357"/>
    </row>
    <row r="4" spans="1:11" x14ac:dyDescent="0.2">
      <c r="A4" s="358" t="s">
        <v>166</v>
      </c>
      <c r="B4" s="359"/>
      <c r="C4" s="359"/>
      <c r="D4" s="359"/>
      <c r="E4" s="359"/>
      <c r="F4" s="359"/>
      <c r="G4" s="359"/>
      <c r="H4" s="359"/>
      <c r="I4" s="359"/>
      <c r="J4" s="359"/>
      <c r="K4" s="360"/>
    </row>
    <row r="5" spans="1:11" ht="69" customHeight="1" x14ac:dyDescent="0.2">
      <c r="A5" s="156" t="s">
        <v>360</v>
      </c>
      <c r="B5" s="156" t="s">
        <v>361</v>
      </c>
      <c r="C5" s="156" t="s">
        <v>362</v>
      </c>
      <c r="D5" s="156" t="s">
        <v>363</v>
      </c>
      <c r="E5" s="156" t="s">
        <v>364</v>
      </c>
      <c r="F5" s="156" t="s">
        <v>365</v>
      </c>
      <c r="G5" s="156" t="s">
        <v>366</v>
      </c>
      <c r="H5" s="156" t="s">
        <v>367</v>
      </c>
      <c r="I5" s="156" t="s">
        <v>368</v>
      </c>
      <c r="J5" s="156" t="s">
        <v>369</v>
      </c>
      <c r="K5" s="156" t="s">
        <v>370</v>
      </c>
    </row>
    <row r="6" spans="1:11" s="5" customFormat="1" ht="17.25" customHeight="1" x14ac:dyDescent="0.2">
      <c r="A6" s="62" t="s">
        <v>314</v>
      </c>
      <c r="B6" s="63"/>
      <c r="C6" s="63"/>
      <c r="D6" s="63"/>
      <c r="E6" s="63">
        <f t="shared" ref="E6:K6" si="0">E7+E8+E9+E10</f>
        <v>0</v>
      </c>
      <c r="F6" s="63"/>
      <c r="G6" s="63">
        <f t="shared" si="0"/>
        <v>0</v>
      </c>
      <c r="H6" s="63">
        <f t="shared" si="0"/>
        <v>0</v>
      </c>
      <c r="I6" s="63">
        <f t="shared" si="0"/>
        <v>0</v>
      </c>
      <c r="J6" s="63">
        <f t="shared" si="0"/>
        <v>0</v>
      </c>
      <c r="K6" s="63">
        <f t="shared" si="0"/>
        <v>0</v>
      </c>
    </row>
    <row r="7" spans="1:11" s="5" customFormat="1" x14ac:dyDescent="0.2">
      <c r="A7" s="64" t="s">
        <v>315</v>
      </c>
      <c r="B7" s="65"/>
      <c r="C7" s="65"/>
      <c r="D7" s="65"/>
      <c r="E7" s="65">
        <v>0</v>
      </c>
      <c r="F7" s="65"/>
      <c r="G7" s="65">
        <v>0</v>
      </c>
      <c r="H7" s="65">
        <v>0</v>
      </c>
      <c r="I7" s="65">
        <v>0</v>
      </c>
      <c r="J7" s="65">
        <v>0</v>
      </c>
      <c r="K7" s="65">
        <v>0</v>
      </c>
    </row>
    <row r="8" spans="1:11" s="5" customFormat="1" x14ac:dyDescent="0.2">
      <c r="A8" s="64" t="s">
        <v>316</v>
      </c>
      <c r="B8" s="65"/>
      <c r="C8" s="65"/>
      <c r="D8" s="65"/>
      <c r="E8" s="65">
        <v>0</v>
      </c>
      <c r="F8" s="65"/>
      <c r="G8" s="65">
        <v>0</v>
      </c>
      <c r="H8" s="65">
        <v>0</v>
      </c>
      <c r="I8" s="65">
        <v>0</v>
      </c>
      <c r="J8" s="65">
        <v>0</v>
      </c>
      <c r="K8" s="65">
        <v>0</v>
      </c>
    </row>
    <row r="9" spans="1:11" s="5" customFormat="1" x14ac:dyDescent="0.2">
      <c r="A9" s="64" t="s">
        <v>317</v>
      </c>
      <c r="B9" s="65"/>
      <c r="C9" s="65"/>
      <c r="D9" s="65"/>
      <c r="E9" s="65">
        <v>0</v>
      </c>
      <c r="F9" s="65"/>
      <c r="G9" s="65">
        <v>0</v>
      </c>
      <c r="H9" s="65">
        <v>0</v>
      </c>
      <c r="I9" s="65">
        <v>0</v>
      </c>
      <c r="J9" s="65">
        <v>0</v>
      </c>
      <c r="K9" s="65">
        <v>0</v>
      </c>
    </row>
    <row r="10" spans="1:11" s="5" customFormat="1" x14ac:dyDescent="0.2">
      <c r="A10" s="64" t="s">
        <v>318</v>
      </c>
      <c r="B10" s="65"/>
      <c r="C10" s="65"/>
      <c r="D10" s="65"/>
      <c r="E10" s="65">
        <v>0</v>
      </c>
      <c r="F10" s="65"/>
      <c r="G10" s="65">
        <v>0</v>
      </c>
      <c r="H10" s="65">
        <v>0</v>
      </c>
      <c r="I10" s="65">
        <v>0</v>
      </c>
      <c r="J10" s="65">
        <v>0</v>
      </c>
      <c r="K10" s="65">
        <v>0</v>
      </c>
    </row>
    <row r="11" spans="1:11" s="5" customFormat="1" x14ac:dyDescent="0.2">
      <c r="A11" s="66" t="s">
        <v>319</v>
      </c>
      <c r="B11" s="63"/>
      <c r="C11" s="63"/>
      <c r="D11" s="63"/>
      <c r="E11" s="63">
        <f t="shared" ref="E11" si="1">E12+E13+E14+E15</f>
        <v>0</v>
      </c>
      <c r="F11" s="63"/>
      <c r="G11" s="63">
        <f t="shared" ref="G11" si="2">G12+G13+G14+G15</f>
        <v>0</v>
      </c>
      <c r="H11" s="63">
        <f t="shared" ref="H11" si="3">H12+H13+H14+H15</f>
        <v>0</v>
      </c>
      <c r="I11" s="63">
        <f t="shared" ref="I11" si="4">I12+I13+I14+I15</f>
        <v>0</v>
      </c>
      <c r="J11" s="63">
        <f t="shared" ref="J11" si="5">J12+J13+J14+J15</f>
        <v>0</v>
      </c>
      <c r="K11" s="63">
        <f t="shared" ref="K11" si="6">K12+K13+K14+K15</f>
        <v>0</v>
      </c>
    </row>
    <row r="12" spans="1:11" s="5" customFormat="1" x14ac:dyDescent="0.2">
      <c r="A12" s="64" t="s">
        <v>320</v>
      </c>
      <c r="B12" s="65"/>
      <c r="C12" s="65"/>
      <c r="D12" s="65"/>
      <c r="E12" s="65">
        <v>0</v>
      </c>
      <c r="F12" s="65"/>
      <c r="G12" s="65">
        <v>0</v>
      </c>
      <c r="H12" s="65">
        <v>0</v>
      </c>
      <c r="I12" s="65">
        <v>0</v>
      </c>
      <c r="J12" s="65">
        <v>0</v>
      </c>
      <c r="K12" s="65">
        <v>0</v>
      </c>
    </row>
    <row r="13" spans="1:11" s="5" customFormat="1" x14ac:dyDescent="0.2">
      <c r="A13" s="64" t="s">
        <v>321</v>
      </c>
      <c r="B13" s="65"/>
      <c r="C13" s="65"/>
      <c r="D13" s="65"/>
      <c r="E13" s="65">
        <v>0</v>
      </c>
      <c r="F13" s="65"/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11" s="5" customFormat="1" x14ac:dyDescent="0.2">
      <c r="A14" s="64" t="s">
        <v>322</v>
      </c>
      <c r="B14" s="65"/>
      <c r="C14" s="65"/>
      <c r="D14" s="65"/>
      <c r="E14" s="65">
        <v>0</v>
      </c>
      <c r="F14" s="65"/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11" s="5" customFormat="1" x14ac:dyDescent="0.2">
      <c r="A15" s="64" t="s">
        <v>323</v>
      </c>
      <c r="B15" s="65"/>
      <c r="C15" s="65"/>
      <c r="D15" s="65"/>
      <c r="E15" s="65">
        <v>0</v>
      </c>
      <c r="F15" s="65"/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11" s="5" customFormat="1" ht="18" x14ac:dyDescent="0.2">
      <c r="A16" s="67" t="s">
        <v>324</v>
      </c>
      <c r="B16" s="68"/>
      <c r="C16" s="68"/>
      <c r="D16" s="68"/>
      <c r="E16" s="68">
        <f t="shared" ref="E16:K16" si="7">E6+E11</f>
        <v>0</v>
      </c>
      <c r="F16" s="68"/>
      <c r="G16" s="68">
        <f t="shared" si="7"/>
        <v>0</v>
      </c>
      <c r="H16" s="68">
        <f t="shared" si="7"/>
        <v>0</v>
      </c>
      <c r="I16" s="68">
        <f t="shared" si="7"/>
        <v>0</v>
      </c>
      <c r="J16" s="68">
        <f t="shared" si="7"/>
        <v>0</v>
      </c>
      <c r="K16" s="68">
        <f t="shared" si="7"/>
        <v>0</v>
      </c>
    </row>
    <row r="17" spans="1:11" s="5" customFormat="1" x14ac:dyDescent="0.2">
      <c r="A17" s="183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5" customFormat="1" x14ac:dyDescent="0.2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</row>
    <row r="19" spans="1:11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56"/>
  <sheetViews>
    <sheetView view="pageBreakPreview" zoomScale="142" zoomScaleNormal="130" zoomScaleSheetLayoutView="142" workbookViewId="0">
      <selection activeCell="E54" sqref="E54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392" t="s">
        <v>130</v>
      </c>
      <c r="B1" s="393"/>
      <c r="C1" s="393"/>
      <c r="D1" s="393"/>
      <c r="E1" s="394"/>
    </row>
    <row r="2" spans="1:7" x14ac:dyDescent="0.2">
      <c r="A2" s="398" t="s">
        <v>326</v>
      </c>
      <c r="B2" s="368"/>
      <c r="C2" s="368"/>
      <c r="D2" s="368"/>
      <c r="E2" s="369"/>
    </row>
    <row r="3" spans="1:7" x14ac:dyDescent="0.2">
      <c r="A3" s="398" t="s">
        <v>451</v>
      </c>
      <c r="B3" s="368"/>
      <c r="C3" s="368"/>
      <c r="D3" s="368"/>
      <c r="E3" s="369"/>
    </row>
    <row r="4" spans="1:7" x14ac:dyDescent="0.2">
      <c r="A4" s="366" t="s">
        <v>166</v>
      </c>
      <c r="B4" s="367"/>
      <c r="C4" s="368"/>
      <c r="D4" s="368"/>
      <c r="E4" s="369"/>
    </row>
    <row r="5" spans="1:7" ht="26.25" customHeight="1" x14ac:dyDescent="0.2">
      <c r="A5" s="375" t="s">
        <v>50</v>
      </c>
      <c r="B5" s="378"/>
      <c r="C5" s="157" t="s">
        <v>160</v>
      </c>
      <c r="D5" s="157" t="s">
        <v>106</v>
      </c>
      <c r="E5" s="157" t="s">
        <v>107</v>
      </c>
    </row>
    <row r="6" spans="1:7" ht="19.149999999999999" customHeight="1" x14ac:dyDescent="0.2">
      <c r="A6" s="387" t="s">
        <v>327</v>
      </c>
      <c r="B6" s="388"/>
      <c r="C6" s="69">
        <f>C7+C8+C9</f>
        <v>1066513151</v>
      </c>
      <c r="D6" s="69">
        <f>D7+D8+D9</f>
        <v>662624018</v>
      </c>
      <c r="E6" s="69">
        <f t="shared" ref="E6" si="0">E7+E8+E9</f>
        <v>662624018</v>
      </c>
    </row>
    <row r="7" spans="1:7" ht="11.25" customHeight="1" x14ac:dyDescent="0.2">
      <c r="A7" s="379" t="s">
        <v>328</v>
      </c>
      <c r="B7" s="380"/>
      <c r="C7" s="70">
        <v>60000000</v>
      </c>
      <c r="D7" s="70">
        <v>52222038</v>
      </c>
      <c r="E7" s="70">
        <v>52222038</v>
      </c>
    </row>
    <row r="8" spans="1:7" ht="12" customHeight="1" x14ac:dyDescent="0.2">
      <c r="A8" s="379" t="s">
        <v>329</v>
      </c>
      <c r="B8" s="396"/>
      <c r="C8" s="71">
        <v>1006513151</v>
      </c>
      <c r="D8" s="70">
        <v>610401980</v>
      </c>
      <c r="E8" s="70">
        <v>610401980</v>
      </c>
      <c r="G8" s="4"/>
    </row>
    <row r="9" spans="1:7" ht="13.15" customHeight="1" x14ac:dyDescent="0.2">
      <c r="A9" s="379" t="s">
        <v>330</v>
      </c>
      <c r="B9" s="380"/>
      <c r="C9" s="70">
        <v>0</v>
      </c>
      <c r="D9" s="70">
        <v>0</v>
      </c>
      <c r="E9" s="70">
        <v>0</v>
      </c>
    </row>
    <row r="10" spans="1:7" ht="13.9" customHeight="1" x14ac:dyDescent="0.2">
      <c r="A10" s="397" t="s">
        <v>331</v>
      </c>
      <c r="B10" s="377"/>
      <c r="C10" s="69">
        <f>C11+C12</f>
        <v>1066513151</v>
      </c>
      <c r="D10" s="69">
        <f t="shared" ref="D10:E10" si="1">D11+D12</f>
        <v>554465156</v>
      </c>
      <c r="E10" s="69">
        <f t="shared" si="1"/>
        <v>536883135</v>
      </c>
    </row>
    <row r="11" spans="1:7" ht="12" customHeight="1" x14ac:dyDescent="0.2">
      <c r="A11" s="379" t="s">
        <v>332</v>
      </c>
      <c r="B11" s="380"/>
      <c r="C11" s="70">
        <v>60000000</v>
      </c>
      <c r="D11" s="70">
        <v>54285203</v>
      </c>
      <c r="E11" s="70">
        <v>53915559</v>
      </c>
      <c r="F11" s="189"/>
    </row>
    <row r="12" spans="1:7" ht="9.75" customHeight="1" x14ac:dyDescent="0.2">
      <c r="A12" s="379" t="s">
        <v>333</v>
      </c>
      <c r="B12" s="380"/>
      <c r="C12" s="70">
        <v>1006513151</v>
      </c>
      <c r="D12" s="70">
        <v>500179953</v>
      </c>
      <c r="E12" s="70">
        <v>482967576</v>
      </c>
    </row>
    <row r="13" spans="1:7" ht="12" customHeight="1" x14ac:dyDescent="0.2">
      <c r="A13" s="376" t="s">
        <v>334</v>
      </c>
      <c r="B13" s="381"/>
      <c r="C13" s="140">
        <f>C14+C15</f>
        <v>0</v>
      </c>
      <c r="D13" s="69">
        <f>D14+D15</f>
        <v>18281661</v>
      </c>
      <c r="E13" s="69">
        <f t="shared" ref="E13" si="2">E14+E15</f>
        <v>18281661</v>
      </c>
    </row>
    <row r="14" spans="1:7" ht="13.5" customHeight="1" x14ac:dyDescent="0.2">
      <c r="A14" s="379" t="s">
        <v>335</v>
      </c>
      <c r="B14" s="380"/>
      <c r="C14" s="70">
        <v>0</v>
      </c>
      <c r="D14" s="70">
        <v>13729863</v>
      </c>
      <c r="E14" s="70">
        <v>13729863</v>
      </c>
    </row>
    <row r="15" spans="1:7" ht="13.5" customHeight="1" x14ac:dyDescent="0.2">
      <c r="A15" s="379" t="s">
        <v>173</v>
      </c>
      <c r="B15" s="380"/>
      <c r="C15" s="142">
        <v>0</v>
      </c>
      <c r="D15" s="70">
        <v>4551798</v>
      </c>
      <c r="E15" s="70">
        <v>4551798</v>
      </c>
    </row>
    <row r="16" spans="1:7" x14ac:dyDescent="0.2">
      <c r="A16" s="376" t="s">
        <v>97</v>
      </c>
      <c r="B16" s="377"/>
      <c r="C16" s="69">
        <f>C6-C10+C13</f>
        <v>0</v>
      </c>
      <c r="D16" s="69">
        <f>D6-D10+D13</f>
        <v>126440523</v>
      </c>
      <c r="E16" s="69">
        <f>E6-E10+E13</f>
        <v>144022544</v>
      </c>
    </row>
    <row r="17" spans="1:5" x14ac:dyDescent="0.2">
      <c r="A17" s="376" t="s">
        <v>96</v>
      </c>
      <c r="B17" s="377"/>
      <c r="C17" s="69">
        <f>C16-C9</f>
        <v>0</v>
      </c>
      <c r="D17" s="69">
        <f>D16-D9</f>
        <v>126440523</v>
      </c>
      <c r="E17" s="69">
        <f>E16-E9</f>
        <v>144022544</v>
      </c>
    </row>
    <row r="18" spans="1:5" ht="18.75" customHeight="1" x14ac:dyDescent="0.2">
      <c r="A18" s="372" t="s">
        <v>336</v>
      </c>
      <c r="B18" s="371"/>
      <c r="C18" s="73">
        <f>C17-C13</f>
        <v>0</v>
      </c>
      <c r="D18" s="73">
        <f>D17-D13</f>
        <v>108158862</v>
      </c>
      <c r="E18" s="73">
        <f>E17-E13</f>
        <v>125740883</v>
      </c>
    </row>
    <row r="19" spans="1:5" ht="9" customHeight="1" x14ac:dyDescent="0.2">
      <c r="A19" s="72"/>
      <c r="B19" s="72"/>
      <c r="C19" s="74"/>
      <c r="D19" s="74"/>
      <c r="E19" s="74"/>
    </row>
    <row r="20" spans="1:5" x14ac:dyDescent="0.2">
      <c r="A20" s="373" t="s">
        <v>164</v>
      </c>
      <c r="B20" s="374"/>
      <c r="C20" s="157" t="s">
        <v>161</v>
      </c>
      <c r="D20" s="157" t="s">
        <v>106</v>
      </c>
      <c r="E20" s="157" t="s">
        <v>108</v>
      </c>
    </row>
    <row r="21" spans="1:5" x14ac:dyDescent="0.2">
      <c r="A21" s="399" t="s">
        <v>169</v>
      </c>
      <c r="B21" s="400"/>
      <c r="C21" s="75">
        <f>C22+C23</f>
        <v>0</v>
      </c>
      <c r="D21" s="75">
        <f t="shared" ref="D21:E21" si="3">D22+D23</f>
        <v>0</v>
      </c>
      <c r="E21" s="75">
        <f t="shared" si="3"/>
        <v>0</v>
      </c>
    </row>
    <row r="22" spans="1:5" x14ac:dyDescent="0.2">
      <c r="A22" s="385" t="s">
        <v>98</v>
      </c>
      <c r="B22" s="386"/>
      <c r="C22" s="76">
        <v>0</v>
      </c>
      <c r="D22" s="75">
        <v>0</v>
      </c>
      <c r="E22" s="75">
        <v>0</v>
      </c>
    </row>
    <row r="23" spans="1:5" ht="16.5" customHeight="1" x14ac:dyDescent="0.2">
      <c r="A23" s="385" t="s">
        <v>99</v>
      </c>
      <c r="B23" s="364"/>
      <c r="C23" s="75">
        <v>0</v>
      </c>
      <c r="D23" s="75">
        <v>0</v>
      </c>
      <c r="E23" s="75">
        <v>0</v>
      </c>
    </row>
    <row r="24" spans="1:5" x14ac:dyDescent="0.2">
      <c r="A24" s="370" t="s">
        <v>337</v>
      </c>
      <c r="B24" s="371"/>
      <c r="C24" s="77">
        <f>C18+C21</f>
        <v>0</v>
      </c>
      <c r="D24" s="77">
        <f>D18+D21</f>
        <v>108158862</v>
      </c>
      <c r="E24" s="77">
        <f t="shared" ref="E24" si="4">E18+E21</f>
        <v>125740883</v>
      </c>
    </row>
    <row r="25" spans="1:5" ht="18" x14ac:dyDescent="0.2">
      <c r="A25" s="375" t="s">
        <v>164</v>
      </c>
      <c r="B25" s="374"/>
      <c r="C25" s="157" t="s">
        <v>162</v>
      </c>
      <c r="D25" s="157" t="s">
        <v>106</v>
      </c>
      <c r="E25" s="157" t="s">
        <v>107</v>
      </c>
    </row>
    <row r="26" spans="1:5" ht="14.25" customHeight="1" x14ac:dyDescent="0.2">
      <c r="A26" s="387" t="s">
        <v>171</v>
      </c>
      <c r="B26" s="388"/>
      <c r="C26" s="77">
        <f>C27+C28</f>
        <v>0</v>
      </c>
      <c r="D26" s="77">
        <f t="shared" ref="D26:E26" si="5">D27+D28</f>
        <v>0</v>
      </c>
      <c r="E26" s="77">
        <f t="shared" si="5"/>
        <v>0</v>
      </c>
    </row>
    <row r="27" spans="1:5" x14ac:dyDescent="0.2">
      <c r="A27" s="363" t="s">
        <v>100</v>
      </c>
      <c r="B27" s="384"/>
      <c r="C27" s="75">
        <v>0</v>
      </c>
      <c r="D27" s="75">
        <v>0</v>
      </c>
      <c r="E27" s="75">
        <v>0</v>
      </c>
    </row>
    <row r="28" spans="1:5" x14ac:dyDescent="0.2">
      <c r="A28" s="363" t="s">
        <v>101</v>
      </c>
      <c r="B28" s="384"/>
      <c r="C28" s="75">
        <v>0</v>
      </c>
      <c r="D28" s="75">
        <v>0</v>
      </c>
      <c r="E28" s="75">
        <v>0</v>
      </c>
    </row>
    <row r="29" spans="1:5" x14ac:dyDescent="0.2">
      <c r="A29" s="391" t="s">
        <v>170</v>
      </c>
      <c r="B29" s="365"/>
      <c r="C29" s="77">
        <f>C30+C31</f>
        <v>0</v>
      </c>
      <c r="D29" s="77">
        <f t="shared" ref="D29:E29" si="6">D30+D31</f>
        <v>0</v>
      </c>
      <c r="E29" s="77">
        <f t="shared" si="6"/>
        <v>0</v>
      </c>
    </row>
    <row r="30" spans="1:5" x14ac:dyDescent="0.2">
      <c r="A30" s="363" t="s">
        <v>103</v>
      </c>
      <c r="B30" s="364"/>
      <c r="C30" s="75">
        <v>0</v>
      </c>
      <c r="D30" s="75">
        <v>0</v>
      </c>
      <c r="E30" s="75">
        <v>0</v>
      </c>
    </row>
    <row r="31" spans="1:5" x14ac:dyDescent="0.2">
      <c r="A31" s="363" t="s">
        <v>102</v>
      </c>
      <c r="B31" s="364"/>
      <c r="C31" s="75">
        <v>0</v>
      </c>
      <c r="D31" s="75">
        <v>0</v>
      </c>
      <c r="E31" s="75">
        <v>0</v>
      </c>
    </row>
    <row r="32" spans="1:5" ht="16.5" customHeight="1" x14ac:dyDescent="0.2">
      <c r="A32" s="389" t="s">
        <v>338</v>
      </c>
      <c r="B32" s="390"/>
      <c r="C32" s="78">
        <f>C26-C29</f>
        <v>0</v>
      </c>
      <c r="D32" s="78">
        <f t="shared" ref="D32:E32" si="7">D26-D29</f>
        <v>0</v>
      </c>
      <c r="E32" s="79">
        <f t="shared" si="7"/>
        <v>0</v>
      </c>
    </row>
    <row r="33" spans="1:5" ht="16.899999999999999" customHeight="1" x14ac:dyDescent="0.2">
      <c r="A33" s="158" t="s">
        <v>164</v>
      </c>
      <c r="B33" s="159"/>
      <c r="C33" s="160" t="s">
        <v>162</v>
      </c>
      <c r="D33" s="160" t="s">
        <v>106</v>
      </c>
      <c r="E33" s="161" t="s">
        <v>163</v>
      </c>
    </row>
    <row r="34" spans="1:5" x14ac:dyDescent="0.2">
      <c r="A34" s="382" t="s">
        <v>328</v>
      </c>
      <c r="B34" s="383"/>
      <c r="C34" s="84">
        <f>C7</f>
        <v>60000000</v>
      </c>
      <c r="D34" s="84">
        <f>D7</f>
        <v>52222038</v>
      </c>
      <c r="E34" s="85">
        <f t="shared" ref="E34" si="8">E7</f>
        <v>52222038</v>
      </c>
    </row>
    <row r="35" spans="1:5" ht="18.75" customHeight="1" x14ac:dyDescent="0.2">
      <c r="A35" s="361" t="s">
        <v>175</v>
      </c>
      <c r="B35" s="362"/>
      <c r="C35" s="80">
        <f>C36-C37</f>
        <v>0</v>
      </c>
      <c r="D35" s="80">
        <f t="shared" ref="D35:E35" si="9">D36-D37</f>
        <v>0</v>
      </c>
      <c r="E35" s="81">
        <f t="shared" si="9"/>
        <v>0</v>
      </c>
    </row>
    <row r="36" spans="1:5" ht="12.75" customHeight="1" x14ac:dyDescent="0.2">
      <c r="A36" s="363" t="s">
        <v>100</v>
      </c>
      <c r="B36" s="384"/>
      <c r="C36" s="80">
        <v>0</v>
      </c>
      <c r="D36" s="80">
        <v>0</v>
      </c>
      <c r="E36" s="81">
        <v>0</v>
      </c>
    </row>
    <row r="37" spans="1:5" x14ac:dyDescent="0.2">
      <c r="A37" s="363" t="s">
        <v>104</v>
      </c>
      <c r="B37" s="384"/>
      <c r="C37" s="80">
        <v>0</v>
      </c>
      <c r="D37" s="80">
        <v>0</v>
      </c>
      <c r="E37" s="81">
        <v>0</v>
      </c>
    </row>
    <row r="38" spans="1:5" x14ac:dyDescent="0.2">
      <c r="A38" s="361" t="s">
        <v>332</v>
      </c>
      <c r="B38" s="362"/>
      <c r="C38" s="80">
        <f>C11</f>
        <v>60000000</v>
      </c>
      <c r="D38" s="80">
        <f>D11</f>
        <v>54285203</v>
      </c>
      <c r="E38" s="81">
        <f>E11</f>
        <v>53915559</v>
      </c>
    </row>
    <row r="39" spans="1:5" ht="14.25" customHeight="1" x14ac:dyDescent="0.2">
      <c r="A39" s="361" t="s">
        <v>335</v>
      </c>
      <c r="B39" s="362"/>
      <c r="C39" s="80">
        <f>C14</f>
        <v>0</v>
      </c>
      <c r="D39" s="80">
        <f>D14</f>
        <v>13729863</v>
      </c>
      <c r="E39" s="81">
        <f>E14</f>
        <v>13729863</v>
      </c>
    </row>
    <row r="40" spans="1:5" ht="14.25" customHeight="1" x14ac:dyDescent="0.2">
      <c r="A40" s="391" t="s">
        <v>176</v>
      </c>
      <c r="B40" s="395"/>
      <c r="C40" s="82">
        <f>C34+C35-C38+C39</f>
        <v>0</v>
      </c>
      <c r="D40" s="82">
        <f>D34+D35-D38+D39</f>
        <v>11666698</v>
      </c>
      <c r="E40" s="83">
        <f t="shared" ref="E40" si="10">E34+E35-E38+E39</f>
        <v>12036342</v>
      </c>
    </row>
    <row r="41" spans="1:5" ht="17.25" customHeight="1" x14ac:dyDescent="0.2">
      <c r="A41" s="389" t="s">
        <v>105</v>
      </c>
      <c r="B41" s="390"/>
      <c r="C41" s="82">
        <f>C40-C35</f>
        <v>0</v>
      </c>
      <c r="D41" s="82">
        <f>D40-D35</f>
        <v>11666698</v>
      </c>
      <c r="E41" s="83">
        <f t="shared" ref="E41" si="11">E40-E35</f>
        <v>12036342</v>
      </c>
    </row>
    <row r="42" spans="1:5" ht="16.5" customHeight="1" x14ac:dyDescent="0.2">
      <c r="A42" s="162" t="s">
        <v>164</v>
      </c>
      <c r="B42" s="163"/>
      <c r="C42" s="160" t="s">
        <v>162</v>
      </c>
      <c r="D42" s="160" t="s">
        <v>106</v>
      </c>
      <c r="E42" s="161" t="s">
        <v>163</v>
      </c>
    </row>
    <row r="43" spans="1:5" ht="15" customHeight="1" x14ac:dyDescent="0.2">
      <c r="A43" s="361" t="s">
        <v>329</v>
      </c>
      <c r="B43" s="362"/>
      <c r="C43" s="75">
        <f>C8</f>
        <v>1006513151</v>
      </c>
      <c r="D43" s="75">
        <f>D8</f>
        <v>610401980</v>
      </c>
      <c r="E43" s="81">
        <f>E8</f>
        <v>610401980</v>
      </c>
    </row>
    <row r="44" spans="1:5" ht="18" customHeight="1" x14ac:dyDescent="0.2">
      <c r="A44" s="361" t="s">
        <v>172</v>
      </c>
      <c r="B44" s="365"/>
      <c r="C44" s="75">
        <f>C45-C46</f>
        <v>0</v>
      </c>
      <c r="D44" s="75">
        <f t="shared" ref="D44:E44" si="12">D45-D46</f>
        <v>0</v>
      </c>
      <c r="E44" s="81">
        <f t="shared" si="12"/>
        <v>0</v>
      </c>
    </row>
    <row r="45" spans="1:5" ht="15" customHeight="1" x14ac:dyDescent="0.2">
      <c r="A45" s="363" t="s">
        <v>101</v>
      </c>
      <c r="B45" s="364"/>
      <c r="C45" s="75">
        <f>C28</f>
        <v>0</v>
      </c>
      <c r="D45" s="75">
        <f t="shared" ref="D45:E45" si="13">D28</f>
        <v>0</v>
      </c>
      <c r="E45" s="75">
        <f t="shared" si="13"/>
        <v>0</v>
      </c>
    </row>
    <row r="46" spans="1:5" ht="15" customHeight="1" x14ac:dyDescent="0.2">
      <c r="A46" s="363" t="s">
        <v>102</v>
      </c>
      <c r="B46" s="364"/>
      <c r="C46" s="75">
        <f>C31</f>
        <v>0</v>
      </c>
      <c r="D46" s="75">
        <f>D31</f>
        <v>0</v>
      </c>
      <c r="E46" s="75">
        <f>E31</f>
        <v>0</v>
      </c>
    </row>
    <row r="47" spans="1:5" ht="15" customHeight="1" x14ac:dyDescent="0.2">
      <c r="A47" s="361" t="s">
        <v>333</v>
      </c>
      <c r="B47" s="362"/>
      <c r="C47" s="75">
        <f>C12</f>
        <v>1006513151</v>
      </c>
      <c r="D47" s="75">
        <f>D12</f>
        <v>500179953</v>
      </c>
      <c r="E47" s="75">
        <f>E12</f>
        <v>482967576</v>
      </c>
    </row>
    <row r="48" spans="1:5" ht="15" customHeight="1" x14ac:dyDescent="0.2">
      <c r="A48" s="361" t="s">
        <v>173</v>
      </c>
      <c r="B48" s="362"/>
      <c r="C48" s="75">
        <v>0</v>
      </c>
      <c r="D48" s="70">
        <v>4551798</v>
      </c>
      <c r="E48" s="70">
        <v>4551798</v>
      </c>
    </row>
    <row r="49" spans="1:5" ht="15" customHeight="1" x14ac:dyDescent="0.2">
      <c r="A49" s="389" t="s">
        <v>174</v>
      </c>
      <c r="B49" s="390"/>
      <c r="C49" s="77">
        <f>C43+C44-C47+C48</f>
        <v>0</v>
      </c>
      <c r="D49" s="77">
        <f>D43+D44-D47+D48</f>
        <v>114773825</v>
      </c>
      <c r="E49" s="77">
        <f>E43+E44-E47+E48</f>
        <v>131986202</v>
      </c>
    </row>
    <row r="50" spans="1:5" ht="18.75" customHeight="1" x14ac:dyDescent="0.2">
      <c r="A50" s="389" t="s">
        <v>109</v>
      </c>
      <c r="B50" s="390"/>
      <c r="C50" s="78">
        <f>C49-C44</f>
        <v>0</v>
      </c>
      <c r="D50" s="78">
        <f>D49-D44</f>
        <v>114773825</v>
      </c>
      <c r="E50" s="78">
        <f>E49-E44</f>
        <v>131986202</v>
      </c>
    </row>
    <row r="51" spans="1:5" x14ac:dyDescent="0.2">
      <c r="A51" s="51"/>
      <c r="B51" s="51"/>
      <c r="C51" s="51"/>
      <c r="D51" s="51"/>
      <c r="E51" s="51"/>
    </row>
    <row r="52" spans="1:5" x14ac:dyDescent="0.2">
      <c r="A52" s="51"/>
      <c r="B52" s="51"/>
      <c r="C52" s="51"/>
      <c r="D52" s="51"/>
      <c r="E52" s="51"/>
    </row>
    <row r="53" spans="1:5" x14ac:dyDescent="0.2">
      <c r="A53" s="51"/>
      <c r="B53" s="51"/>
      <c r="C53" s="51"/>
      <c r="D53" s="51"/>
      <c r="E53" s="51"/>
    </row>
    <row r="54" spans="1:5" x14ac:dyDescent="0.2">
      <c r="A54" s="51"/>
      <c r="B54" s="51"/>
      <c r="C54" s="51"/>
      <c r="D54" s="51"/>
      <c r="E54" s="51"/>
    </row>
    <row r="55" spans="1:5" x14ac:dyDescent="0.2">
      <c r="A55" s="51"/>
      <c r="B55" s="51"/>
      <c r="C55" s="51"/>
      <c r="D55" s="51"/>
      <c r="E55" s="51"/>
    </row>
    <row r="56" spans="1:5" x14ac:dyDescent="0.2">
      <c r="A56" s="51"/>
      <c r="B56" s="51"/>
      <c r="C56" s="51"/>
      <c r="D56" s="51"/>
      <c r="E56" s="51"/>
    </row>
  </sheetData>
  <mergeCells count="47"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43:B43"/>
    <mergeCell ref="A46:B46"/>
    <mergeCell ref="A47:B47"/>
    <mergeCell ref="A48:B48"/>
    <mergeCell ref="A44:B44"/>
    <mergeCell ref="A45:B45"/>
  </mergeCells>
  <pageMargins left="0.7" right="0.7" top="0.75" bottom="0.75" header="0.3" footer="0.3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76"/>
  <sheetViews>
    <sheetView view="pageBreakPreview" zoomScale="150" zoomScaleNormal="110" zoomScaleSheetLayoutView="150" workbookViewId="0">
      <pane ySplit="6" topLeftCell="A37" activePane="bottomLeft" state="frozen"/>
      <selection pane="bottomLeft" activeCell="E63" sqref="E63"/>
    </sheetView>
  </sheetViews>
  <sheetFormatPr baseColWidth="10" defaultColWidth="8.83203125" defaultRowHeight="12.75" x14ac:dyDescent="0.2"/>
  <cols>
    <col min="1" max="1" width="38.5" customWidth="1"/>
    <col min="2" max="2" width="11.1640625" bestFit="1" customWidth="1"/>
    <col min="3" max="3" width="12.33203125" bestFit="1" customWidth="1"/>
    <col min="4" max="4" width="12.1640625" bestFit="1" customWidth="1"/>
    <col min="5" max="6" width="11.83203125" bestFit="1" customWidth="1"/>
    <col min="7" max="7" width="10.33203125" customWidth="1"/>
    <col min="8" max="8" width="13" bestFit="1" customWidth="1"/>
  </cols>
  <sheetData>
    <row r="1" spans="1:10" ht="10.9" customHeight="1" x14ac:dyDescent="0.2">
      <c r="A1" s="401" t="s">
        <v>130</v>
      </c>
      <c r="B1" s="402"/>
      <c r="C1" s="402"/>
      <c r="D1" s="402"/>
      <c r="E1" s="402"/>
      <c r="F1" s="402"/>
      <c r="G1" s="403"/>
    </row>
    <row r="2" spans="1:10" ht="10.15" customHeight="1" x14ac:dyDescent="0.2">
      <c r="A2" s="404" t="s">
        <v>339</v>
      </c>
      <c r="B2" s="405"/>
      <c r="C2" s="405"/>
      <c r="D2" s="405"/>
      <c r="E2" s="405"/>
      <c r="F2" s="405"/>
      <c r="G2" s="406"/>
    </row>
    <row r="3" spans="1:10" ht="10.15" customHeight="1" x14ac:dyDescent="0.2">
      <c r="A3" s="404" t="s">
        <v>451</v>
      </c>
      <c r="B3" s="405"/>
      <c r="C3" s="405"/>
      <c r="D3" s="405"/>
      <c r="E3" s="405"/>
      <c r="F3" s="405"/>
      <c r="G3" s="406"/>
    </row>
    <row r="4" spans="1:10" ht="10.9" customHeight="1" x14ac:dyDescent="0.2">
      <c r="A4" s="164"/>
      <c r="B4" s="165"/>
      <c r="C4" s="166" t="s">
        <v>166</v>
      </c>
      <c r="D4" s="165"/>
      <c r="E4" s="165"/>
      <c r="F4" s="165"/>
      <c r="G4" s="167"/>
    </row>
    <row r="5" spans="1:10" ht="10.9" customHeight="1" x14ac:dyDescent="0.2">
      <c r="A5" s="407" t="s">
        <v>50</v>
      </c>
      <c r="B5" s="409" t="s">
        <v>371</v>
      </c>
      <c r="C5" s="410"/>
      <c r="D5" s="410"/>
      <c r="E5" s="410"/>
      <c r="F5" s="410"/>
      <c r="G5" s="411" t="s">
        <v>147</v>
      </c>
    </row>
    <row r="6" spans="1:10" ht="19.5" customHeight="1" x14ac:dyDescent="0.2">
      <c r="A6" s="408"/>
      <c r="B6" s="213" t="s">
        <v>372</v>
      </c>
      <c r="C6" s="213" t="s">
        <v>129</v>
      </c>
      <c r="D6" s="213" t="s">
        <v>356</v>
      </c>
      <c r="E6" s="213" t="s">
        <v>106</v>
      </c>
      <c r="F6" s="152" t="s">
        <v>373</v>
      </c>
      <c r="G6" s="412"/>
    </row>
    <row r="7" spans="1:10" ht="10.5" customHeight="1" x14ac:dyDescent="0.2">
      <c r="A7" s="86" t="s">
        <v>0</v>
      </c>
      <c r="B7" s="87"/>
      <c r="C7" s="88" t="s">
        <v>90</v>
      </c>
      <c r="D7" s="87"/>
      <c r="E7" s="87"/>
      <c r="F7" s="89"/>
      <c r="G7" s="87"/>
    </row>
    <row r="8" spans="1:10" ht="10.15" customHeight="1" x14ac:dyDescent="0.2">
      <c r="A8" s="20" t="s">
        <v>1</v>
      </c>
      <c r="B8" s="90">
        <v>0</v>
      </c>
      <c r="C8" s="90">
        <v>0</v>
      </c>
      <c r="D8" s="90">
        <f>B8+C8</f>
        <v>0</v>
      </c>
      <c r="E8" s="90">
        <v>0</v>
      </c>
      <c r="F8" s="266">
        <v>0</v>
      </c>
      <c r="G8" s="90">
        <f>F8-B8</f>
        <v>0</v>
      </c>
    </row>
    <row r="9" spans="1:10" ht="10.9" customHeight="1" x14ac:dyDescent="0.2">
      <c r="A9" s="20" t="s">
        <v>112</v>
      </c>
      <c r="B9" s="90">
        <v>0</v>
      </c>
      <c r="C9" s="90">
        <v>0</v>
      </c>
      <c r="D9" s="90">
        <f t="shared" ref="D9:D13" si="0">B9+C9</f>
        <v>0</v>
      </c>
      <c r="E9" s="90">
        <v>0</v>
      </c>
      <c r="F9" s="266">
        <v>0</v>
      </c>
      <c r="G9" s="90">
        <f t="shared" ref="G9:G13" si="1">F9-B9</f>
        <v>0</v>
      </c>
      <c r="I9" s="4"/>
    </row>
    <row r="10" spans="1:10" ht="10.9" customHeight="1" x14ac:dyDescent="0.2">
      <c r="A10" s="20" t="s">
        <v>2</v>
      </c>
      <c r="B10" s="90">
        <v>0</v>
      </c>
      <c r="C10" s="90">
        <v>0</v>
      </c>
      <c r="D10" s="90">
        <f t="shared" si="0"/>
        <v>0</v>
      </c>
      <c r="E10" s="90">
        <v>0</v>
      </c>
      <c r="F10" s="266">
        <v>0</v>
      </c>
      <c r="G10" s="90">
        <f t="shared" si="1"/>
        <v>0</v>
      </c>
    </row>
    <row r="11" spans="1:10" ht="10.9" customHeight="1" x14ac:dyDescent="0.2">
      <c r="A11" s="20" t="s">
        <v>3</v>
      </c>
      <c r="B11" s="90">
        <v>0</v>
      </c>
      <c r="C11" s="90">
        <v>0</v>
      </c>
      <c r="D11" s="90">
        <f>B11+C11</f>
        <v>0</v>
      </c>
      <c r="E11" s="90">
        <v>0</v>
      </c>
      <c r="F11" s="266">
        <v>0</v>
      </c>
      <c r="G11" s="90">
        <f t="shared" si="1"/>
        <v>0</v>
      </c>
    </row>
    <row r="12" spans="1:10" ht="10.9" customHeight="1" x14ac:dyDescent="0.2">
      <c r="A12" s="20" t="s">
        <v>4</v>
      </c>
      <c r="B12" s="90">
        <v>0</v>
      </c>
      <c r="C12" s="294">
        <v>527603</v>
      </c>
      <c r="D12" s="294">
        <v>527603</v>
      </c>
      <c r="E12" s="294">
        <v>527603</v>
      </c>
      <c r="F12" s="295">
        <v>527603</v>
      </c>
      <c r="G12" s="294">
        <v>527603</v>
      </c>
    </row>
    <row r="13" spans="1:10" ht="10.9" customHeight="1" x14ac:dyDescent="0.2">
      <c r="A13" s="20" t="s">
        <v>5</v>
      </c>
      <c r="B13" s="90">
        <v>0</v>
      </c>
      <c r="C13" s="255">
        <v>0</v>
      </c>
      <c r="D13" s="258">
        <f t="shared" si="0"/>
        <v>0</v>
      </c>
      <c r="E13" s="258">
        <v>0</v>
      </c>
      <c r="F13" s="267">
        <v>0</v>
      </c>
      <c r="G13" s="90">
        <f t="shared" si="1"/>
        <v>0</v>
      </c>
      <c r="J13" s="259"/>
    </row>
    <row r="14" spans="1:10" ht="10.9" customHeight="1" x14ac:dyDescent="0.2">
      <c r="A14" s="20" t="s">
        <v>113</v>
      </c>
      <c r="B14" s="294">
        <v>60000000</v>
      </c>
      <c r="C14" s="296">
        <v>1249435</v>
      </c>
      <c r="D14" s="294">
        <v>61249435</v>
      </c>
      <c r="E14" s="297">
        <v>51694435</v>
      </c>
      <c r="F14" s="298">
        <v>51694435</v>
      </c>
      <c r="G14" s="294">
        <v>-8305565</v>
      </c>
    </row>
    <row r="15" spans="1:10" ht="18.75" customHeight="1" x14ac:dyDescent="0.2">
      <c r="A15" s="20" t="s">
        <v>6</v>
      </c>
      <c r="B15" s="257">
        <f>B16+B17+B18+B19+B20+B21+B22+B23+B24+B25+B26</f>
        <v>0</v>
      </c>
      <c r="C15" s="257">
        <f>C16+C17+C18+C19+C20+C21+C22+C23+C24+C25+C26</f>
        <v>0</v>
      </c>
      <c r="D15" s="257">
        <f>SUM(D16:D26)</f>
        <v>0</v>
      </c>
      <c r="E15" s="257">
        <f t="shared" ref="E15:F15" si="2">E16+E17+E18+E19+E20+E21+E22+E23+E24+E25+E26</f>
        <v>0</v>
      </c>
      <c r="F15" s="268">
        <f t="shared" si="2"/>
        <v>0</v>
      </c>
      <c r="G15" s="257">
        <f>SUM(G16:G26)</f>
        <v>0</v>
      </c>
    </row>
    <row r="16" spans="1:10" ht="9.75" customHeight="1" x14ac:dyDescent="0.2">
      <c r="A16" s="92" t="s">
        <v>7</v>
      </c>
      <c r="B16" s="91">
        <v>0</v>
      </c>
      <c r="C16" s="91">
        <v>0</v>
      </c>
      <c r="D16" s="90">
        <f>B16+C16</f>
        <v>0</v>
      </c>
      <c r="E16" s="91">
        <v>0</v>
      </c>
      <c r="F16" s="269">
        <v>0</v>
      </c>
      <c r="G16" s="90">
        <f>F16-B16</f>
        <v>0</v>
      </c>
    </row>
    <row r="17" spans="1:7" ht="9.75" customHeight="1" x14ac:dyDescent="0.2">
      <c r="A17" s="92" t="s">
        <v>57</v>
      </c>
      <c r="B17" s="91">
        <v>0</v>
      </c>
      <c r="C17" s="91">
        <v>0</v>
      </c>
      <c r="D17" s="90">
        <f t="shared" ref="D17:D26" si="3">B17+C17</f>
        <v>0</v>
      </c>
      <c r="E17" s="91">
        <v>0</v>
      </c>
      <c r="F17" s="269">
        <v>0</v>
      </c>
      <c r="G17" s="90">
        <f t="shared" ref="G17:G33" si="4">F17-B17</f>
        <v>0</v>
      </c>
    </row>
    <row r="18" spans="1:7" ht="9.75" customHeight="1" x14ac:dyDescent="0.2">
      <c r="A18" s="92" t="s">
        <v>51</v>
      </c>
      <c r="B18" s="91">
        <v>0</v>
      </c>
      <c r="C18" s="91">
        <v>0</v>
      </c>
      <c r="D18" s="90">
        <f t="shared" si="3"/>
        <v>0</v>
      </c>
      <c r="E18" s="91">
        <v>0</v>
      </c>
      <c r="F18" s="269">
        <v>0</v>
      </c>
      <c r="G18" s="90">
        <f t="shared" si="4"/>
        <v>0</v>
      </c>
    </row>
    <row r="19" spans="1:7" ht="9.75" customHeight="1" x14ac:dyDescent="0.2">
      <c r="A19" s="92" t="s">
        <v>58</v>
      </c>
      <c r="B19" s="91">
        <v>0</v>
      </c>
      <c r="C19" s="91">
        <v>0</v>
      </c>
      <c r="D19" s="90">
        <f t="shared" si="3"/>
        <v>0</v>
      </c>
      <c r="E19" s="91">
        <v>0</v>
      </c>
      <c r="F19" s="269">
        <v>0</v>
      </c>
      <c r="G19" s="90">
        <f t="shared" si="4"/>
        <v>0</v>
      </c>
    </row>
    <row r="20" spans="1:7" ht="10.9" customHeight="1" x14ac:dyDescent="0.2">
      <c r="A20" s="92" t="s">
        <v>8</v>
      </c>
      <c r="B20" s="91">
        <v>0</v>
      </c>
      <c r="C20" s="91">
        <v>0</v>
      </c>
      <c r="D20" s="90">
        <f t="shared" si="3"/>
        <v>0</v>
      </c>
      <c r="E20" s="91">
        <v>0</v>
      </c>
      <c r="F20" s="269">
        <v>0</v>
      </c>
      <c r="G20" s="90">
        <f t="shared" si="4"/>
        <v>0</v>
      </c>
    </row>
    <row r="21" spans="1:7" ht="9" customHeight="1" x14ac:dyDescent="0.2">
      <c r="A21" s="92" t="s">
        <v>52</v>
      </c>
      <c r="B21" s="91">
        <v>0</v>
      </c>
      <c r="C21" s="91">
        <v>0</v>
      </c>
      <c r="D21" s="90">
        <f t="shared" si="3"/>
        <v>0</v>
      </c>
      <c r="E21" s="91">
        <v>0</v>
      </c>
      <c r="F21" s="269">
        <v>0</v>
      </c>
      <c r="G21" s="90">
        <f t="shared" si="4"/>
        <v>0</v>
      </c>
    </row>
    <row r="22" spans="1:7" ht="10.5" customHeight="1" x14ac:dyDescent="0.2">
      <c r="A22" s="92" t="s">
        <v>9</v>
      </c>
      <c r="B22" s="91">
        <v>0</v>
      </c>
      <c r="C22" s="91">
        <v>0</v>
      </c>
      <c r="D22" s="90">
        <f t="shared" si="3"/>
        <v>0</v>
      </c>
      <c r="E22" s="91">
        <v>0</v>
      </c>
      <c r="F22" s="269">
        <v>0</v>
      </c>
      <c r="G22" s="90">
        <v>0</v>
      </c>
    </row>
    <row r="23" spans="1:7" ht="10.9" customHeight="1" x14ac:dyDescent="0.2">
      <c r="A23" s="92" t="s">
        <v>10</v>
      </c>
      <c r="B23" s="91">
        <v>0</v>
      </c>
      <c r="C23" s="91">
        <v>0</v>
      </c>
      <c r="D23" s="90">
        <f t="shared" si="3"/>
        <v>0</v>
      </c>
      <c r="E23" s="91">
        <v>0</v>
      </c>
      <c r="F23" s="269">
        <v>0</v>
      </c>
      <c r="G23" s="90">
        <f t="shared" si="4"/>
        <v>0</v>
      </c>
    </row>
    <row r="24" spans="1:7" ht="10.9" customHeight="1" x14ac:dyDescent="0.2">
      <c r="A24" s="92" t="s">
        <v>53</v>
      </c>
      <c r="B24" s="91">
        <v>0</v>
      </c>
      <c r="C24" s="91">
        <v>0</v>
      </c>
      <c r="D24" s="90">
        <f t="shared" si="3"/>
        <v>0</v>
      </c>
      <c r="E24" s="91">
        <v>0</v>
      </c>
      <c r="F24" s="269">
        <v>0</v>
      </c>
      <c r="G24" s="90">
        <f t="shared" si="4"/>
        <v>0</v>
      </c>
    </row>
    <row r="25" spans="1:7" ht="10.9" customHeight="1" x14ac:dyDescent="0.2">
      <c r="A25" s="92" t="s">
        <v>54</v>
      </c>
      <c r="B25" s="91">
        <v>0</v>
      </c>
      <c r="C25" s="91">
        <v>0</v>
      </c>
      <c r="D25" s="90">
        <f t="shared" si="3"/>
        <v>0</v>
      </c>
      <c r="E25" s="91">
        <v>0</v>
      </c>
      <c r="F25" s="269">
        <v>0</v>
      </c>
      <c r="G25" s="90">
        <f t="shared" si="4"/>
        <v>0</v>
      </c>
    </row>
    <row r="26" spans="1:7" ht="18" customHeight="1" x14ac:dyDescent="0.2">
      <c r="A26" s="92" t="s">
        <v>11</v>
      </c>
      <c r="B26" s="91">
        <v>0</v>
      </c>
      <c r="C26" s="91">
        <v>0</v>
      </c>
      <c r="D26" s="90">
        <f t="shared" si="3"/>
        <v>0</v>
      </c>
      <c r="E26" s="91">
        <v>0</v>
      </c>
      <c r="F26" s="269">
        <v>0</v>
      </c>
      <c r="G26" s="90">
        <f t="shared" si="4"/>
        <v>0</v>
      </c>
    </row>
    <row r="27" spans="1:7" ht="18" customHeight="1" x14ac:dyDescent="0.2">
      <c r="A27" s="20" t="s">
        <v>12</v>
      </c>
      <c r="B27" s="90">
        <f>B28+B29+B30+B31+B32</f>
        <v>0</v>
      </c>
      <c r="C27" s="90">
        <f t="shared" ref="C27:F27" si="5">C28+C29+C30+C31+C32</f>
        <v>0</v>
      </c>
      <c r="D27" s="90">
        <f>SUM(D28:D32)</f>
        <v>0</v>
      </c>
      <c r="E27" s="90">
        <f t="shared" si="5"/>
        <v>0</v>
      </c>
      <c r="F27" s="266">
        <f t="shared" si="5"/>
        <v>0</v>
      </c>
      <c r="G27" s="90">
        <f>SUM(G28:G32)</f>
        <v>0</v>
      </c>
    </row>
    <row r="28" spans="1:7" ht="10.9" customHeight="1" x14ac:dyDescent="0.2">
      <c r="A28" s="92" t="s">
        <v>59</v>
      </c>
      <c r="B28" s="91">
        <v>0</v>
      </c>
      <c r="C28" s="91">
        <v>0</v>
      </c>
      <c r="D28" s="90">
        <f>B28+C28</f>
        <v>0</v>
      </c>
      <c r="E28" s="91">
        <v>0</v>
      </c>
      <c r="F28" s="269">
        <v>0</v>
      </c>
      <c r="G28" s="90">
        <f t="shared" si="4"/>
        <v>0</v>
      </c>
    </row>
    <row r="29" spans="1:7" ht="10.9" customHeight="1" x14ac:dyDescent="0.2">
      <c r="A29" s="92" t="s">
        <v>55</v>
      </c>
      <c r="B29" s="91">
        <v>0</v>
      </c>
      <c r="C29" s="91">
        <v>0</v>
      </c>
      <c r="D29" s="90">
        <f t="shared" ref="D29:D33" si="6">B29+C29</f>
        <v>0</v>
      </c>
      <c r="E29" s="91">
        <v>0</v>
      </c>
      <c r="F29" s="269">
        <v>0</v>
      </c>
      <c r="G29" s="90">
        <f>F29-B29</f>
        <v>0</v>
      </c>
    </row>
    <row r="30" spans="1:7" ht="10.9" customHeight="1" x14ac:dyDescent="0.2">
      <c r="A30" s="92" t="s">
        <v>56</v>
      </c>
      <c r="B30" s="91">
        <v>0</v>
      </c>
      <c r="C30" s="91">
        <v>0</v>
      </c>
      <c r="D30" s="90">
        <f t="shared" si="6"/>
        <v>0</v>
      </c>
      <c r="E30" s="91">
        <v>0</v>
      </c>
      <c r="F30" s="269">
        <v>0</v>
      </c>
      <c r="G30" s="90">
        <f t="shared" si="4"/>
        <v>0</v>
      </c>
    </row>
    <row r="31" spans="1:7" ht="11.25" customHeight="1" x14ac:dyDescent="0.2">
      <c r="A31" s="92" t="s">
        <v>13</v>
      </c>
      <c r="B31" s="91">
        <v>0</v>
      </c>
      <c r="C31" s="91">
        <v>0</v>
      </c>
      <c r="D31" s="90">
        <f t="shared" si="6"/>
        <v>0</v>
      </c>
      <c r="E31" s="91">
        <v>0</v>
      </c>
      <c r="F31" s="269">
        <v>0</v>
      </c>
      <c r="G31" s="90">
        <f t="shared" si="4"/>
        <v>0</v>
      </c>
    </row>
    <row r="32" spans="1:7" ht="9.75" customHeight="1" x14ac:dyDescent="0.2">
      <c r="A32" s="92" t="s">
        <v>60</v>
      </c>
      <c r="B32" s="91">
        <v>0</v>
      </c>
      <c r="C32" s="91">
        <v>0</v>
      </c>
      <c r="D32" s="90">
        <f t="shared" si="6"/>
        <v>0</v>
      </c>
      <c r="E32" s="91">
        <v>0</v>
      </c>
      <c r="F32" s="269">
        <v>0</v>
      </c>
      <c r="G32" s="90">
        <f t="shared" si="4"/>
        <v>0</v>
      </c>
    </row>
    <row r="33" spans="1:7" ht="9.75" customHeight="1" x14ac:dyDescent="0.2">
      <c r="A33" s="20" t="s">
        <v>91</v>
      </c>
      <c r="B33" s="91">
        <v>0</v>
      </c>
      <c r="C33" s="91">
        <v>0</v>
      </c>
      <c r="D33" s="90">
        <f t="shared" si="6"/>
        <v>0</v>
      </c>
      <c r="E33" s="91">
        <v>0</v>
      </c>
      <c r="F33" s="269">
        <v>0</v>
      </c>
      <c r="G33" s="90">
        <f t="shared" si="4"/>
        <v>0</v>
      </c>
    </row>
    <row r="34" spans="1:7" ht="10.5" customHeight="1" x14ac:dyDescent="0.2">
      <c r="A34" s="20" t="s">
        <v>114</v>
      </c>
      <c r="B34" s="91">
        <f>B35</f>
        <v>0</v>
      </c>
      <c r="C34" s="91">
        <f>C35</f>
        <v>0</v>
      </c>
      <c r="D34" s="91">
        <f>D35</f>
        <v>0</v>
      </c>
      <c r="E34" s="91">
        <f>E35</f>
        <v>0</v>
      </c>
      <c r="F34" s="269">
        <f t="shared" ref="F34:G34" si="7">F35</f>
        <v>0</v>
      </c>
      <c r="G34" s="91">
        <f t="shared" si="7"/>
        <v>0</v>
      </c>
    </row>
    <row r="35" spans="1:7" ht="9" customHeight="1" x14ac:dyDescent="0.2">
      <c r="A35" s="92" t="s">
        <v>115</v>
      </c>
      <c r="B35" s="91">
        <v>0</v>
      </c>
      <c r="C35" s="91">
        <v>0</v>
      </c>
      <c r="D35" s="90">
        <f t="shared" ref="D35" si="8">B35+C35</f>
        <v>0</v>
      </c>
      <c r="E35" s="91">
        <v>0</v>
      </c>
      <c r="F35" s="269">
        <v>0</v>
      </c>
      <c r="G35" s="90">
        <f>F35-B35</f>
        <v>0</v>
      </c>
    </row>
    <row r="36" spans="1:7" ht="9.75" customHeight="1" x14ac:dyDescent="0.2">
      <c r="A36" s="20" t="s">
        <v>116</v>
      </c>
      <c r="B36" s="91">
        <f>B37+B38</f>
        <v>0</v>
      </c>
      <c r="C36" s="91">
        <f t="shared" ref="C36:G36" si="9">C37+C38</f>
        <v>0</v>
      </c>
      <c r="D36" s="90">
        <f t="shared" si="9"/>
        <v>0</v>
      </c>
      <c r="E36" s="91">
        <f t="shared" si="9"/>
        <v>0</v>
      </c>
      <c r="F36" s="269">
        <f t="shared" si="9"/>
        <v>0</v>
      </c>
      <c r="G36" s="90">
        <f t="shared" si="9"/>
        <v>0</v>
      </c>
    </row>
    <row r="37" spans="1:7" ht="9.75" customHeight="1" x14ac:dyDescent="0.2">
      <c r="A37" s="92" t="s">
        <v>110</v>
      </c>
      <c r="B37" s="91">
        <v>0</v>
      </c>
      <c r="C37" s="91">
        <v>0</v>
      </c>
      <c r="D37" s="90">
        <v>0</v>
      </c>
      <c r="E37" s="91">
        <v>0</v>
      </c>
      <c r="F37" s="269">
        <v>0</v>
      </c>
      <c r="G37" s="90">
        <v>0</v>
      </c>
    </row>
    <row r="38" spans="1:7" ht="9.75" customHeight="1" x14ac:dyDescent="0.2">
      <c r="A38" s="92" t="s">
        <v>111</v>
      </c>
      <c r="B38" s="91">
        <v>0</v>
      </c>
      <c r="C38" s="91">
        <v>0</v>
      </c>
      <c r="D38" s="91">
        <v>0</v>
      </c>
      <c r="E38" s="91">
        <v>0</v>
      </c>
      <c r="F38" s="269">
        <v>0</v>
      </c>
      <c r="G38" s="91">
        <v>0</v>
      </c>
    </row>
    <row r="39" spans="1:7" ht="17.25" customHeight="1" x14ac:dyDescent="0.2">
      <c r="A39" s="93" t="s">
        <v>122</v>
      </c>
      <c r="B39" s="94">
        <f t="shared" ref="B39:G39" si="10">B8+B9+B10+B11+B12+B13+B14+B15+B27+B33+B34+B36</f>
        <v>60000000</v>
      </c>
      <c r="C39" s="94">
        <f>C8+C9+C10+C11+C12+C13+C14+C15+C27+C33+C34+C36</f>
        <v>1777038</v>
      </c>
      <c r="D39" s="94">
        <f t="shared" si="10"/>
        <v>61777038</v>
      </c>
      <c r="E39" s="94">
        <f t="shared" si="10"/>
        <v>52222038</v>
      </c>
      <c r="F39" s="270">
        <f t="shared" si="10"/>
        <v>52222038</v>
      </c>
      <c r="G39" s="94">
        <f t="shared" si="10"/>
        <v>-7777962</v>
      </c>
    </row>
    <row r="40" spans="1:7" ht="15" customHeight="1" x14ac:dyDescent="0.2">
      <c r="A40" s="95" t="s">
        <v>61</v>
      </c>
      <c r="B40" s="96"/>
      <c r="C40" s="96"/>
      <c r="D40" s="96"/>
      <c r="E40" s="96"/>
      <c r="F40" s="97"/>
      <c r="G40" s="96"/>
    </row>
    <row r="41" spans="1:7" ht="4.5" customHeight="1" x14ac:dyDescent="0.2">
      <c r="A41" s="93"/>
      <c r="B41" s="96"/>
      <c r="C41" s="96"/>
      <c r="D41" s="96"/>
      <c r="E41" s="96"/>
      <c r="F41" s="97"/>
      <c r="G41" s="96"/>
    </row>
    <row r="42" spans="1:7" ht="9.75" customHeight="1" x14ac:dyDescent="0.2">
      <c r="A42" s="93" t="s">
        <v>62</v>
      </c>
      <c r="B42" s="96"/>
      <c r="C42" s="96"/>
      <c r="D42" s="96"/>
      <c r="E42" s="96"/>
      <c r="F42" s="97"/>
      <c r="G42" s="96"/>
    </row>
    <row r="43" spans="1:7" ht="10.5" customHeight="1" x14ac:dyDescent="0.2">
      <c r="A43" s="20" t="s">
        <v>117</v>
      </c>
      <c r="B43" s="98">
        <f>B44+B45+B46+B47+B48+B49+B50+B51</f>
        <v>0</v>
      </c>
      <c r="C43" s="256">
        <v>0</v>
      </c>
      <c r="D43" s="256">
        <f>D44+D45+D46+D47+D48+D49+D50+D51</f>
        <v>0</v>
      </c>
      <c r="E43" s="256">
        <f>E44+E45+E46+E47+E48+E49+E50+E51</f>
        <v>0</v>
      </c>
      <c r="F43" s="271">
        <f t="shared" ref="F43:G43" si="11">F44+F45+F46+F47+F48+F49+F50+F51</f>
        <v>0</v>
      </c>
      <c r="G43" s="256">
        <f t="shared" si="11"/>
        <v>0</v>
      </c>
    </row>
    <row r="44" spans="1:7" ht="19.5" customHeight="1" x14ac:dyDescent="0.2">
      <c r="A44" s="92" t="s">
        <v>63</v>
      </c>
      <c r="B44" s="98">
        <v>0</v>
      </c>
      <c r="C44" s="98">
        <v>0</v>
      </c>
      <c r="D44" s="90">
        <f t="shared" ref="D44:D49" si="12">B44+C44</f>
        <v>0</v>
      </c>
      <c r="E44" s="98">
        <v>0</v>
      </c>
      <c r="F44" s="272">
        <v>0</v>
      </c>
      <c r="G44" s="90">
        <f>F44-B44</f>
        <v>0</v>
      </c>
    </row>
    <row r="45" spans="1:7" ht="16.5" customHeight="1" x14ac:dyDescent="0.2">
      <c r="A45" s="92" t="s">
        <v>64</v>
      </c>
      <c r="B45" s="98">
        <v>0</v>
      </c>
      <c r="C45" s="98">
        <v>0</v>
      </c>
      <c r="D45" s="90">
        <f t="shared" si="12"/>
        <v>0</v>
      </c>
      <c r="E45" s="98">
        <v>0</v>
      </c>
      <c r="F45" s="272">
        <v>0</v>
      </c>
      <c r="G45" s="90">
        <f t="shared" ref="G45:G55" si="13">F45-B45</f>
        <v>0</v>
      </c>
    </row>
    <row r="46" spans="1:7" ht="15.75" customHeight="1" x14ac:dyDescent="0.2">
      <c r="A46" s="92" t="s">
        <v>325</v>
      </c>
      <c r="B46" s="98">
        <v>0</v>
      </c>
      <c r="C46" s="98">
        <v>0</v>
      </c>
      <c r="D46" s="90">
        <f t="shared" si="12"/>
        <v>0</v>
      </c>
      <c r="E46" s="98">
        <v>0</v>
      </c>
      <c r="F46" s="272">
        <v>0</v>
      </c>
      <c r="G46" s="90">
        <f t="shared" si="13"/>
        <v>0</v>
      </c>
    </row>
    <row r="47" spans="1:7" ht="24.75" x14ac:dyDescent="0.2">
      <c r="A47" s="92" t="s">
        <v>65</v>
      </c>
      <c r="B47" s="98">
        <v>0</v>
      </c>
      <c r="C47" s="98">
        <v>0</v>
      </c>
      <c r="D47" s="90">
        <f t="shared" si="12"/>
        <v>0</v>
      </c>
      <c r="E47" s="98">
        <v>0</v>
      </c>
      <c r="F47" s="272">
        <v>0</v>
      </c>
      <c r="G47" s="90">
        <f t="shared" si="13"/>
        <v>0</v>
      </c>
    </row>
    <row r="48" spans="1:7" ht="10.5" customHeight="1" x14ac:dyDescent="0.2">
      <c r="A48" s="92" t="s">
        <v>66</v>
      </c>
      <c r="B48" s="98">
        <v>0</v>
      </c>
      <c r="C48" s="256">
        <v>0</v>
      </c>
      <c r="D48" s="255">
        <f>B48+C48</f>
        <v>0</v>
      </c>
      <c r="E48" s="256">
        <v>0</v>
      </c>
      <c r="F48" s="271">
        <v>0</v>
      </c>
      <c r="G48" s="255">
        <f>F48-B48</f>
        <v>0</v>
      </c>
    </row>
    <row r="49" spans="1:9" ht="16.5" x14ac:dyDescent="0.2">
      <c r="A49" s="92" t="s">
        <v>67</v>
      </c>
      <c r="B49" s="98">
        <v>0</v>
      </c>
      <c r="C49" s="98">
        <v>0</v>
      </c>
      <c r="D49" s="90">
        <f t="shared" si="12"/>
        <v>0</v>
      </c>
      <c r="E49" s="98">
        <v>0</v>
      </c>
      <c r="F49" s="272">
        <v>0</v>
      </c>
      <c r="G49" s="90">
        <f t="shared" si="13"/>
        <v>0</v>
      </c>
    </row>
    <row r="50" spans="1:9" ht="16.5" x14ac:dyDescent="0.2">
      <c r="A50" s="92" t="s">
        <v>68</v>
      </c>
      <c r="B50" s="98">
        <v>0</v>
      </c>
      <c r="C50" s="98">
        <v>0</v>
      </c>
      <c r="D50" s="18">
        <f>B50+C50</f>
        <v>0</v>
      </c>
      <c r="E50" s="98">
        <v>0</v>
      </c>
      <c r="F50" s="272">
        <v>0</v>
      </c>
      <c r="G50" s="18">
        <f t="shared" si="13"/>
        <v>0</v>
      </c>
    </row>
    <row r="51" spans="1:9" ht="16.5" x14ac:dyDescent="0.2">
      <c r="A51" s="92" t="s">
        <v>69</v>
      </c>
      <c r="B51" s="98">
        <v>0</v>
      </c>
      <c r="C51" s="98">
        <v>0</v>
      </c>
      <c r="D51" s="18">
        <f>B51+C51</f>
        <v>0</v>
      </c>
      <c r="E51" s="98">
        <v>0</v>
      </c>
      <c r="F51" s="272">
        <v>0</v>
      </c>
      <c r="G51" s="18">
        <f t="shared" si="13"/>
        <v>0</v>
      </c>
    </row>
    <row r="52" spans="1:9" ht="10.5" customHeight="1" x14ac:dyDescent="0.2">
      <c r="A52" s="20" t="s">
        <v>118</v>
      </c>
      <c r="B52" s="99">
        <f>B53+B54+B55+B56</f>
        <v>0</v>
      </c>
      <c r="C52" s="99">
        <v>0</v>
      </c>
      <c r="D52" s="99">
        <f>D53+D54+D55+D56</f>
        <v>0</v>
      </c>
      <c r="E52" s="99">
        <f t="shared" ref="E52:G52" si="14">E53+E54+E55+E56</f>
        <v>0</v>
      </c>
      <c r="F52" s="100">
        <f t="shared" si="14"/>
        <v>0</v>
      </c>
      <c r="G52" s="99">
        <f t="shared" si="14"/>
        <v>0</v>
      </c>
      <c r="I52" s="4"/>
    </row>
    <row r="53" spans="1:9" ht="10.5" customHeight="1" x14ac:dyDescent="0.2">
      <c r="A53" s="92" t="s">
        <v>95</v>
      </c>
      <c r="B53" s="99">
        <v>0</v>
      </c>
      <c r="C53" s="99">
        <v>0</v>
      </c>
      <c r="D53" s="18">
        <f>B53+C53</f>
        <v>0</v>
      </c>
      <c r="E53" s="99">
        <v>0</v>
      </c>
      <c r="F53" s="100">
        <v>0</v>
      </c>
      <c r="G53" s="18">
        <f t="shared" si="13"/>
        <v>0</v>
      </c>
    </row>
    <row r="54" spans="1:9" ht="11.25" customHeight="1" x14ac:dyDescent="0.2">
      <c r="A54" s="92" t="s">
        <v>94</v>
      </c>
      <c r="B54" s="99">
        <v>0</v>
      </c>
      <c r="C54" s="99">
        <v>0</v>
      </c>
      <c r="D54" s="18">
        <f>B54+C54</f>
        <v>0</v>
      </c>
      <c r="E54" s="99">
        <v>0</v>
      </c>
      <c r="F54" s="100">
        <v>0</v>
      </c>
      <c r="G54" s="18">
        <f t="shared" si="13"/>
        <v>0</v>
      </c>
    </row>
    <row r="55" spans="1:9" ht="10.5" customHeight="1" x14ac:dyDescent="0.2">
      <c r="A55" s="92" t="s">
        <v>93</v>
      </c>
      <c r="B55" s="99">
        <v>0</v>
      </c>
      <c r="C55" s="214">
        <v>0</v>
      </c>
      <c r="D55" s="207">
        <f>B55+C55</f>
        <v>0</v>
      </c>
      <c r="E55" s="214">
        <v>0</v>
      </c>
      <c r="F55" s="273">
        <v>0</v>
      </c>
      <c r="G55" s="216">
        <f t="shared" si="13"/>
        <v>0</v>
      </c>
    </row>
    <row r="56" spans="1:9" ht="9.75" customHeight="1" x14ac:dyDescent="0.2">
      <c r="A56" s="92" t="s">
        <v>92</v>
      </c>
      <c r="B56" s="18">
        <v>0</v>
      </c>
      <c r="C56" s="207">
        <v>0</v>
      </c>
      <c r="D56" s="215">
        <f>B56+C56</f>
        <v>0</v>
      </c>
      <c r="E56" s="207">
        <v>0</v>
      </c>
      <c r="F56" s="274">
        <v>0</v>
      </c>
      <c r="G56" s="215">
        <f>+F56-B56</f>
        <v>0</v>
      </c>
      <c r="I56" s="4"/>
    </row>
    <row r="57" spans="1:9" ht="11.25" customHeight="1" x14ac:dyDescent="0.2">
      <c r="A57" s="20" t="s">
        <v>119</v>
      </c>
      <c r="B57" s="99">
        <f>B58+B59</f>
        <v>0</v>
      </c>
      <c r="C57" s="99">
        <f t="shared" ref="C57:F57" si="15">C58+C59</f>
        <v>0</v>
      </c>
      <c r="D57" s="99">
        <f>D58+D59</f>
        <v>0</v>
      </c>
      <c r="E57" s="99">
        <f t="shared" si="15"/>
        <v>0</v>
      </c>
      <c r="F57" s="100">
        <f t="shared" si="15"/>
        <v>0</v>
      </c>
      <c r="G57" s="99">
        <f>G58+G59</f>
        <v>0</v>
      </c>
    </row>
    <row r="58" spans="1:9" ht="16.5" x14ac:dyDescent="0.2">
      <c r="A58" s="92" t="s">
        <v>70</v>
      </c>
      <c r="B58" s="99">
        <v>0</v>
      </c>
      <c r="C58" s="99">
        <v>0</v>
      </c>
      <c r="D58" s="18">
        <f t="shared" ref="D58:D59" si="16">B58+C58</f>
        <v>0</v>
      </c>
      <c r="E58" s="99">
        <v>0</v>
      </c>
      <c r="F58" s="100">
        <v>0</v>
      </c>
      <c r="G58" s="18">
        <f t="shared" ref="G58:G59" si="17">F58-B58</f>
        <v>0</v>
      </c>
    </row>
    <row r="59" spans="1:9" ht="10.5" customHeight="1" x14ac:dyDescent="0.2">
      <c r="A59" s="92" t="s">
        <v>71</v>
      </c>
      <c r="B59" s="99">
        <v>0</v>
      </c>
      <c r="C59" s="99">
        <v>0</v>
      </c>
      <c r="D59" s="18">
        <f t="shared" si="16"/>
        <v>0</v>
      </c>
      <c r="E59" s="99">
        <v>0</v>
      </c>
      <c r="F59" s="100">
        <v>0</v>
      </c>
      <c r="G59" s="18">
        <f t="shared" si="17"/>
        <v>0</v>
      </c>
    </row>
    <row r="60" spans="1:9" ht="16.5" x14ac:dyDescent="0.2">
      <c r="A60" s="20" t="s">
        <v>120</v>
      </c>
      <c r="B60" s="299">
        <v>1006513151</v>
      </c>
      <c r="C60" s="18">
        <v>35114338</v>
      </c>
      <c r="D60" s="300">
        <v>1041627489</v>
      </c>
      <c r="E60" s="299">
        <v>598554409</v>
      </c>
      <c r="F60" s="301">
        <v>598554409</v>
      </c>
      <c r="G60" s="300">
        <v>-407958742</v>
      </c>
      <c r="I60" s="4"/>
    </row>
    <row r="61" spans="1:9" x14ac:dyDescent="0.2">
      <c r="A61" s="20" t="s">
        <v>121</v>
      </c>
      <c r="B61" s="99">
        <v>0</v>
      </c>
      <c r="C61" s="300">
        <v>12279913</v>
      </c>
      <c r="D61" s="299">
        <v>12279913</v>
      </c>
      <c r="E61" s="300">
        <v>11847571</v>
      </c>
      <c r="F61" s="302">
        <v>11847571</v>
      </c>
      <c r="G61" s="299">
        <v>11847571</v>
      </c>
    </row>
    <row r="62" spans="1:9" ht="16.5" x14ac:dyDescent="0.2">
      <c r="A62" s="93" t="s">
        <v>123</v>
      </c>
      <c r="B62" s="101">
        <f t="shared" ref="B62:G62" si="18">B43+B52+B57+B60+B61</f>
        <v>1006513151</v>
      </c>
      <c r="C62" s="101">
        <f>C43+C52+C57+C60+C61</f>
        <v>47394251</v>
      </c>
      <c r="D62" s="101">
        <f t="shared" si="18"/>
        <v>1053907402</v>
      </c>
      <c r="E62" s="101">
        <f>E43+E52+E57+E60+E61</f>
        <v>610401980</v>
      </c>
      <c r="F62" s="275">
        <f t="shared" si="18"/>
        <v>610401980</v>
      </c>
      <c r="G62" s="101">
        <f t="shared" si="18"/>
        <v>-396111171</v>
      </c>
    </row>
    <row r="63" spans="1:9" ht="9.75" customHeight="1" x14ac:dyDescent="0.2">
      <c r="A63" s="93" t="s">
        <v>72</v>
      </c>
      <c r="B63" s="101">
        <f>B64</f>
        <v>0</v>
      </c>
      <c r="C63" s="101">
        <f>C64</f>
        <v>48815762</v>
      </c>
      <c r="D63" s="101">
        <f>D64</f>
        <v>48815762</v>
      </c>
      <c r="E63" s="101">
        <f t="shared" ref="E63:G63" si="19">E64</f>
        <v>0</v>
      </c>
      <c r="F63" s="275">
        <f t="shared" si="19"/>
        <v>0</v>
      </c>
      <c r="G63" s="101">
        <f t="shared" si="19"/>
        <v>0</v>
      </c>
    </row>
    <row r="64" spans="1:9" x14ac:dyDescent="0.2">
      <c r="A64" s="20" t="s">
        <v>73</v>
      </c>
      <c r="B64" s="99">
        <v>0</v>
      </c>
      <c r="C64" s="300">
        <v>48815762</v>
      </c>
      <c r="D64" s="299">
        <v>48815762</v>
      </c>
      <c r="E64" s="99">
        <v>0</v>
      </c>
      <c r="F64" s="100">
        <v>0</v>
      </c>
      <c r="G64" s="18">
        <v>0</v>
      </c>
    </row>
    <row r="65" spans="1:8" ht="10.5" customHeight="1" x14ac:dyDescent="0.2">
      <c r="A65" s="93" t="s">
        <v>74</v>
      </c>
      <c r="B65" s="101">
        <f>B39+B62+B63</f>
        <v>1066513151</v>
      </c>
      <c r="C65" s="101">
        <f>C39+C62+C63</f>
        <v>97987051</v>
      </c>
      <c r="D65" s="101">
        <f t="shared" ref="D65" si="20">D39+D62+D63</f>
        <v>1164500202</v>
      </c>
      <c r="E65" s="101">
        <f>E39+E62+E63</f>
        <v>662624018</v>
      </c>
      <c r="F65" s="275">
        <f>F39+F62+F63</f>
        <v>662624018</v>
      </c>
      <c r="G65" s="101">
        <f>G39+G62+G63</f>
        <v>-403889133</v>
      </c>
      <c r="H65" s="189"/>
    </row>
    <row r="66" spans="1:8" ht="9" customHeight="1" x14ac:dyDescent="0.2">
      <c r="A66" s="102" t="s">
        <v>75</v>
      </c>
      <c r="B66" s="99"/>
      <c r="C66" s="99"/>
      <c r="D66" s="99"/>
      <c r="E66" s="99"/>
      <c r="F66" s="100"/>
      <c r="G66" s="99"/>
    </row>
    <row r="67" spans="1:8" ht="16.5" x14ac:dyDescent="0.2">
      <c r="A67" s="20" t="s">
        <v>76</v>
      </c>
      <c r="B67" s="99">
        <v>0</v>
      </c>
      <c r="C67" s="99">
        <v>48815762</v>
      </c>
      <c r="D67" s="99">
        <v>48815762</v>
      </c>
      <c r="E67" s="99">
        <v>0</v>
      </c>
      <c r="F67" s="100">
        <v>0</v>
      </c>
      <c r="G67" s="18">
        <f t="shared" ref="G67:G68" si="21">F67-B67</f>
        <v>0</v>
      </c>
    </row>
    <row r="68" spans="1:8" ht="16.5" x14ac:dyDescent="0.2">
      <c r="A68" s="20" t="s">
        <v>77</v>
      </c>
      <c r="B68" s="99">
        <v>0</v>
      </c>
      <c r="C68" s="99">
        <v>0</v>
      </c>
      <c r="D68" s="18">
        <f t="shared" ref="D68" si="22">B68+C68</f>
        <v>0</v>
      </c>
      <c r="E68" s="99">
        <v>0</v>
      </c>
      <c r="F68" s="100">
        <v>0</v>
      </c>
      <c r="G68" s="18">
        <f t="shared" si="21"/>
        <v>0</v>
      </c>
    </row>
    <row r="69" spans="1:8" ht="16.5" customHeight="1" x14ac:dyDescent="0.2">
      <c r="A69" s="103" t="s">
        <v>78</v>
      </c>
      <c r="B69" s="104">
        <f>B67+B68</f>
        <v>0</v>
      </c>
      <c r="C69" s="104">
        <f t="shared" ref="C69:G69" si="23">C67+C68</f>
        <v>48815762</v>
      </c>
      <c r="D69" s="104">
        <f t="shared" si="23"/>
        <v>48815762</v>
      </c>
      <c r="E69" s="104">
        <f t="shared" si="23"/>
        <v>0</v>
      </c>
      <c r="F69" s="276">
        <f t="shared" si="23"/>
        <v>0</v>
      </c>
      <c r="G69" s="104">
        <f t="shared" si="23"/>
        <v>0</v>
      </c>
    </row>
    <row r="70" spans="1:8" x14ac:dyDescent="0.2">
      <c r="A70" s="51"/>
      <c r="B70" s="51"/>
      <c r="C70" s="51"/>
      <c r="D70" s="51"/>
      <c r="E70" s="51"/>
      <c r="F70" s="51"/>
      <c r="G70" s="51"/>
    </row>
    <row r="71" spans="1:8" x14ac:dyDescent="0.2">
      <c r="A71" s="51"/>
      <c r="B71" s="51"/>
      <c r="C71" s="51"/>
      <c r="D71" s="51"/>
      <c r="E71" s="51"/>
      <c r="F71" s="51"/>
      <c r="G71" s="51"/>
    </row>
    <row r="72" spans="1:8" x14ac:dyDescent="0.2">
      <c r="A72" s="51"/>
      <c r="B72" s="51"/>
      <c r="C72" s="51"/>
      <c r="D72" s="51"/>
      <c r="E72" s="51"/>
      <c r="F72" s="51"/>
      <c r="G72" s="51"/>
    </row>
    <row r="73" spans="1:8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6" spans="1:8" hidden="1" x14ac:dyDescent="0.2"/>
  </sheetData>
  <mergeCells count="6">
    <mergeCell ref="A1:G1"/>
    <mergeCell ref="A2:G2"/>
    <mergeCell ref="A3:G3"/>
    <mergeCell ref="A5:A6"/>
    <mergeCell ref="B5:F5"/>
    <mergeCell ref="G5:G6"/>
  </mergeCells>
  <pageMargins left="0.70866141732283472" right="0.31496062992125984" top="0.39370078740157483" bottom="0.39370078740157483" header="0.31496062992125984" footer="0.31496062992125984"/>
  <pageSetup scale="80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J167"/>
  <sheetViews>
    <sheetView view="pageBreakPreview" zoomScale="130" zoomScaleNormal="130" zoomScaleSheetLayoutView="130" workbookViewId="0">
      <pane ySplit="6" topLeftCell="A73" activePane="bottomLeft" state="frozen"/>
      <selection pane="bottomLeft" activeCell="B83" sqref="B83:G83"/>
    </sheetView>
  </sheetViews>
  <sheetFormatPr baseColWidth="10" defaultColWidth="8.83203125" defaultRowHeight="12.75" x14ac:dyDescent="0.2"/>
  <cols>
    <col min="1" max="1" width="46.33203125" customWidth="1"/>
    <col min="2" max="3" width="11.83203125" customWidth="1"/>
    <col min="4" max="4" width="12" customWidth="1"/>
    <col min="5" max="7" width="12.1640625" customWidth="1"/>
    <col min="10" max="10" width="11.5" bestFit="1" customWidth="1"/>
    <col min="11" max="16" width="16.1640625" customWidth="1"/>
  </cols>
  <sheetData>
    <row r="1" spans="1:7" ht="9.75" customHeight="1" x14ac:dyDescent="0.2">
      <c r="A1" s="418" t="s">
        <v>130</v>
      </c>
      <c r="B1" s="419"/>
      <c r="C1" s="419"/>
      <c r="D1" s="419"/>
      <c r="E1" s="419"/>
      <c r="F1" s="419"/>
      <c r="G1" s="420"/>
    </row>
    <row r="2" spans="1:7" ht="9.75" customHeight="1" x14ac:dyDescent="0.2">
      <c r="A2" s="315" t="s">
        <v>148</v>
      </c>
      <c r="B2" s="308"/>
      <c r="C2" s="308"/>
      <c r="D2" s="308"/>
      <c r="E2" s="308"/>
      <c r="F2" s="308"/>
      <c r="G2" s="309"/>
    </row>
    <row r="3" spans="1:7" ht="9" customHeight="1" x14ac:dyDescent="0.2">
      <c r="A3" s="315" t="s">
        <v>149</v>
      </c>
      <c r="B3" s="308"/>
      <c r="C3" s="308"/>
      <c r="D3" s="308"/>
      <c r="E3" s="308"/>
      <c r="F3" s="308"/>
      <c r="G3" s="309"/>
    </row>
    <row r="4" spans="1:7" ht="9" customHeight="1" x14ac:dyDescent="0.2">
      <c r="A4" s="315" t="s">
        <v>451</v>
      </c>
      <c r="B4" s="308"/>
      <c r="C4" s="308"/>
      <c r="D4" s="308"/>
      <c r="E4" s="308"/>
      <c r="F4" s="308"/>
      <c r="G4" s="309"/>
    </row>
    <row r="5" spans="1:7" ht="9" customHeight="1" x14ac:dyDescent="0.2">
      <c r="A5" s="415" t="s">
        <v>166</v>
      </c>
      <c r="B5" s="416"/>
      <c r="C5" s="416"/>
      <c r="D5" s="416"/>
      <c r="E5" s="416"/>
      <c r="F5" s="416"/>
      <c r="G5" s="417"/>
    </row>
    <row r="6" spans="1:7" ht="14.25" customHeight="1" x14ac:dyDescent="0.2">
      <c r="A6" s="168" t="s">
        <v>50</v>
      </c>
      <c r="B6" s="168" t="s">
        <v>355</v>
      </c>
      <c r="C6" s="168" t="s">
        <v>129</v>
      </c>
      <c r="D6" s="168" t="s">
        <v>356</v>
      </c>
      <c r="E6" s="168" t="s">
        <v>106</v>
      </c>
      <c r="F6" s="168" t="s">
        <v>108</v>
      </c>
      <c r="G6" s="168" t="s">
        <v>374</v>
      </c>
    </row>
    <row r="7" spans="1:7" ht="9" customHeight="1" x14ac:dyDescent="0.2">
      <c r="A7" s="105" t="s">
        <v>376</v>
      </c>
      <c r="B7" s="143">
        <f>B8+B16+B26+B36+B46+B56+B60+B69+B73</f>
        <v>59999999</v>
      </c>
      <c r="C7" s="143">
        <f>C8+C16+C26+C36+C46+C56+C60+C69+C73</f>
        <v>34175663</v>
      </c>
      <c r="D7" s="143">
        <f t="shared" ref="D7:E7" si="0">D8+D16+D26+D36+D46+D56+D60+D69+D73</f>
        <v>94175666</v>
      </c>
      <c r="E7" s="143">
        <f t="shared" si="0"/>
        <v>54285204</v>
      </c>
      <c r="F7" s="143">
        <f>F8+F16+F26+F36+F46+F56+F60+F69+F73</f>
        <v>53915560</v>
      </c>
      <c r="G7" s="143">
        <f>G8+G16+G26+G36+G46+G56+G60+G69+G73</f>
        <v>39890460</v>
      </c>
    </row>
    <row r="8" spans="1:7" ht="9.75" customHeight="1" x14ac:dyDescent="0.2">
      <c r="A8" s="193" t="s">
        <v>80</v>
      </c>
      <c r="B8" s="196">
        <f>B9+B10+B11+B12+B13+B14+B15</f>
        <v>41462722</v>
      </c>
      <c r="C8" s="196">
        <f>C9+C10+C11+C12+C13+C14+C15</f>
        <v>11707150</v>
      </c>
      <c r="D8" s="196">
        <f>D9+D10+D11+D12+D13+D14+D15</f>
        <v>53169873</v>
      </c>
      <c r="E8" s="194">
        <f>E9+E10+E11+E12+E13+E14+E15</f>
        <v>18646807</v>
      </c>
      <c r="F8" s="194">
        <f t="shared" ref="F8" si="1">F9+F10+F11+F12+F13+F14+F15</f>
        <v>18646807</v>
      </c>
      <c r="G8" s="194">
        <f>D8-E8</f>
        <v>34523066</v>
      </c>
    </row>
    <row r="9" spans="1:7" ht="10.5" customHeight="1" x14ac:dyDescent="0.2">
      <c r="A9" s="106" t="s">
        <v>124</v>
      </c>
      <c r="B9" s="145">
        <v>25676118</v>
      </c>
      <c r="C9" s="145">
        <v>11286360</v>
      </c>
      <c r="D9" s="145">
        <v>36962478</v>
      </c>
      <c r="E9" s="145">
        <v>12063625</v>
      </c>
      <c r="F9" s="145">
        <v>12063625</v>
      </c>
      <c r="G9" s="145">
        <v>24898852</v>
      </c>
    </row>
    <row r="10" spans="1:7" ht="10.5" customHeight="1" x14ac:dyDescent="0.2">
      <c r="A10" s="106" t="s">
        <v>377</v>
      </c>
      <c r="B10" s="145">
        <v>11527816</v>
      </c>
      <c r="C10" s="145">
        <v>312463</v>
      </c>
      <c r="D10" s="145">
        <v>11840279</v>
      </c>
      <c r="E10" s="145">
        <v>6183666</v>
      </c>
      <c r="F10" s="145">
        <v>6183666</v>
      </c>
      <c r="G10" s="145">
        <v>5656613</v>
      </c>
    </row>
    <row r="11" spans="1:7" ht="9.75" customHeight="1" x14ac:dyDescent="0.2">
      <c r="A11" s="106" t="s">
        <v>126</v>
      </c>
      <c r="B11" s="145">
        <v>3953564</v>
      </c>
      <c r="C11" s="145">
        <v>1929</v>
      </c>
      <c r="D11" s="145">
        <v>3955493</v>
      </c>
      <c r="E11" s="145">
        <v>219633</v>
      </c>
      <c r="F11" s="145">
        <v>219633</v>
      </c>
      <c r="G11" s="145">
        <v>3735860</v>
      </c>
    </row>
    <row r="12" spans="1:7" ht="10.5" customHeight="1" x14ac:dyDescent="0.2">
      <c r="A12" s="106" t="s">
        <v>81</v>
      </c>
      <c r="B12" s="145">
        <v>251756</v>
      </c>
      <c r="C12" s="145">
        <v>-19771</v>
      </c>
      <c r="D12" s="145">
        <v>231985</v>
      </c>
      <c r="E12" s="145">
        <v>53714</v>
      </c>
      <c r="F12" s="145">
        <v>53714</v>
      </c>
      <c r="G12" s="145">
        <v>178271</v>
      </c>
    </row>
    <row r="13" spans="1:7" ht="10.5" customHeight="1" x14ac:dyDescent="0.2">
      <c r="A13" s="106" t="s">
        <v>127</v>
      </c>
      <c r="B13" s="145">
        <v>53468</v>
      </c>
      <c r="C13" s="145">
        <v>126169</v>
      </c>
      <c r="D13" s="145">
        <v>179638</v>
      </c>
      <c r="E13" s="145">
        <v>126169</v>
      </c>
      <c r="F13" s="145">
        <v>126169</v>
      </c>
      <c r="G13" s="145">
        <v>53468</v>
      </c>
    </row>
    <row r="14" spans="1:7" ht="9" customHeight="1" x14ac:dyDescent="0.2">
      <c r="A14" s="106" t="s">
        <v>378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10.5" customHeight="1" x14ac:dyDescent="0.2">
      <c r="A15" s="106" t="s">
        <v>82</v>
      </c>
      <c r="B15" s="145">
        <v>0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</row>
    <row r="16" spans="1:7" ht="9" customHeight="1" x14ac:dyDescent="0.2">
      <c r="A16" s="195" t="s">
        <v>379</v>
      </c>
      <c r="B16" s="196">
        <f>B17+B18+B19+B20+B21+B22+B23+B24+B25</f>
        <v>5406567</v>
      </c>
      <c r="C16" s="194">
        <f>C17+C18+C19+C20+C21+C22+C23+C24+C25</f>
        <v>1341254</v>
      </c>
      <c r="D16" s="194">
        <f>D17+D18+D19+D20+D21+D22+D23+D24+D25</f>
        <v>6747823</v>
      </c>
      <c r="E16" s="194">
        <f t="shared" ref="E16:G16" si="2">E17+E18+E19+E20+E21+E22+E23+E24+E25</f>
        <v>4783358</v>
      </c>
      <c r="F16" s="194">
        <f t="shared" si="2"/>
        <v>4546820</v>
      </c>
      <c r="G16" s="194">
        <f t="shared" si="2"/>
        <v>1964464</v>
      </c>
    </row>
    <row r="17" spans="1:10" ht="16.5" x14ac:dyDescent="0.2">
      <c r="A17" s="107" t="s">
        <v>380</v>
      </c>
      <c r="B17" s="145">
        <v>3029618</v>
      </c>
      <c r="C17" s="145">
        <v>1313461</v>
      </c>
      <c r="D17" s="145">
        <v>4343079</v>
      </c>
      <c r="E17" s="145">
        <v>3115055</v>
      </c>
      <c r="F17" s="145">
        <v>3115055</v>
      </c>
      <c r="G17" s="145">
        <v>1228024</v>
      </c>
    </row>
    <row r="18" spans="1:10" ht="8.25" customHeight="1" x14ac:dyDescent="0.2">
      <c r="A18" s="107" t="s">
        <v>381</v>
      </c>
      <c r="B18" s="145">
        <v>206659</v>
      </c>
      <c r="C18" s="145">
        <v>174805</v>
      </c>
      <c r="D18" s="145">
        <v>381464</v>
      </c>
      <c r="E18" s="145">
        <v>257255</v>
      </c>
      <c r="F18" s="145">
        <v>210026</v>
      </c>
      <c r="G18" s="145">
        <v>124208</v>
      </c>
    </row>
    <row r="19" spans="1:10" ht="9" customHeight="1" x14ac:dyDescent="0.2">
      <c r="A19" s="279" t="s">
        <v>382</v>
      </c>
      <c r="B19" s="260">
        <v>1548539</v>
      </c>
      <c r="C19" s="145">
        <v>-336795</v>
      </c>
      <c r="D19" s="145">
        <v>1211744</v>
      </c>
      <c r="E19" s="260">
        <v>863482</v>
      </c>
      <c r="F19" s="260">
        <v>674173</v>
      </c>
      <c r="G19" s="260">
        <v>348262</v>
      </c>
    </row>
    <row r="20" spans="1:10" ht="10.5" customHeight="1" x14ac:dyDescent="0.2">
      <c r="A20" s="107" t="s">
        <v>383</v>
      </c>
      <c r="B20" s="145">
        <v>197512</v>
      </c>
      <c r="C20" s="145">
        <v>258376</v>
      </c>
      <c r="D20" s="145">
        <v>455888</v>
      </c>
      <c r="E20" s="145">
        <v>292212</v>
      </c>
      <c r="F20" s="145">
        <v>292212</v>
      </c>
      <c r="G20" s="145">
        <v>163676</v>
      </c>
    </row>
    <row r="21" spans="1:10" ht="9" customHeight="1" x14ac:dyDescent="0.2">
      <c r="A21" s="107" t="s">
        <v>384</v>
      </c>
      <c r="B21" s="145">
        <v>252174</v>
      </c>
      <c r="C21" s="145">
        <v>-34722</v>
      </c>
      <c r="D21" s="145">
        <v>217453</v>
      </c>
      <c r="E21" s="145">
        <v>153611</v>
      </c>
      <c r="F21" s="145">
        <v>153611</v>
      </c>
      <c r="G21" s="145">
        <v>63842</v>
      </c>
      <c r="I21" s="172"/>
      <c r="J21" s="172"/>
    </row>
    <row r="22" spans="1:10" ht="10.5" customHeight="1" x14ac:dyDescent="0.2">
      <c r="A22" s="107" t="s">
        <v>385</v>
      </c>
      <c r="B22" s="145">
        <v>23818</v>
      </c>
      <c r="C22" s="145">
        <v>17377</v>
      </c>
      <c r="D22" s="145">
        <v>41195</v>
      </c>
      <c r="E22" s="145">
        <v>38800</v>
      </c>
      <c r="F22" s="145">
        <v>38800</v>
      </c>
      <c r="G22" s="145">
        <v>2395</v>
      </c>
    </row>
    <row r="23" spans="1:10" ht="12.75" customHeight="1" x14ac:dyDescent="0.2">
      <c r="A23" s="107" t="s">
        <v>386</v>
      </c>
      <c r="B23" s="145">
        <v>28763</v>
      </c>
      <c r="C23" s="145">
        <v>-27050</v>
      </c>
      <c r="D23" s="145">
        <v>1713</v>
      </c>
      <c r="E23" s="145">
        <v>0</v>
      </c>
      <c r="F23" s="145">
        <v>0</v>
      </c>
      <c r="G23" s="145">
        <v>1713</v>
      </c>
    </row>
    <row r="24" spans="1:10" ht="10.5" customHeight="1" x14ac:dyDescent="0.2">
      <c r="A24" s="107" t="s">
        <v>387</v>
      </c>
      <c r="B24" s="145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10" ht="8.25" customHeight="1" x14ac:dyDescent="0.2">
      <c r="A25" s="107" t="s">
        <v>388</v>
      </c>
      <c r="B25" s="145">
        <v>119484</v>
      </c>
      <c r="C25" s="145">
        <v>-24198</v>
      </c>
      <c r="D25" s="145">
        <v>95287</v>
      </c>
      <c r="E25" s="145">
        <v>62943</v>
      </c>
      <c r="F25" s="145">
        <v>62943</v>
      </c>
      <c r="G25" s="145">
        <v>32344</v>
      </c>
    </row>
    <row r="26" spans="1:10" ht="15" customHeight="1" x14ac:dyDescent="0.2">
      <c r="A26" s="209" t="s">
        <v>389</v>
      </c>
      <c r="B26" s="196">
        <f>B27+B28+B29+B30+B31+B32+B33+B34+B35</f>
        <v>4849076</v>
      </c>
      <c r="C26" s="196">
        <f>C27+C28+C29+C30+C31+C32+C33+C34+C35</f>
        <v>-291969</v>
      </c>
      <c r="D26" s="196">
        <f t="shared" ref="D26:F26" si="3">D27+D28+D29+D30+D31+D32+D33+D34+D35</f>
        <v>4557108</v>
      </c>
      <c r="E26" s="194">
        <f>E27+E28+E29+E30+E31+E32+E33+E34+E35</f>
        <v>2101291</v>
      </c>
      <c r="F26" s="194">
        <f t="shared" si="3"/>
        <v>2064349</v>
      </c>
      <c r="G26" s="196">
        <f>G27+G28+G29+G30+G31+G32+G33+G34+G35</f>
        <v>2455817</v>
      </c>
    </row>
    <row r="27" spans="1:10" ht="8.25" customHeight="1" x14ac:dyDescent="0.2">
      <c r="A27" s="107" t="s">
        <v>390</v>
      </c>
      <c r="B27" s="145">
        <v>723772</v>
      </c>
      <c r="C27" s="145">
        <v>-494554</v>
      </c>
      <c r="D27" s="145">
        <v>229218</v>
      </c>
      <c r="E27" s="145">
        <v>63600</v>
      </c>
      <c r="F27" s="145">
        <v>63600</v>
      </c>
      <c r="G27" s="145">
        <v>165618</v>
      </c>
      <c r="I27" s="1"/>
      <c r="J27" s="1"/>
    </row>
    <row r="28" spans="1:10" ht="9.75" customHeight="1" x14ac:dyDescent="0.2">
      <c r="A28" s="107" t="s">
        <v>391</v>
      </c>
      <c r="B28" s="145">
        <v>174160</v>
      </c>
      <c r="C28" s="145">
        <v>4576</v>
      </c>
      <c r="D28" s="145">
        <v>178736</v>
      </c>
      <c r="E28" s="145">
        <v>67911</v>
      </c>
      <c r="F28" s="145">
        <v>64057</v>
      </c>
      <c r="G28" s="145">
        <v>110826</v>
      </c>
      <c r="I28" s="1"/>
      <c r="J28" s="1"/>
    </row>
    <row r="29" spans="1:10" ht="8.25" customHeight="1" x14ac:dyDescent="0.2">
      <c r="A29" s="107" t="s">
        <v>392</v>
      </c>
      <c r="B29" s="145">
        <v>766807</v>
      </c>
      <c r="C29" s="145">
        <v>-28075</v>
      </c>
      <c r="D29" s="145">
        <v>738732</v>
      </c>
      <c r="E29" s="145">
        <v>250583</v>
      </c>
      <c r="F29" s="145">
        <v>250583</v>
      </c>
      <c r="G29" s="145">
        <v>488149</v>
      </c>
      <c r="I29" s="1"/>
      <c r="J29" s="1"/>
    </row>
    <row r="30" spans="1:10" ht="9.75" customHeight="1" x14ac:dyDescent="0.2">
      <c r="A30" s="107" t="s">
        <v>393</v>
      </c>
      <c r="B30" s="145">
        <v>1604456</v>
      </c>
      <c r="C30" s="145">
        <v>28075</v>
      </c>
      <c r="D30" s="145">
        <v>1632531</v>
      </c>
      <c r="E30" s="145">
        <v>950046</v>
      </c>
      <c r="F30" s="145">
        <v>943371</v>
      </c>
      <c r="G30" s="145">
        <v>682484</v>
      </c>
      <c r="I30" s="1"/>
      <c r="J30" s="1"/>
    </row>
    <row r="31" spans="1:10" ht="13.5" customHeight="1" x14ac:dyDescent="0.2">
      <c r="A31" s="107" t="s">
        <v>394</v>
      </c>
      <c r="B31" s="145">
        <v>838451</v>
      </c>
      <c r="C31" s="145">
        <v>163057</v>
      </c>
      <c r="D31" s="145">
        <v>1001508</v>
      </c>
      <c r="E31" s="145">
        <v>450826</v>
      </c>
      <c r="F31" s="145">
        <v>424413</v>
      </c>
      <c r="G31" s="145">
        <v>550682</v>
      </c>
      <c r="I31" s="1"/>
      <c r="J31" s="1"/>
    </row>
    <row r="32" spans="1:10" ht="8.25" customHeight="1" x14ac:dyDescent="0.2">
      <c r="A32" s="107" t="s">
        <v>395</v>
      </c>
      <c r="B32" s="145">
        <v>10788</v>
      </c>
      <c r="C32" s="145">
        <v>0</v>
      </c>
      <c r="D32" s="145">
        <v>10788</v>
      </c>
      <c r="E32" s="145">
        <v>0</v>
      </c>
      <c r="F32" s="145">
        <v>0</v>
      </c>
      <c r="G32" s="145">
        <v>10788</v>
      </c>
      <c r="I32" s="1"/>
      <c r="J32" s="1"/>
    </row>
    <row r="33" spans="1:10" ht="7.5" customHeight="1" x14ac:dyDescent="0.2">
      <c r="A33" s="107" t="s">
        <v>396</v>
      </c>
      <c r="B33" s="145">
        <v>294539</v>
      </c>
      <c r="C33" s="145">
        <v>30661</v>
      </c>
      <c r="D33" s="145">
        <v>325200</v>
      </c>
      <c r="E33" s="145">
        <v>154691</v>
      </c>
      <c r="F33" s="145">
        <v>154691</v>
      </c>
      <c r="G33" s="145">
        <v>170509</v>
      </c>
      <c r="I33" s="1"/>
      <c r="J33" s="1"/>
    </row>
    <row r="34" spans="1:10" ht="10.5" customHeight="1" x14ac:dyDescent="0.2">
      <c r="A34" s="107" t="s">
        <v>397</v>
      </c>
      <c r="B34" s="145">
        <v>436103</v>
      </c>
      <c r="C34" s="145">
        <v>3422</v>
      </c>
      <c r="D34" s="145">
        <v>439526</v>
      </c>
      <c r="E34" s="145">
        <v>162765</v>
      </c>
      <c r="F34" s="145">
        <v>162765</v>
      </c>
      <c r="G34" s="145">
        <v>276761</v>
      </c>
      <c r="I34" s="1"/>
      <c r="J34" s="1"/>
    </row>
    <row r="35" spans="1:10" ht="9" customHeight="1" x14ac:dyDescent="0.2">
      <c r="A35" s="107" t="s">
        <v>398</v>
      </c>
      <c r="B35" s="145">
        <v>0</v>
      </c>
      <c r="C35" s="145">
        <v>869</v>
      </c>
      <c r="D35" s="145">
        <v>869</v>
      </c>
      <c r="E35" s="145">
        <v>869</v>
      </c>
      <c r="F35" s="145">
        <v>869</v>
      </c>
      <c r="G35" s="145">
        <v>0</v>
      </c>
      <c r="I35" s="1"/>
      <c r="J35" s="1"/>
    </row>
    <row r="36" spans="1:10" ht="16.5" x14ac:dyDescent="0.2">
      <c r="A36" s="209" t="s">
        <v>399</v>
      </c>
      <c r="B36" s="196">
        <f>B37+B38+B39+B40+B41+B42+B43+B44+B45</f>
        <v>6000000</v>
      </c>
      <c r="C36" s="196">
        <f>C37+C38+C39+C40+C41+C42+C43+C44+C45</f>
        <v>-5023865</v>
      </c>
      <c r="D36" s="196">
        <f t="shared" ref="D36:E36" si="4">D37+D38+D39+D40+D41+D42+D43+D44+D45</f>
        <v>976135</v>
      </c>
      <c r="E36" s="196">
        <f t="shared" si="4"/>
        <v>970435</v>
      </c>
      <c r="F36" s="196">
        <f>F37+F38+F39+F40+F41+F42+F43+F44+F45</f>
        <v>970435</v>
      </c>
      <c r="G36" s="196">
        <f>G37+G38+G39+G40+G41+G42+G43+G44+G45</f>
        <v>5700</v>
      </c>
    </row>
    <row r="37" spans="1:10" ht="9" customHeight="1" x14ac:dyDescent="0.2">
      <c r="A37" s="107" t="s">
        <v>400</v>
      </c>
      <c r="B37" s="145">
        <v>0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</row>
    <row r="38" spans="1:10" ht="9" customHeight="1" x14ac:dyDescent="0.2">
      <c r="A38" s="107" t="s">
        <v>401</v>
      </c>
      <c r="B38" s="145">
        <v>0</v>
      </c>
      <c r="C38" s="145">
        <v>0</v>
      </c>
      <c r="D38" s="145">
        <v>0</v>
      </c>
      <c r="E38" s="145">
        <v>0</v>
      </c>
      <c r="F38" s="145">
        <v>0</v>
      </c>
      <c r="G38" s="145">
        <v>0</v>
      </c>
    </row>
    <row r="39" spans="1:10" ht="7.5" customHeight="1" x14ac:dyDescent="0.2">
      <c r="A39" s="107" t="s">
        <v>402</v>
      </c>
      <c r="B39" s="145">
        <v>0</v>
      </c>
      <c r="C39" s="145">
        <v>0</v>
      </c>
      <c r="D39" s="145">
        <v>0</v>
      </c>
      <c r="E39" s="145">
        <v>0</v>
      </c>
      <c r="F39" s="145">
        <v>0</v>
      </c>
      <c r="G39" s="145">
        <v>0</v>
      </c>
    </row>
    <row r="40" spans="1:10" ht="10.5" customHeight="1" x14ac:dyDescent="0.2">
      <c r="A40" s="107" t="s">
        <v>403</v>
      </c>
      <c r="B40" s="145">
        <v>6000000</v>
      </c>
      <c r="C40" s="145">
        <v>-5023865</v>
      </c>
      <c r="D40" s="145">
        <v>976135</v>
      </c>
      <c r="E40" s="145">
        <v>970435</v>
      </c>
      <c r="F40" s="145">
        <v>970435</v>
      </c>
      <c r="G40" s="145">
        <v>5700</v>
      </c>
    </row>
    <row r="41" spans="1:10" ht="9" customHeight="1" x14ac:dyDescent="0.2">
      <c r="A41" s="107" t="s">
        <v>404</v>
      </c>
      <c r="B41" s="145">
        <v>0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</row>
    <row r="42" spans="1:10" ht="8.25" customHeight="1" x14ac:dyDescent="0.2">
      <c r="A42" s="107" t="s">
        <v>405</v>
      </c>
      <c r="B42" s="145">
        <v>0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</row>
    <row r="43" spans="1:10" ht="10.5" customHeight="1" x14ac:dyDescent="0.2">
      <c r="A43" s="107" t="s">
        <v>406</v>
      </c>
      <c r="B43" s="145">
        <v>0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</row>
    <row r="44" spans="1:10" ht="9" customHeight="1" x14ac:dyDescent="0.2">
      <c r="A44" s="107" t="s">
        <v>407</v>
      </c>
      <c r="B44" s="145">
        <v>0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</row>
    <row r="45" spans="1:10" ht="9.75" customHeight="1" x14ac:dyDescent="0.2">
      <c r="A45" s="107" t="s">
        <v>408</v>
      </c>
      <c r="B45" s="145">
        <v>0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</row>
    <row r="46" spans="1:10" ht="16.5" x14ac:dyDescent="0.2">
      <c r="A46" s="209" t="s">
        <v>409</v>
      </c>
      <c r="B46" s="196">
        <f>B47+B48+B49+B50+B51+B52+B53+B54+B55</f>
        <v>2061817</v>
      </c>
      <c r="C46" s="196">
        <f>C47+C48+C49+C50+C51+C52+C53+C54+C55</f>
        <v>-775232</v>
      </c>
      <c r="D46" s="196">
        <f t="shared" ref="D46:F46" si="5">D47+D48+D49+D50+D51+D52+D53+D54+D55</f>
        <v>1286585</v>
      </c>
      <c r="E46" s="194">
        <f>E47+E48+E49+E50+E51+E52+E53+E54+E55</f>
        <v>564988</v>
      </c>
      <c r="F46" s="229">
        <f t="shared" si="5"/>
        <v>495968</v>
      </c>
      <c r="G46" s="196">
        <f>G47+G48+G49+G50+G51+G52+G53+G54+G55</f>
        <v>721596</v>
      </c>
    </row>
    <row r="47" spans="1:10" ht="10.5" customHeight="1" x14ac:dyDescent="0.2">
      <c r="A47" s="107" t="s">
        <v>410</v>
      </c>
      <c r="B47" s="145">
        <v>859091</v>
      </c>
      <c r="C47" s="145">
        <v>-373156</v>
      </c>
      <c r="D47" s="145">
        <v>485935</v>
      </c>
      <c r="E47" s="145">
        <v>443587</v>
      </c>
      <c r="F47" s="145">
        <v>443587</v>
      </c>
      <c r="G47" s="145">
        <v>42347</v>
      </c>
    </row>
    <row r="48" spans="1:10" ht="10.5" customHeight="1" x14ac:dyDescent="0.2">
      <c r="A48" s="107" t="s">
        <v>411</v>
      </c>
      <c r="B48" s="145">
        <v>515454</v>
      </c>
      <c r="C48" s="145">
        <v>0</v>
      </c>
      <c r="D48" s="145">
        <v>515454</v>
      </c>
      <c r="E48" s="145">
        <v>0</v>
      </c>
      <c r="F48" s="145">
        <v>0</v>
      </c>
      <c r="G48" s="145">
        <v>515454</v>
      </c>
    </row>
    <row r="49" spans="1:7" ht="9" customHeight="1" x14ac:dyDescent="0.2">
      <c r="A49" s="107" t="s">
        <v>412</v>
      </c>
      <c r="B49" s="145">
        <v>343636</v>
      </c>
      <c r="C49" s="145">
        <v>-198944</v>
      </c>
      <c r="D49" s="145">
        <v>144692</v>
      </c>
      <c r="E49" s="145">
        <v>0</v>
      </c>
      <c r="F49" s="145">
        <v>0</v>
      </c>
      <c r="G49" s="145">
        <v>144692</v>
      </c>
    </row>
    <row r="50" spans="1:7" ht="9" customHeight="1" x14ac:dyDescent="0.2">
      <c r="A50" s="107" t="s">
        <v>413</v>
      </c>
      <c r="B50" s="145">
        <v>0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</row>
    <row r="51" spans="1:7" ht="9" customHeight="1" x14ac:dyDescent="0.2">
      <c r="A51" s="107" t="s">
        <v>414</v>
      </c>
      <c r="B51" s="145">
        <v>171818</v>
      </c>
      <c r="C51" s="145">
        <v>-170320</v>
      </c>
      <c r="D51" s="145">
        <v>1498</v>
      </c>
      <c r="E51" s="145">
        <v>0</v>
      </c>
      <c r="F51" s="145">
        <v>0</v>
      </c>
      <c r="G51" s="145">
        <v>1498</v>
      </c>
    </row>
    <row r="52" spans="1:7" ht="8.25" customHeight="1" x14ac:dyDescent="0.2">
      <c r="A52" s="107" t="s">
        <v>415</v>
      </c>
      <c r="B52" s="145">
        <v>171818</v>
      </c>
      <c r="C52" s="145">
        <v>-32812</v>
      </c>
      <c r="D52" s="145">
        <v>139006</v>
      </c>
      <c r="E52" s="145">
        <v>121401</v>
      </c>
      <c r="F52" s="145">
        <v>52381</v>
      </c>
      <c r="G52" s="145">
        <v>17605</v>
      </c>
    </row>
    <row r="53" spans="1:7" ht="9.75" customHeight="1" x14ac:dyDescent="0.2">
      <c r="A53" s="107" t="s">
        <v>416</v>
      </c>
      <c r="B53" s="145">
        <v>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</row>
    <row r="54" spans="1:7" ht="9.75" customHeight="1" x14ac:dyDescent="0.2">
      <c r="A54" s="107" t="s">
        <v>417</v>
      </c>
      <c r="B54" s="145">
        <v>0</v>
      </c>
      <c r="C54" s="145">
        <v>0</v>
      </c>
      <c r="D54" s="145">
        <v>0</v>
      </c>
      <c r="E54" s="145">
        <v>0</v>
      </c>
      <c r="F54" s="145">
        <v>0</v>
      </c>
      <c r="G54" s="145">
        <v>0</v>
      </c>
    </row>
    <row r="55" spans="1:7" ht="9.75" customHeight="1" x14ac:dyDescent="0.2">
      <c r="A55" s="107" t="s">
        <v>418</v>
      </c>
      <c r="B55" s="145">
        <v>0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</row>
    <row r="56" spans="1:7" ht="10.5" customHeight="1" x14ac:dyDescent="0.2">
      <c r="A56" s="209" t="s">
        <v>419</v>
      </c>
      <c r="B56" s="196">
        <f>B57+B58+B59</f>
        <v>219816</v>
      </c>
      <c r="C56" s="196">
        <f>C57+C58+C59</f>
        <v>27218325</v>
      </c>
      <c r="D56" s="196">
        <f t="shared" ref="D56:G56" si="6">D57+D58+D59</f>
        <v>27438141</v>
      </c>
      <c r="E56" s="196">
        <f t="shared" si="6"/>
        <v>27218325</v>
      </c>
      <c r="F56" s="229">
        <f t="shared" si="6"/>
        <v>27191181</v>
      </c>
      <c r="G56" s="196">
        <f t="shared" si="6"/>
        <v>219816</v>
      </c>
    </row>
    <row r="57" spans="1:7" ht="9" customHeight="1" x14ac:dyDescent="0.2">
      <c r="A57" s="107" t="s">
        <v>420</v>
      </c>
      <c r="B57" s="145">
        <v>0</v>
      </c>
      <c r="C57" s="145">
        <v>894288</v>
      </c>
      <c r="D57" s="145">
        <v>894288</v>
      </c>
      <c r="E57" s="145">
        <v>894288</v>
      </c>
      <c r="F57" s="145">
        <v>894288</v>
      </c>
      <c r="G57" s="145">
        <v>0</v>
      </c>
    </row>
    <row r="58" spans="1:7" ht="9" customHeight="1" x14ac:dyDescent="0.2">
      <c r="A58" s="107" t="s">
        <v>421</v>
      </c>
      <c r="B58" s="145">
        <v>219816</v>
      </c>
      <c r="C58" s="145">
        <v>26324037</v>
      </c>
      <c r="D58" s="145">
        <v>26543853</v>
      </c>
      <c r="E58" s="145">
        <v>26324037</v>
      </c>
      <c r="F58" s="145">
        <v>26296893</v>
      </c>
      <c r="G58" s="145">
        <v>219816</v>
      </c>
    </row>
    <row r="59" spans="1:7" ht="10.5" customHeight="1" x14ac:dyDescent="0.2">
      <c r="A59" s="107" t="s">
        <v>422</v>
      </c>
      <c r="B59" s="145">
        <v>0</v>
      </c>
      <c r="C59" s="145">
        <v>0</v>
      </c>
      <c r="D59" s="145">
        <v>0</v>
      </c>
      <c r="E59" s="145">
        <v>0</v>
      </c>
      <c r="F59" s="145">
        <v>0</v>
      </c>
      <c r="G59" s="145">
        <v>0</v>
      </c>
    </row>
    <row r="60" spans="1:7" ht="15.75" customHeight="1" x14ac:dyDescent="0.2">
      <c r="A60" s="193" t="s">
        <v>443</v>
      </c>
      <c r="B60" s="194">
        <f>B61+B62+B63+B64+B65+B67+B68</f>
        <v>1</v>
      </c>
      <c r="C60" s="194">
        <f>C61+C62+C63+C64+C65+C67+C68</f>
        <v>0</v>
      </c>
      <c r="D60" s="194">
        <f t="shared" ref="D60:G60" si="7">D61+D62+D63+D64+D65+D67+D68</f>
        <v>1</v>
      </c>
      <c r="E60" s="194">
        <f t="shared" si="7"/>
        <v>0</v>
      </c>
      <c r="F60" s="194">
        <f t="shared" si="7"/>
        <v>0</v>
      </c>
      <c r="G60" s="194">
        <f t="shared" si="7"/>
        <v>1</v>
      </c>
    </row>
    <row r="61" spans="1:7" ht="9.75" customHeight="1" x14ac:dyDescent="0.2">
      <c r="A61" s="107" t="s">
        <v>423</v>
      </c>
      <c r="B61" s="145">
        <v>0</v>
      </c>
      <c r="C61" s="145">
        <v>0</v>
      </c>
      <c r="D61" s="145">
        <f t="shared" ref="D61" si="8">+B61+C61</f>
        <v>0</v>
      </c>
      <c r="E61" s="145">
        <v>0</v>
      </c>
      <c r="F61" s="145">
        <v>0</v>
      </c>
      <c r="G61" s="145">
        <f t="shared" ref="G61" si="9">+D61-E61</f>
        <v>0</v>
      </c>
    </row>
    <row r="62" spans="1:7" ht="9.75" customHeight="1" x14ac:dyDescent="0.2">
      <c r="A62" s="107" t="s">
        <v>424</v>
      </c>
      <c r="B62" s="145">
        <v>0</v>
      </c>
      <c r="C62" s="145">
        <v>0</v>
      </c>
      <c r="D62" s="145">
        <f>+B62+C62</f>
        <v>0</v>
      </c>
      <c r="E62" s="145">
        <v>0</v>
      </c>
      <c r="F62" s="145">
        <v>0</v>
      </c>
      <c r="G62" s="145">
        <f t="shared" ref="G62:G67" si="10">+D62-E62</f>
        <v>0</v>
      </c>
    </row>
    <row r="63" spans="1:7" ht="10.5" customHeight="1" x14ac:dyDescent="0.2">
      <c r="A63" s="107" t="s">
        <v>425</v>
      </c>
      <c r="B63" s="145">
        <v>0</v>
      </c>
      <c r="C63" s="145">
        <v>0</v>
      </c>
      <c r="D63" s="145">
        <f>+B63+C63</f>
        <v>0</v>
      </c>
      <c r="E63" s="145">
        <v>0</v>
      </c>
      <c r="F63" s="145">
        <v>0</v>
      </c>
      <c r="G63" s="145">
        <f t="shared" si="10"/>
        <v>0</v>
      </c>
    </row>
    <row r="64" spans="1:7" ht="10.5" customHeight="1" x14ac:dyDescent="0.2">
      <c r="A64" s="107" t="s">
        <v>426</v>
      </c>
      <c r="B64" s="145">
        <v>0</v>
      </c>
      <c r="C64" s="145">
        <v>0</v>
      </c>
      <c r="D64" s="145">
        <v>0</v>
      </c>
      <c r="E64" s="145">
        <f>SUM(E65:E71)</f>
        <v>0</v>
      </c>
      <c r="F64" s="145">
        <f>SUM(F65:F71)</f>
        <v>0</v>
      </c>
      <c r="G64" s="145">
        <f t="shared" si="10"/>
        <v>0</v>
      </c>
    </row>
    <row r="65" spans="1:8" ht="10.5" customHeight="1" x14ac:dyDescent="0.2">
      <c r="A65" s="107" t="s">
        <v>427</v>
      </c>
      <c r="B65" s="145">
        <v>0</v>
      </c>
      <c r="C65" s="145">
        <v>0</v>
      </c>
      <c r="D65" s="145">
        <f t="shared" ref="D65:D67" si="11">+B65+C65</f>
        <v>0</v>
      </c>
      <c r="E65" s="145">
        <v>0</v>
      </c>
      <c r="F65" s="145">
        <v>0</v>
      </c>
      <c r="G65" s="145">
        <f t="shared" si="10"/>
        <v>0</v>
      </c>
    </row>
    <row r="66" spans="1:8" ht="7.5" customHeight="1" x14ac:dyDescent="0.2">
      <c r="A66" s="107" t="s">
        <v>428</v>
      </c>
      <c r="B66" s="145">
        <v>0</v>
      </c>
      <c r="C66" s="145">
        <v>0</v>
      </c>
      <c r="D66" s="145">
        <f t="shared" si="11"/>
        <v>0</v>
      </c>
      <c r="E66" s="145">
        <v>0</v>
      </c>
      <c r="F66" s="145">
        <v>0</v>
      </c>
      <c r="G66" s="145">
        <f t="shared" si="10"/>
        <v>0</v>
      </c>
    </row>
    <row r="67" spans="1:8" ht="10.5" customHeight="1" x14ac:dyDescent="0.2">
      <c r="A67" s="107" t="s">
        <v>429</v>
      </c>
      <c r="B67" s="145">
        <v>0</v>
      </c>
      <c r="C67" s="145">
        <v>0</v>
      </c>
      <c r="D67" s="145">
        <f t="shared" si="11"/>
        <v>0</v>
      </c>
      <c r="E67" s="145">
        <v>0</v>
      </c>
      <c r="F67" s="145">
        <v>0</v>
      </c>
      <c r="G67" s="145">
        <f t="shared" si="10"/>
        <v>0</v>
      </c>
    </row>
    <row r="68" spans="1:8" ht="16.5" x14ac:dyDescent="0.2">
      <c r="A68" s="107" t="s">
        <v>430</v>
      </c>
      <c r="B68" s="145">
        <v>1</v>
      </c>
      <c r="C68" s="145">
        <v>0</v>
      </c>
      <c r="D68" s="145">
        <v>1</v>
      </c>
      <c r="E68" s="145">
        <v>0</v>
      </c>
      <c r="F68" s="145">
        <v>0</v>
      </c>
      <c r="G68" s="145">
        <v>1</v>
      </c>
    </row>
    <row r="69" spans="1:8" ht="9.75" customHeight="1" x14ac:dyDescent="0.2">
      <c r="A69" s="193" t="s">
        <v>431</v>
      </c>
      <c r="B69" s="194">
        <f>B70+B71+B72</f>
        <v>0</v>
      </c>
      <c r="C69" s="194">
        <f t="shared" ref="C69:G69" si="12">C70+C71+C72</f>
        <v>0</v>
      </c>
      <c r="D69" s="194">
        <f t="shared" si="12"/>
        <v>0</v>
      </c>
      <c r="E69" s="194">
        <f t="shared" si="12"/>
        <v>0</v>
      </c>
      <c r="F69" s="194">
        <f t="shared" si="12"/>
        <v>0</v>
      </c>
      <c r="G69" s="194">
        <f t="shared" si="12"/>
        <v>0</v>
      </c>
      <c r="H69" s="139"/>
    </row>
    <row r="70" spans="1:8" ht="9.75" customHeight="1" x14ac:dyDescent="0.2">
      <c r="A70" s="107" t="s">
        <v>432</v>
      </c>
      <c r="B70" s="145">
        <v>0</v>
      </c>
      <c r="C70" s="145">
        <v>0</v>
      </c>
      <c r="D70" s="145">
        <f t="shared" ref="D70:D71" si="13">+B70+C70</f>
        <v>0</v>
      </c>
      <c r="E70" s="145">
        <v>0</v>
      </c>
      <c r="F70" s="145">
        <v>0</v>
      </c>
      <c r="G70" s="145">
        <f t="shared" ref="G70:G71" si="14">+D70-E70</f>
        <v>0</v>
      </c>
    </row>
    <row r="71" spans="1:8" ht="9.75" customHeight="1" x14ac:dyDescent="0.2">
      <c r="A71" s="107" t="s">
        <v>433</v>
      </c>
      <c r="B71" s="145">
        <v>0</v>
      </c>
      <c r="C71" s="145">
        <v>0</v>
      </c>
      <c r="D71" s="145">
        <f t="shared" si="13"/>
        <v>0</v>
      </c>
      <c r="E71" s="145">
        <v>0</v>
      </c>
      <c r="F71" s="145">
        <v>0</v>
      </c>
      <c r="G71" s="145">
        <f t="shared" si="14"/>
        <v>0</v>
      </c>
    </row>
    <row r="72" spans="1:8" ht="9.75" customHeight="1" x14ac:dyDescent="0.2">
      <c r="A72" s="107" t="s">
        <v>434</v>
      </c>
      <c r="B72" s="145">
        <v>0</v>
      </c>
      <c r="C72" s="145">
        <v>0</v>
      </c>
      <c r="D72" s="145">
        <f t="shared" ref="D72" si="15">+B72+C72</f>
        <v>0</v>
      </c>
      <c r="E72" s="145">
        <v>0</v>
      </c>
      <c r="F72" s="145">
        <v>0</v>
      </c>
      <c r="G72" s="145">
        <f t="shared" ref="G72" si="16">+D72-E72</f>
        <v>0</v>
      </c>
    </row>
    <row r="73" spans="1:8" ht="7.5" customHeight="1" x14ac:dyDescent="0.2">
      <c r="A73" s="193" t="s">
        <v>435</v>
      </c>
      <c r="B73" s="194">
        <f t="shared" ref="B73:G73" si="17">B74+B75+B76+B77+B78+B79+B80</f>
        <v>0</v>
      </c>
      <c r="C73" s="194">
        <f t="shared" si="17"/>
        <v>0</v>
      </c>
      <c r="D73" s="194">
        <f t="shared" si="17"/>
        <v>0</v>
      </c>
      <c r="E73" s="194">
        <f t="shared" si="17"/>
        <v>0</v>
      </c>
      <c r="F73" s="194">
        <f t="shared" si="17"/>
        <v>0</v>
      </c>
      <c r="G73" s="194">
        <f t="shared" si="17"/>
        <v>0</v>
      </c>
    </row>
    <row r="74" spans="1:8" ht="9.75" customHeight="1" x14ac:dyDescent="0.2">
      <c r="A74" s="107" t="s">
        <v>436</v>
      </c>
      <c r="B74" s="145">
        <v>0</v>
      </c>
      <c r="C74" s="145">
        <v>0</v>
      </c>
      <c r="D74" s="145">
        <f t="shared" ref="D74" si="18">+B74+C74</f>
        <v>0</v>
      </c>
      <c r="E74" s="145">
        <v>0</v>
      </c>
      <c r="F74" s="145">
        <v>0</v>
      </c>
      <c r="G74" s="145">
        <f t="shared" ref="G74" si="19">+D74-E74</f>
        <v>0</v>
      </c>
    </row>
    <row r="75" spans="1:8" ht="9.75" customHeight="1" x14ac:dyDescent="0.2">
      <c r="A75" s="107" t="s">
        <v>437</v>
      </c>
      <c r="B75" s="145">
        <v>0</v>
      </c>
      <c r="C75" s="145">
        <v>0</v>
      </c>
      <c r="D75" s="145">
        <f t="shared" ref="D75:D79" si="20">+B75+C75</f>
        <v>0</v>
      </c>
      <c r="E75" s="145">
        <v>0</v>
      </c>
      <c r="F75" s="145">
        <v>0</v>
      </c>
      <c r="G75" s="145">
        <f t="shared" ref="G75:G79" si="21">+D75-E75</f>
        <v>0</v>
      </c>
    </row>
    <row r="76" spans="1:8" ht="9.75" customHeight="1" x14ac:dyDescent="0.2">
      <c r="A76" s="107" t="s">
        <v>438</v>
      </c>
      <c r="B76" s="145">
        <v>0</v>
      </c>
      <c r="C76" s="145">
        <v>0</v>
      </c>
      <c r="D76" s="145">
        <f t="shared" si="20"/>
        <v>0</v>
      </c>
      <c r="E76" s="145">
        <v>0</v>
      </c>
      <c r="F76" s="145">
        <v>0</v>
      </c>
      <c r="G76" s="145">
        <f t="shared" si="21"/>
        <v>0</v>
      </c>
    </row>
    <row r="77" spans="1:8" ht="9.75" customHeight="1" x14ac:dyDescent="0.2">
      <c r="A77" s="107" t="s">
        <v>439</v>
      </c>
      <c r="B77" s="145">
        <v>0</v>
      </c>
      <c r="C77" s="145">
        <v>0</v>
      </c>
      <c r="D77" s="145">
        <f t="shared" si="20"/>
        <v>0</v>
      </c>
      <c r="E77" s="145">
        <v>0</v>
      </c>
      <c r="F77" s="145">
        <v>0</v>
      </c>
      <c r="G77" s="145">
        <f t="shared" si="21"/>
        <v>0</v>
      </c>
    </row>
    <row r="78" spans="1:8" ht="9.75" customHeight="1" x14ac:dyDescent="0.2">
      <c r="A78" s="107" t="s">
        <v>440</v>
      </c>
      <c r="B78" s="145">
        <v>0</v>
      </c>
      <c r="C78" s="145">
        <v>0</v>
      </c>
      <c r="D78" s="145">
        <f t="shared" si="20"/>
        <v>0</v>
      </c>
      <c r="E78" s="145">
        <v>0</v>
      </c>
      <c r="F78" s="145">
        <v>0</v>
      </c>
      <c r="G78" s="145">
        <f t="shared" si="21"/>
        <v>0</v>
      </c>
    </row>
    <row r="79" spans="1:8" ht="9.75" customHeight="1" x14ac:dyDescent="0.2">
      <c r="A79" s="107" t="s">
        <v>441</v>
      </c>
      <c r="B79" s="145">
        <v>0</v>
      </c>
      <c r="C79" s="145">
        <v>0</v>
      </c>
      <c r="D79" s="145">
        <f t="shared" si="20"/>
        <v>0</v>
      </c>
      <c r="E79" s="145">
        <v>0</v>
      </c>
      <c r="F79" s="145">
        <v>0</v>
      </c>
      <c r="G79" s="145">
        <f t="shared" si="21"/>
        <v>0</v>
      </c>
    </row>
    <row r="80" spans="1:8" ht="9.75" customHeight="1" x14ac:dyDescent="0.2">
      <c r="A80" s="108" t="s">
        <v>442</v>
      </c>
      <c r="B80" s="148">
        <v>0</v>
      </c>
      <c r="C80" s="148">
        <v>0</v>
      </c>
      <c r="D80" s="148">
        <f>+B80+C80</f>
        <v>0</v>
      </c>
      <c r="E80" s="148">
        <v>0</v>
      </c>
      <c r="F80" s="148">
        <v>0</v>
      </c>
      <c r="G80" s="148">
        <f>+D80-E80</f>
        <v>0</v>
      </c>
    </row>
    <row r="81" spans="1:7" x14ac:dyDescent="0.2">
      <c r="A81" s="191"/>
      <c r="B81" s="191"/>
      <c r="C81" s="191"/>
      <c r="D81" s="191"/>
      <c r="E81" s="191"/>
      <c r="F81" s="191"/>
      <c r="G81" s="191"/>
    </row>
    <row r="82" spans="1:7" ht="9" customHeight="1" x14ac:dyDescent="0.2">
      <c r="A82" s="236" t="s">
        <v>79</v>
      </c>
      <c r="B82" s="109">
        <f>B83+B91+B101+B111+B121+B131+B135+B144+B148</f>
        <v>1006513152</v>
      </c>
      <c r="C82" s="109">
        <f>C83+C91+C101+C111+C121+C131+C135+C144+C148</f>
        <v>58197308</v>
      </c>
      <c r="D82" s="238">
        <f t="shared" ref="D82:G82" si="22">D83+D91+D101+D111+D121+D131+D135+D144+D148</f>
        <v>1064710457</v>
      </c>
      <c r="E82" s="243">
        <f t="shared" si="22"/>
        <v>500179951</v>
      </c>
      <c r="F82" s="109">
        <f>F83+F91+F101+F111+F121+F131+F135+F144+F148</f>
        <v>482967576</v>
      </c>
      <c r="G82" s="109">
        <f t="shared" si="22"/>
        <v>564530507</v>
      </c>
    </row>
    <row r="83" spans="1:7" s="199" customFormat="1" ht="9" customHeight="1" x14ac:dyDescent="0.2">
      <c r="A83" s="133" t="s">
        <v>80</v>
      </c>
      <c r="B83" s="203">
        <f>B84+B85+B86+B87+B88+B89+B90</f>
        <v>947856255</v>
      </c>
      <c r="C83" s="194">
        <f>C84+C85+C86+C87+C88+C89+C90</f>
        <v>24614623</v>
      </c>
      <c r="D83" s="239">
        <f t="shared" ref="D83:F83" si="23">D84+D85+D86+D87+D88+D89+D90</f>
        <v>972470878</v>
      </c>
      <c r="E83" s="235">
        <f>E84+E85+E86+E87+E88+E89+E90</f>
        <v>447158297</v>
      </c>
      <c r="F83" s="203">
        <f t="shared" si="23"/>
        <v>430565981</v>
      </c>
      <c r="G83" s="203">
        <f>G84+G85+G86+G87+G88+G89+G90</f>
        <v>525312580</v>
      </c>
    </row>
    <row r="84" spans="1:7" ht="9" customHeight="1" x14ac:dyDescent="0.2">
      <c r="A84" s="232" t="s">
        <v>124</v>
      </c>
      <c r="B84" s="145">
        <v>376030801</v>
      </c>
      <c r="C84" s="145">
        <v>0</v>
      </c>
      <c r="D84" s="226">
        <v>376030801</v>
      </c>
      <c r="E84" s="145">
        <v>173400063</v>
      </c>
      <c r="F84" s="145">
        <v>173400063</v>
      </c>
      <c r="G84" s="145">
        <v>202630738</v>
      </c>
    </row>
    <row r="85" spans="1:7" ht="9" customHeight="1" x14ac:dyDescent="0.2">
      <c r="A85" s="232" t="s">
        <v>125</v>
      </c>
      <c r="B85" s="145">
        <v>146862531</v>
      </c>
      <c r="C85" s="145">
        <v>-40569</v>
      </c>
      <c r="D85" s="226">
        <v>146821961</v>
      </c>
      <c r="E85" s="145">
        <v>72487455</v>
      </c>
      <c r="F85" s="145">
        <v>72487455</v>
      </c>
      <c r="G85" s="145">
        <v>74334507</v>
      </c>
    </row>
    <row r="86" spans="1:7" ht="9" customHeight="1" x14ac:dyDescent="0.2">
      <c r="A86" s="232" t="s">
        <v>126</v>
      </c>
      <c r="B86" s="145">
        <v>244695199</v>
      </c>
      <c r="C86" s="145">
        <v>-272045</v>
      </c>
      <c r="D86" s="226">
        <v>244423154</v>
      </c>
      <c r="E86" s="145">
        <v>100631731</v>
      </c>
      <c r="F86" s="145">
        <v>100625725</v>
      </c>
      <c r="G86" s="145">
        <v>143791423</v>
      </c>
    </row>
    <row r="87" spans="1:7" ht="9" customHeight="1" x14ac:dyDescent="0.2">
      <c r="A87" s="232" t="s">
        <v>81</v>
      </c>
      <c r="B87" s="145">
        <v>108981024</v>
      </c>
      <c r="C87" s="145">
        <v>-190000</v>
      </c>
      <c r="D87" s="226">
        <v>108791024</v>
      </c>
      <c r="E87" s="145">
        <v>60300375</v>
      </c>
      <c r="F87" s="145">
        <v>43957805</v>
      </c>
      <c r="G87" s="145">
        <v>48490648</v>
      </c>
    </row>
    <row r="88" spans="1:7" ht="9" customHeight="1" x14ac:dyDescent="0.2">
      <c r="A88" s="232" t="s">
        <v>127</v>
      </c>
      <c r="B88" s="145">
        <v>71286700</v>
      </c>
      <c r="C88" s="145">
        <v>25117237</v>
      </c>
      <c r="D88" s="226">
        <v>96403938</v>
      </c>
      <c r="E88" s="145">
        <v>40338673</v>
      </c>
      <c r="F88" s="145">
        <v>40094933</v>
      </c>
      <c r="G88" s="145">
        <v>56065264</v>
      </c>
    </row>
    <row r="89" spans="1:7" ht="9" customHeight="1" x14ac:dyDescent="0.2">
      <c r="A89" s="232" t="s">
        <v>128</v>
      </c>
      <c r="B89" s="145">
        <v>0</v>
      </c>
      <c r="C89" s="145">
        <v>0</v>
      </c>
      <c r="D89" s="226">
        <v>0</v>
      </c>
      <c r="E89" s="145">
        <v>0</v>
      </c>
      <c r="F89" s="145">
        <v>0</v>
      </c>
      <c r="G89" s="145">
        <v>0</v>
      </c>
    </row>
    <row r="90" spans="1:7" ht="9" customHeight="1" x14ac:dyDescent="0.2">
      <c r="A90" s="232" t="s">
        <v>82</v>
      </c>
      <c r="B90" s="241">
        <v>0</v>
      </c>
      <c r="C90" s="145">
        <v>0</v>
      </c>
      <c r="D90" s="233">
        <v>0</v>
      </c>
      <c r="E90" s="145">
        <v>0</v>
      </c>
      <c r="F90" s="145">
        <v>0</v>
      </c>
      <c r="G90" s="145">
        <v>0</v>
      </c>
    </row>
    <row r="91" spans="1:7" s="199" customFormat="1" ht="14.25" customHeight="1" x14ac:dyDescent="0.2">
      <c r="A91" s="230" t="s">
        <v>379</v>
      </c>
      <c r="B91" s="228">
        <f>B92+B93+B94+B95+B96+B97+B98+B99+B100</f>
        <v>32089126</v>
      </c>
      <c r="C91" s="228">
        <f>C92+C93+C94+C95+C96+C97+C98+C99+C100</f>
        <v>661539</v>
      </c>
      <c r="D91" s="234">
        <f t="shared" ref="D91:G91" si="24">D92+D93+D94+D95+D96+D97+D98+D99+D100</f>
        <v>32750665</v>
      </c>
      <c r="E91" s="244">
        <f t="shared" si="24"/>
        <v>12006643</v>
      </c>
      <c r="F91" s="229">
        <f t="shared" si="24"/>
        <v>11523226</v>
      </c>
      <c r="G91" s="208">
        <f t="shared" si="24"/>
        <v>20744018</v>
      </c>
    </row>
    <row r="92" spans="1:7" ht="16.5" x14ac:dyDescent="0.15">
      <c r="A92" s="231" t="s">
        <v>380</v>
      </c>
      <c r="B92" s="145">
        <v>15848550</v>
      </c>
      <c r="C92" s="145">
        <v>601192</v>
      </c>
      <c r="D92" s="227">
        <v>16449742</v>
      </c>
      <c r="E92" s="145">
        <v>7882451</v>
      </c>
      <c r="F92" s="145">
        <v>7797776</v>
      </c>
      <c r="G92" s="145">
        <v>8567290</v>
      </c>
    </row>
    <row r="93" spans="1:7" ht="9.75" customHeight="1" x14ac:dyDescent="0.2">
      <c r="A93" s="232" t="s">
        <v>381</v>
      </c>
      <c r="B93" s="145">
        <v>4464458</v>
      </c>
      <c r="C93" s="145">
        <v>90334</v>
      </c>
      <c r="D93" s="227">
        <v>4554792</v>
      </c>
      <c r="E93" s="145">
        <v>1309899</v>
      </c>
      <c r="F93" s="145">
        <v>1254591</v>
      </c>
      <c r="G93" s="145">
        <v>3244893</v>
      </c>
    </row>
    <row r="94" spans="1:7" ht="9.75" customHeight="1" x14ac:dyDescent="0.2">
      <c r="A94" s="232" t="s">
        <v>382</v>
      </c>
      <c r="B94" s="145">
        <v>278118</v>
      </c>
      <c r="C94" s="145">
        <v>358850</v>
      </c>
      <c r="D94" s="227">
        <v>636968</v>
      </c>
      <c r="E94" s="145">
        <v>308279</v>
      </c>
      <c r="F94" s="145">
        <v>204262</v>
      </c>
      <c r="G94" s="145">
        <v>328688</v>
      </c>
    </row>
    <row r="95" spans="1:7" ht="9.75" customHeight="1" x14ac:dyDescent="0.2">
      <c r="A95" s="232" t="s">
        <v>383</v>
      </c>
      <c r="B95" s="145">
        <v>4297677</v>
      </c>
      <c r="C95" s="145">
        <v>-223756</v>
      </c>
      <c r="D95" s="227">
        <v>4073921</v>
      </c>
      <c r="E95" s="145">
        <v>934073</v>
      </c>
      <c r="F95" s="145">
        <v>903558</v>
      </c>
      <c r="G95" s="145">
        <v>3139847</v>
      </c>
    </row>
    <row r="96" spans="1:7" ht="10.5" customHeight="1" x14ac:dyDescent="0.2">
      <c r="A96" s="232" t="s">
        <v>384</v>
      </c>
      <c r="B96" s="145">
        <v>2742615</v>
      </c>
      <c r="C96" s="145">
        <v>-61549</v>
      </c>
      <c r="D96" s="227">
        <v>2681066</v>
      </c>
      <c r="E96" s="145">
        <v>412423</v>
      </c>
      <c r="F96" s="145">
        <v>322059</v>
      </c>
      <c r="G96" s="145">
        <v>2268642</v>
      </c>
    </row>
    <row r="97" spans="1:7" ht="9.75" customHeight="1" x14ac:dyDescent="0.2">
      <c r="A97" s="232" t="s">
        <v>385</v>
      </c>
      <c r="B97" s="145">
        <v>2014995</v>
      </c>
      <c r="C97" s="145">
        <v>-61905</v>
      </c>
      <c r="D97" s="227">
        <v>1953091</v>
      </c>
      <c r="E97" s="145">
        <v>857064</v>
      </c>
      <c r="F97" s="145">
        <v>857064</v>
      </c>
      <c r="G97" s="145">
        <v>1096027</v>
      </c>
    </row>
    <row r="98" spans="1:7" ht="16.5" x14ac:dyDescent="0.2">
      <c r="A98" s="232" t="s">
        <v>386</v>
      </c>
      <c r="B98" s="145">
        <v>361328</v>
      </c>
      <c r="C98" s="145">
        <v>-29152</v>
      </c>
      <c r="D98" s="227">
        <v>332176</v>
      </c>
      <c r="E98" s="145">
        <v>30798</v>
      </c>
      <c r="F98" s="145">
        <v>30798</v>
      </c>
      <c r="G98" s="145">
        <v>301378</v>
      </c>
    </row>
    <row r="99" spans="1:7" ht="8.25" customHeight="1" x14ac:dyDescent="0.2">
      <c r="A99" s="232" t="s">
        <v>387</v>
      </c>
      <c r="B99" s="145">
        <v>0</v>
      </c>
      <c r="C99" s="145">
        <v>0</v>
      </c>
      <c r="D99" s="225">
        <v>0</v>
      </c>
      <c r="E99" s="145">
        <v>0</v>
      </c>
      <c r="F99" s="145">
        <v>0</v>
      </c>
      <c r="G99" s="145">
        <v>0</v>
      </c>
    </row>
    <row r="100" spans="1:7" ht="9.75" customHeight="1" x14ac:dyDescent="0.2">
      <c r="A100" s="232" t="s">
        <v>388</v>
      </c>
      <c r="B100" s="145">
        <v>2081385</v>
      </c>
      <c r="C100" s="145">
        <v>-12475</v>
      </c>
      <c r="D100" s="227">
        <v>2068909</v>
      </c>
      <c r="E100" s="145">
        <v>271656</v>
      </c>
      <c r="F100" s="145">
        <v>153118</v>
      </c>
      <c r="G100" s="240">
        <v>1797253</v>
      </c>
    </row>
    <row r="101" spans="1:7" s="199" customFormat="1" ht="17.25" customHeight="1" x14ac:dyDescent="0.2">
      <c r="A101" s="230" t="s">
        <v>389</v>
      </c>
      <c r="B101" s="229">
        <f>B102+B103+B104+B105+B106+B107+B108+B109+B110</f>
        <v>26567768</v>
      </c>
      <c r="C101" s="229">
        <f>C102+C103+C104+C105+C106+C107+C108+C109+C110</f>
        <v>15747482</v>
      </c>
      <c r="D101" s="242">
        <f t="shared" ref="D101:G101" si="25">D102+D103+D104+D105+D106+D107+D108+D109+D110</f>
        <v>42315251</v>
      </c>
      <c r="E101" s="246">
        <f>E102+E103+E104+E105+E106+E107+E108+E109+E110</f>
        <v>24859029</v>
      </c>
      <c r="F101" s="229">
        <f>F102+F103+F104+F105+F106+F107+F108+F109+F110</f>
        <v>24722387</v>
      </c>
      <c r="G101" s="242">
        <f t="shared" si="25"/>
        <v>17456224</v>
      </c>
    </row>
    <row r="102" spans="1:7" ht="9" customHeight="1" x14ac:dyDescent="0.2">
      <c r="A102" s="232" t="s">
        <v>390</v>
      </c>
      <c r="B102" s="145">
        <v>13912944</v>
      </c>
      <c r="C102" s="145">
        <v>-81418</v>
      </c>
      <c r="D102" s="240">
        <v>13831526</v>
      </c>
      <c r="E102" s="145">
        <v>5889575</v>
      </c>
      <c r="F102" s="145">
        <v>5872607</v>
      </c>
      <c r="G102" s="240">
        <v>7941951</v>
      </c>
    </row>
    <row r="103" spans="1:7" ht="9" customHeight="1" x14ac:dyDescent="0.2">
      <c r="A103" s="232" t="s">
        <v>391</v>
      </c>
      <c r="B103" s="145">
        <v>2294446</v>
      </c>
      <c r="C103" s="145">
        <v>28297</v>
      </c>
      <c r="D103" s="240">
        <v>2322744</v>
      </c>
      <c r="E103" s="145">
        <v>673554</v>
      </c>
      <c r="F103" s="145">
        <v>644654</v>
      </c>
      <c r="G103" s="240">
        <v>1649190</v>
      </c>
    </row>
    <row r="104" spans="1:7" ht="9.75" customHeight="1" x14ac:dyDescent="0.2">
      <c r="A104" s="232" t="s">
        <v>392</v>
      </c>
      <c r="B104" s="145">
        <v>2818474</v>
      </c>
      <c r="C104" s="145">
        <v>855932</v>
      </c>
      <c r="D104" s="240">
        <v>3674406</v>
      </c>
      <c r="E104" s="145">
        <v>1637277</v>
      </c>
      <c r="F104" s="145">
        <v>1582297</v>
      </c>
      <c r="G104" s="240">
        <v>2037129</v>
      </c>
    </row>
    <row r="105" spans="1:7" ht="11.25" customHeight="1" x14ac:dyDescent="0.2">
      <c r="A105" s="232" t="s">
        <v>393</v>
      </c>
      <c r="B105" s="145">
        <v>681874</v>
      </c>
      <c r="C105" s="145">
        <v>213452</v>
      </c>
      <c r="D105" s="240">
        <v>895326</v>
      </c>
      <c r="E105" s="145">
        <v>718944</v>
      </c>
      <c r="F105" s="145">
        <v>718944</v>
      </c>
      <c r="G105" s="240">
        <v>176382</v>
      </c>
    </row>
    <row r="106" spans="1:7" ht="15.75" customHeight="1" x14ac:dyDescent="0.2">
      <c r="A106" s="232" t="s">
        <v>394</v>
      </c>
      <c r="B106" s="145">
        <v>938252</v>
      </c>
      <c r="C106" s="145">
        <v>14289563</v>
      </c>
      <c r="D106" s="240">
        <v>15227815</v>
      </c>
      <c r="E106" s="145">
        <v>14218337</v>
      </c>
      <c r="F106" s="145">
        <v>14197467</v>
      </c>
      <c r="G106" s="240">
        <v>1009478</v>
      </c>
    </row>
    <row r="107" spans="1:7" ht="10.5" customHeight="1" x14ac:dyDescent="0.2">
      <c r="A107" s="232" t="s">
        <v>395</v>
      </c>
      <c r="B107" s="145">
        <v>4299425</v>
      </c>
      <c r="C107" s="145">
        <v>9840</v>
      </c>
      <c r="D107" s="240">
        <v>4309265</v>
      </c>
      <c r="E107" s="145">
        <v>1200856</v>
      </c>
      <c r="F107" s="145">
        <v>1200856</v>
      </c>
      <c r="G107" s="240">
        <v>3108409</v>
      </c>
    </row>
    <row r="108" spans="1:7" ht="10.5" customHeight="1" x14ac:dyDescent="0.2">
      <c r="A108" s="232" t="s">
        <v>396</v>
      </c>
      <c r="B108" s="145">
        <v>411920</v>
      </c>
      <c r="C108" s="145">
        <v>264882</v>
      </c>
      <c r="D108" s="240">
        <v>676802</v>
      </c>
      <c r="E108" s="145">
        <v>276263</v>
      </c>
      <c r="F108" s="145">
        <v>268273</v>
      </c>
      <c r="G108" s="240">
        <v>400539</v>
      </c>
    </row>
    <row r="109" spans="1:7" ht="8.25" customHeight="1" x14ac:dyDescent="0.2">
      <c r="A109" s="232" t="s">
        <v>397</v>
      </c>
      <c r="B109" s="145">
        <v>1193931</v>
      </c>
      <c r="C109" s="145">
        <v>133108</v>
      </c>
      <c r="D109" s="227">
        <v>1327039</v>
      </c>
      <c r="E109" s="145">
        <v>213482</v>
      </c>
      <c r="F109" s="145">
        <v>206548</v>
      </c>
      <c r="G109" s="227">
        <v>1113558</v>
      </c>
    </row>
    <row r="110" spans="1:7" ht="10.5" customHeight="1" x14ac:dyDescent="0.2">
      <c r="A110" s="232" t="s">
        <v>398</v>
      </c>
      <c r="B110" s="145">
        <v>16502</v>
      </c>
      <c r="C110" s="145">
        <v>33826</v>
      </c>
      <c r="D110" s="227">
        <v>50328</v>
      </c>
      <c r="E110" s="145">
        <v>30741</v>
      </c>
      <c r="F110" s="145">
        <v>30741</v>
      </c>
      <c r="G110" s="227">
        <v>19588</v>
      </c>
    </row>
    <row r="111" spans="1:7" s="199" customFormat="1" ht="16.5" x14ac:dyDescent="0.2">
      <c r="A111" s="230" t="s">
        <v>399</v>
      </c>
      <c r="B111" s="196">
        <f>B112+B113+B114+B115+B116+B117+B118+B119+B120</f>
        <v>0</v>
      </c>
      <c r="C111" s="229">
        <f>C112+C113+C114+C115+C116+C117+C118+C119+C120</f>
        <v>259591</v>
      </c>
      <c r="D111" s="242">
        <f>D112+D113+D114+D115+D116+D117+D118+D119+D120</f>
        <v>259591</v>
      </c>
      <c r="E111" s="246">
        <f t="shared" ref="E111:G111" si="26">E112+E113+E114+E115+E116+E117+E118+E119+E120</f>
        <v>0</v>
      </c>
      <c r="F111" s="229">
        <f t="shared" si="26"/>
        <v>0</v>
      </c>
      <c r="G111" s="242">
        <f t="shared" si="26"/>
        <v>259591</v>
      </c>
    </row>
    <row r="112" spans="1:7" ht="9.75" customHeight="1" x14ac:dyDescent="0.2">
      <c r="A112" s="232" t="s">
        <v>400</v>
      </c>
      <c r="B112" s="145">
        <v>0</v>
      </c>
      <c r="C112" s="227">
        <v>0</v>
      </c>
      <c r="D112" s="227">
        <v>0</v>
      </c>
      <c r="E112" s="227">
        <v>0</v>
      </c>
      <c r="F112" s="227">
        <v>0</v>
      </c>
      <c r="G112" s="227">
        <v>0</v>
      </c>
    </row>
    <row r="113" spans="1:7" ht="9.75" customHeight="1" x14ac:dyDescent="0.2">
      <c r="A113" s="232" t="s">
        <v>401</v>
      </c>
      <c r="B113" s="145">
        <v>0</v>
      </c>
      <c r="C113" s="227">
        <v>0</v>
      </c>
      <c r="D113" s="227">
        <v>0</v>
      </c>
      <c r="E113" s="245">
        <v>0</v>
      </c>
      <c r="F113" s="227">
        <v>0</v>
      </c>
      <c r="G113" s="227">
        <v>0</v>
      </c>
    </row>
    <row r="114" spans="1:7" ht="9.75" customHeight="1" x14ac:dyDescent="0.2">
      <c r="A114" s="232" t="s">
        <v>402</v>
      </c>
      <c r="B114" s="145">
        <v>0</v>
      </c>
      <c r="C114" s="227">
        <v>0</v>
      </c>
      <c r="D114" s="227">
        <v>0</v>
      </c>
      <c r="E114" s="245">
        <v>0</v>
      </c>
      <c r="F114" s="227">
        <v>0</v>
      </c>
      <c r="G114" s="227">
        <v>0</v>
      </c>
    </row>
    <row r="115" spans="1:7" ht="9.75" customHeight="1" x14ac:dyDescent="0.2">
      <c r="A115" s="232" t="s">
        <v>403</v>
      </c>
      <c r="B115" s="145">
        <v>0</v>
      </c>
      <c r="C115" s="145">
        <v>259591</v>
      </c>
      <c r="D115" s="227">
        <v>259591</v>
      </c>
      <c r="E115" s="145">
        <v>0</v>
      </c>
      <c r="F115" s="145">
        <v>0</v>
      </c>
      <c r="G115" s="227">
        <v>259591</v>
      </c>
    </row>
    <row r="116" spans="1:7" ht="9.75" customHeight="1" x14ac:dyDescent="0.2">
      <c r="A116" s="232" t="s">
        <v>404</v>
      </c>
      <c r="B116" s="145">
        <v>0</v>
      </c>
      <c r="C116" s="227">
        <v>0</v>
      </c>
      <c r="D116" s="227">
        <v>0</v>
      </c>
      <c r="E116" s="245">
        <v>0</v>
      </c>
      <c r="F116" s="227">
        <v>0</v>
      </c>
      <c r="G116" s="227">
        <v>0</v>
      </c>
    </row>
    <row r="117" spans="1:7" ht="9.75" customHeight="1" x14ac:dyDescent="0.2">
      <c r="A117" s="232" t="s">
        <v>405</v>
      </c>
      <c r="B117" s="145">
        <v>0</v>
      </c>
      <c r="C117" s="227">
        <v>0</v>
      </c>
      <c r="D117" s="227">
        <v>0</v>
      </c>
      <c r="E117" s="245">
        <v>0</v>
      </c>
      <c r="F117" s="227">
        <v>0</v>
      </c>
      <c r="G117" s="227">
        <v>0</v>
      </c>
    </row>
    <row r="118" spans="1:7" ht="9.75" customHeight="1" x14ac:dyDescent="0.2">
      <c r="A118" s="232" t="s">
        <v>406</v>
      </c>
      <c r="B118" s="145">
        <v>0</v>
      </c>
      <c r="C118" s="227">
        <v>0</v>
      </c>
      <c r="D118" s="227">
        <v>0</v>
      </c>
      <c r="E118" s="245">
        <v>0</v>
      </c>
      <c r="F118" s="227">
        <v>0</v>
      </c>
      <c r="G118" s="227">
        <v>0</v>
      </c>
    </row>
    <row r="119" spans="1:7" ht="9.75" customHeight="1" x14ac:dyDescent="0.2">
      <c r="A119" s="232" t="s">
        <v>407</v>
      </c>
      <c r="B119" s="145">
        <v>0</v>
      </c>
      <c r="C119" s="227">
        <v>0</v>
      </c>
      <c r="D119" s="227">
        <v>0</v>
      </c>
      <c r="E119" s="245">
        <v>0</v>
      </c>
      <c r="F119" s="227">
        <v>0</v>
      </c>
      <c r="G119" s="227">
        <v>0</v>
      </c>
    </row>
    <row r="120" spans="1:7" ht="9.75" customHeight="1" x14ac:dyDescent="0.2">
      <c r="A120" s="232" t="s">
        <v>408</v>
      </c>
      <c r="B120" s="145">
        <v>0</v>
      </c>
      <c r="C120" s="227">
        <v>0</v>
      </c>
      <c r="D120" s="227">
        <v>0</v>
      </c>
      <c r="E120" s="245">
        <v>0</v>
      </c>
      <c r="F120" s="227">
        <v>0</v>
      </c>
      <c r="G120" s="227">
        <v>0</v>
      </c>
    </row>
    <row r="121" spans="1:7" s="199" customFormat="1" ht="15" customHeight="1" x14ac:dyDescent="0.2">
      <c r="A121" s="230" t="s">
        <v>409</v>
      </c>
      <c r="B121" s="196">
        <f>B122+B123+B124+B125+B126+B127+B128+B129+B130</f>
        <v>0</v>
      </c>
      <c r="C121" s="229">
        <f>C122+C123+C124+C125+C126+C127+C128+C129+C130</f>
        <v>175000</v>
      </c>
      <c r="D121" s="242">
        <f t="shared" ref="D121:G121" si="27">D122+D123+D124+D125+D126+D127+D128+D129+D130</f>
        <v>175000</v>
      </c>
      <c r="E121" s="246">
        <f t="shared" si="27"/>
        <v>0</v>
      </c>
      <c r="F121" s="229">
        <f t="shared" si="27"/>
        <v>0</v>
      </c>
      <c r="G121" s="242">
        <f t="shared" si="27"/>
        <v>175000</v>
      </c>
    </row>
    <row r="122" spans="1:7" ht="9" customHeight="1" x14ac:dyDescent="0.2">
      <c r="A122" s="232" t="s">
        <v>410</v>
      </c>
      <c r="B122" s="145">
        <v>0</v>
      </c>
      <c r="C122" s="145">
        <v>60000</v>
      </c>
      <c r="D122" s="227">
        <v>60000</v>
      </c>
      <c r="E122" s="145">
        <v>0</v>
      </c>
      <c r="F122" s="145">
        <v>0</v>
      </c>
      <c r="G122" s="227">
        <v>60000</v>
      </c>
    </row>
    <row r="123" spans="1:7" ht="9" customHeight="1" x14ac:dyDescent="0.2">
      <c r="A123" s="232" t="s">
        <v>411</v>
      </c>
      <c r="B123" s="145">
        <v>0</v>
      </c>
      <c r="C123" s="145">
        <v>0</v>
      </c>
      <c r="D123" s="227">
        <v>0</v>
      </c>
      <c r="E123" s="145">
        <v>0</v>
      </c>
      <c r="F123" s="145">
        <v>0</v>
      </c>
      <c r="G123" s="227">
        <v>0</v>
      </c>
    </row>
    <row r="124" spans="1:7" ht="9" customHeight="1" x14ac:dyDescent="0.2">
      <c r="A124" s="232" t="s">
        <v>412</v>
      </c>
      <c r="B124" s="241">
        <v>0</v>
      </c>
      <c r="C124" s="145">
        <v>85000</v>
      </c>
      <c r="D124" s="227">
        <v>85000</v>
      </c>
      <c r="E124" s="145">
        <v>0</v>
      </c>
      <c r="F124" s="145">
        <v>0</v>
      </c>
      <c r="G124" s="227">
        <v>85000</v>
      </c>
    </row>
    <row r="125" spans="1:7" ht="9" customHeight="1" x14ac:dyDescent="0.2">
      <c r="A125" s="232" t="s">
        <v>413</v>
      </c>
      <c r="B125" s="145">
        <v>0</v>
      </c>
      <c r="C125" s="145">
        <v>0</v>
      </c>
      <c r="D125" s="240">
        <v>0</v>
      </c>
      <c r="E125" s="145">
        <v>0</v>
      </c>
      <c r="F125" s="145">
        <v>0</v>
      </c>
      <c r="G125" s="227">
        <v>0</v>
      </c>
    </row>
    <row r="126" spans="1:7" ht="9" customHeight="1" x14ac:dyDescent="0.2">
      <c r="A126" s="232" t="s">
        <v>414</v>
      </c>
      <c r="B126" s="145">
        <v>0</v>
      </c>
      <c r="C126" s="145">
        <v>0</v>
      </c>
      <c r="D126" s="240">
        <v>0</v>
      </c>
      <c r="E126" s="145">
        <v>0</v>
      </c>
      <c r="F126" s="145">
        <v>0</v>
      </c>
      <c r="G126" s="227">
        <v>0</v>
      </c>
    </row>
    <row r="127" spans="1:7" ht="9" customHeight="1" x14ac:dyDescent="0.2">
      <c r="A127" s="232" t="s">
        <v>415</v>
      </c>
      <c r="B127" s="145">
        <v>0</v>
      </c>
      <c r="C127" s="145">
        <v>0</v>
      </c>
      <c r="D127" s="240">
        <v>0</v>
      </c>
      <c r="E127" s="145">
        <v>0</v>
      </c>
      <c r="F127" s="145">
        <v>0</v>
      </c>
      <c r="G127" s="227">
        <v>0</v>
      </c>
    </row>
    <row r="128" spans="1:7" ht="9" customHeight="1" x14ac:dyDescent="0.2">
      <c r="A128" s="232" t="s">
        <v>416</v>
      </c>
      <c r="B128" s="145">
        <v>0</v>
      </c>
      <c r="C128" s="145">
        <v>30000</v>
      </c>
      <c r="D128" s="240">
        <v>30000</v>
      </c>
      <c r="E128" s="145">
        <v>0</v>
      </c>
      <c r="F128" s="145">
        <v>0</v>
      </c>
      <c r="G128" s="227">
        <v>30000</v>
      </c>
    </row>
    <row r="129" spans="1:7" ht="9" customHeight="1" x14ac:dyDescent="0.2">
      <c r="A129" s="232" t="s">
        <v>417</v>
      </c>
      <c r="B129" s="145">
        <v>0</v>
      </c>
      <c r="C129" s="145">
        <v>0</v>
      </c>
      <c r="D129" s="240">
        <v>0</v>
      </c>
      <c r="E129" s="145">
        <v>0</v>
      </c>
      <c r="F129" s="145">
        <v>0</v>
      </c>
      <c r="G129" s="227">
        <v>0</v>
      </c>
    </row>
    <row r="130" spans="1:7" ht="9" customHeight="1" x14ac:dyDescent="0.2">
      <c r="A130" s="232" t="s">
        <v>418</v>
      </c>
      <c r="B130" s="145">
        <v>0</v>
      </c>
      <c r="C130" s="145">
        <v>0</v>
      </c>
      <c r="D130" s="240">
        <v>0</v>
      </c>
      <c r="E130" s="145">
        <v>0</v>
      </c>
      <c r="F130" s="145">
        <v>0</v>
      </c>
      <c r="G130" s="227">
        <v>0</v>
      </c>
    </row>
    <row r="131" spans="1:7" s="199" customFormat="1" ht="8.25" customHeight="1" x14ac:dyDescent="0.2">
      <c r="A131" s="230" t="s">
        <v>419</v>
      </c>
      <c r="B131" s="196">
        <f>B132+B133+B134</f>
        <v>0</v>
      </c>
      <c r="C131" s="229">
        <f>C132+C133+C134</f>
        <v>16739072</v>
      </c>
      <c r="D131" s="281">
        <f t="shared" ref="D131:F131" si="28">D132+D133+D134</f>
        <v>16739072</v>
      </c>
      <c r="E131" s="246">
        <f t="shared" si="28"/>
        <v>16155982</v>
      </c>
      <c r="F131" s="229">
        <f t="shared" si="28"/>
        <v>16155982</v>
      </c>
      <c r="G131" s="242">
        <f>G132+G133+G134</f>
        <v>583090</v>
      </c>
    </row>
    <row r="132" spans="1:7" ht="9.75" customHeight="1" x14ac:dyDescent="0.2">
      <c r="A132" s="232" t="s">
        <v>420</v>
      </c>
      <c r="B132" s="145">
        <v>0</v>
      </c>
      <c r="C132" s="145">
        <v>0</v>
      </c>
      <c r="D132" s="240">
        <v>0</v>
      </c>
      <c r="E132" s="145">
        <v>0</v>
      </c>
      <c r="F132" s="145">
        <v>0</v>
      </c>
      <c r="G132" s="227">
        <v>0</v>
      </c>
    </row>
    <row r="133" spans="1:7" ht="9.75" customHeight="1" x14ac:dyDescent="0.2">
      <c r="A133" s="232" t="s">
        <v>421</v>
      </c>
      <c r="B133" s="145">
        <v>0</v>
      </c>
      <c r="C133" s="145">
        <v>16739072</v>
      </c>
      <c r="D133" s="227">
        <v>16739072</v>
      </c>
      <c r="E133" s="145">
        <v>16155982</v>
      </c>
      <c r="F133" s="145">
        <v>16155982</v>
      </c>
      <c r="G133" s="227">
        <v>583090</v>
      </c>
    </row>
    <row r="134" spans="1:7" ht="9.75" customHeight="1" x14ac:dyDescent="0.2">
      <c r="A134" s="232" t="s">
        <v>422</v>
      </c>
      <c r="B134" s="145">
        <v>0</v>
      </c>
      <c r="C134" s="145">
        <v>0</v>
      </c>
      <c r="D134" s="227">
        <v>0</v>
      </c>
      <c r="E134" s="145">
        <v>0</v>
      </c>
      <c r="F134" s="145">
        <v>0</v>
      </c>
      <c r="G134" s="227">
        <v>0</v>
      </c>
    </row>
    <row r="135" spans="1:7" s="199" customFormat="1" ht="13.5" customHeight="1" x14ac:dyDescent="0.2">
      <c r="A135" s="133" t="s">
        <v>443</v>
      </c>
      <c r="B135" s="203">
        <f>B136+B137+B138+B139+B140+B142+B143</f>
        <v>3</v>
      </c>
      <c r="C135" s="203">
        <f t="shared" ref="C135:G135" si="29">C136+C137+C138+C139+C140+C142+C143</f>
        <v>0</v>
      </c>
      <c r="D135" s="203">
        <f t="shared" si="29"/>
        <v>0</v>
      </c>
      <c r="E135" s="203">
        <f t="shared" si="29"/>
        <v>0</v>
      </c>
      <c r="F135" s="203">
        <f t="shared" si="29"/>
        <v>0</v>
      </c>
      <c r="G135" s="203">
        <f t="shared" si="29"/>
        <v>4</v>
      </c>
    </row>
    <row r="136" spans="1:7" ht="9.75" customHeight="1" x14ac:dyDescent="0.2">
      <c r="A136" s="232" t="s">
        <v>423</v>
      </c>
      <c r="B136" s="145">
        <v>0</v>
      </c>
      <c r="C136" s="227">
        <v>0</v>
      </c>
      <c r="D136" s="227">
        <v>0</v>
      </c>
      <c r="E136" s="245">
        <v>0</v>
      </c>
      <c r="F136" s="227">
        <v>0</v>
      </c>
      <c r="G136" s="227">
        <v>0</v>
      </c>
    </row>
    <row r="137" spans="1:7" ht="9.75" customHeight="1" x14ac:dyDescent="0.2">
      <c r="A137" s="232" t="s">
        <v>424</v>
      </c>
      <c r="B137" s="145">
        <v>0</v>
      </c>
      <c r="C137" s="227">
        <v>0</v>
      </c>
      <c r="D137" s="227">
        <v>0</v>
      </c>
      <c r="E137" s="245">
        <v>0</v>
      </c>
      <c r="F137" s="227">
        <v>0</v>
      </c>
      <c r="G137" s="227">
        <v>0</v>
      </c>
    </row>
    <row r="138" spans="1:7" ht="9.75" customHeight="1" x14ac:dyDescent="0.2">
      <c r="A138" s="232" t="s">
        <v>425</v>
      </c>
      <c r="B138" s="145">
        <v>0</v>
      </c>
      <c r="C138" s="240">
        <v>0</v>
      </c>
      <c r="D138" s="240">
        <v>0</v>
      </c>
      <c r="E138" s="247">
        <v>0</v>
      </c>
      <c r="F138" s="240">
        <v>0</v>
      </c>
      <c r="G138" s="240">
        <v>0</v>
      </c>
    </row>
    <row r="139" spans="1:7" ht="9.75" customHeight="1" x14ac:dyDescent="0.2">
      <c r="A139" s="232" t="s">
        <v>426</v>
      </c>
      <c r="B139" s="145">
        <v>0</v>
      </c>
      <c r="C139" s="240">
        <v>0</v>
      </c>
      <c r="D139" s="240">
        <v>0</v>
      </c>
      <c r="E139" s="247">
        <v>0</v>
      </c>
      <c r="F139" s="240">
        <v>0</v>
      </c>
      <c r="G139" s="240">
        <v>0</v>
      </c>
    </row>
    <row r="140" spans="1:7" ht="9.75" customHeight="1" x14ac:dyDescent="0.2">
      <c r="A140" s="232" t="s">
        <v>427</v>
      </c>
      <c r="B140" s="145">
        <v>0</v>
      </c>
      <c r="C140" s="240">
        <v>0</v>
      </c>
      <c r="D140" s="240">
        <v>0</v>
      </c>
      <c r="E140" s="247">
        <v>0</v>
      </c>
      <c r="F140" s="240">
        <v>0</v>
      </c>
      <c r="G140" s="240">
        <v>0</v>
      </c>
    </row>
    <row r="141" spans="1:7" ht="9.75" customHeight="1" x14ac:dyDescent="0.2">
      <c r="A141" s="232" t="s">
        <v>428</v>
      </c>
      <c r="B141" s="145">
        <v>0</v>
      </c>
      <c r="C141" s="240">
        <v>0</v>
      </c>
      <c r="D141" s="240">
        <f t="shared" ref="D141:D142" si="30">+B141+C141</f>
        <v>0</v>
      </c>
      <c r="E141" s="247">
        <v>0</v>
      </c>
      <c r="F141" s="240">
        <v>0</v>
      </c>
      <c r="G141" s="240">
        <f t="shared" ref="G141:G142" si="31">+D141-E141</f>
        <v>0</v>
      </c>
    </row>
    <row r="142" spans="1:7" ht="9.75" customHeight="1" x14ac:dyDescent="0.2">
      <c r="A142" s="232" t="s">
        <v>429</v>
      </c>
      <c r="B142" s="145">
        <v>0</v>
      </c>
      <c r="C142" s="145">
        <v>0</v>
      </c>
      <c r="D142" s="145">
        <f t="shared" si="30"/>
        <v>0</v>
      </c>
      <c r="E142" s="248">
        <v>0</v>
      </c>
      <c r="F142" s="145">
        <v>0</v>
      </c>
      <c r="G142" s="145">
        <f t="shared" si="31"/>
        <v>0</v>
      </c>
    </row>
    <row r="143" spans="1:7" ht="12" customHeight="1" x14ac:dyDescent="0.2">
      <c r="A143" s="232" t="s">
        <v>430</v>
      </c>
      <c r="B143" s="145">
        <v>3</v>
      </c>
      <c r="C143" s="145">
        <v>0</v>
      </c>
      <c r="D143" s="145">
        <v>0</v>
      </c>
      <c r="E143" s="248">
        <v>0</v>
      </c>
      <c r="F143" s="145">
        <v>0</v>
      </c>
      <c r="G143" s="145">
        <v>4</v>
      </c>
    </row>
    <row r="144" spans="1:7" s="199" customFormat="1" ht="9.75" customHeight="1" x14ac:dyDescent="0.2">
      <c r="A144" s="133" t="s">
        <v>431</v>
      </c>
      <c r="B144" s="203">
        <f>B145+B146+B147</f>
        <v>0</v>
      </c>
      <c r="C144" s="203">
        <f t="shared" ref="C144:G144" si="32">C145+C146+C147</f>
        <v>0</v>
      </c>
      <c r="D144" s="203">
        <f t="shared" si="32"/>
        <v>0</v>
      </c>
      <c r="E144" s="249">
        <f t="shared" si="32"/>
        <v>0</v>
      </c>
      <c r="F144" s="203">
        <f t="shared" si="32"/>
        <v>0</v>
      </c>
      <c r="G144" s="203">
        <f t="shared" si="32"/>
        <v>0</v>
      </c>
    </row>
    <row r="145" spans="1:7" ht="8.25" customHeight="1" x14ac:dyDescent="0.2">
      <c r="A145" s="232" t="s">
        <v>432</v>
      </c>
      <c r="B145" s="145">
        <v>0</v>
      </c>
      <c r="C145" s="145">
        <v>0</v>
      </c>
      <c r="D145" s="145">
        <f t="shared" ref="D145" si="33">+B145+C145</f>
        <v>0</v>
      </c>
      <c r="E145" s="248">
        <v>0</v>
      </c>
      <c r="F145" s="145">
        <v>0</v>
      </c>
      <c r="G145" s="145">
        <f t="shared" ref="G145" si="34">+D145-E145</f>
        <v>0</v>
      </c>
    </row>
    <row r="146" spans="1:7" ht="8.25" customHeight="1" x14ac:dyDescent="0.2">
      <c r="A146" s="232" t="s">
        <v>433</v>
      </c>
      <c r="B146" s="145">
        <v>0</v>
      </c>
      <c r="C146" s="145">
        <v>0</v>
      </c>
      <c r="D146" s="145">
        <f t="shared" ref="D146:D147" si="35">+B146+C146</f>
        <v>0</v>
      </c>
      <c r="E146" s="248">
        <v>0</v>
      </c>
      <c r="F146" s="145">
        <v>0</v>
      </c>
      <c r="G146" s="145">
        <f t="shared" ref="G146:G147" si="36">+D146-E146</f>
        <v>0</v>
      </c>
    </row>
    <row r="147" spans="1:7" ht="8.25" customHeight="1" x14ac:dyDescent="0.2">
      <c r="A147" s="232" t="s">
        <v>434</v>
      </c>
      <c r="B147" s="145">
        <v>0</v>
      </c>
      <c r="C147" s="145">
        <v>0</v>
      </c>
      <c r="D147" s="145">
        <f t="shared" si="35"/>
        <v>0</v>
      </c>
      <c r="E147" s="248">
        <v>0</v>
      </c>
      <c r="F147" s="145">
        <v>0</v>
      </c>
      <c r="G147" s="145">
        <f t="shared" si="36"/>
        <v>0</v>
      </c>
    </row>
    <row r="148" spans="1:7" s="199" customFormat="1" ht="9.75" customHeight="1" x14ac:dyDescent="0.2">
      <c r="A148" s="133" t="s">
        <v>435</v>
      </c>
      <c r="B148" s="203">
        <f>B149+B150+B151+B152+B153+B154+B155</f>
        <v>0</v>
      </c>
      <c r="C148" s="203">
        <f t="shared" ref="C148:G148" si="37">C149+C150+C151+C152+C153+C154+C155</f>
        <v>1</v>
      </c>
      <c r="D148" s="203">
        <f t="shared" si="37"/>
        <v>0</v>
      </c>
      <c r="E148" s="249">
        <f t="shared" si="37"/>
        <v>0</v>
      </c>
      <c r="F148" s="203">
        <f t="shared" si="37"/>
        <v>0</v>
      </c>
      <c r="G148" s="203">
        <f t="shared" si="37"/>
        <v>0</v>
      </c>
    </row>
    <row r="149" spans="1:7" ht="9" customHeight="1" x14ac:dyDescent="0.2">
      <c r="A149" s="232" t="s">
        <v>436</v>
      </c>
      <c r="B149" s="145">
        <v>0</v>
      </c>
      <c r="C149" s="145">
        <v>1</v>
      </c>
      <c r="D149" s="145">
        <v>0</v>
      </c>
      <c r="E149" s="248">
        <v>0</v>
      </c>
      <c r="F149" s="145">
        <v>0</v>
      </c>
      <c r="G149" s="145">
        <v>0</v>
      </c>
    </row>
    <row r="150" spans="1:7" ht="9" customHeight="1" x14ac:dyDescent="0.2">
      <c r="A150" s="232" t="s">
        <v>437</v>
      </c>
      <c r="B150" s="145">
        <v>0</v>
      </c>
      <c r="C150" s="145">
        <v>0</v>
      </c>
      <c r="D150" s="145">
        <f t="shared" ref="D150:D151" si="38">+B150+C150</f>
        <v>0</v>
      </c>
      <c r="E150" s="248">
        <v>0</v>
      </c>
      <c r="F150" s="145">
        <v>0</v>
      </c>
      <c r="G150" s="145">
        <f t="shared" ref="G150:G151" si="39">+D150-E150</f>
        <v>0</v>
      </c>
    </row>
    <row r="151" spans="1:7" ht="9" customHeight="1" x14ac:dyDescent="0.2">
      <c r="A151" s="232" t="s">
        <v>438</v>
      </c>
      <c r="B151" s="145">
        <v>0</v>
      </c>
      <c r="C151" s="145">
        <v>0</v>
      </c>
      <c r="D151" s="145">
        <f t="shared" si="38"/>
        <v>0</v>
      </c>
      <c r="E151" s="248">
        <v>0</v>
      </c>
      <c r="F151" s="145">
        <v>0</v>
      </c>
      <c r="G151" s="145">
        <f t="shared" si="39"/>
        <v>0</v>
      </c>
    </row>
    <row r="152" spans="1:7" ht="9" customHeight="1" x14ac:dyDescent="0.2">
      <c r="A152" s="232" t="s">
        <v>439</v>
      </c>
      <c r="B152" s="145">
        <v>0</v>
      </c>
      <c r="C152" s="145">
        <v>0</v>
      </c>
      <c r="D152" s="145">
        <f t="shared" ref="D152:D154" si="40">+B152+C152</f>
        <v>0</v>
      </c>
      <c r="E152" s="248">
        <v>0</v>
      </c>
      <c r="F152" s="145">
        <v>0</v>
      </c>
      <c r="G152" s="145">
        <f t="shared" ref="G152:G154" si="41">+D152-E152</f>
        <v>0</v>
      </c>
    </row>
    <row r="153" spans="1:7" ht="9" customHeight="1" x14ac:dyDescent="0.2">
      <c r="A153" s="232" t="s">
        <v>440</v>
      </c>
      <c r="B153" s="145">
        <v>0</v>
      </c>
      <c r="C153" s="145">
        <v>0</v>
      </c>
      <c r="D153" s="145">
        <f t="shared" si="40"/>
        <v>0</v>
      </c>
      <c r="E153" s="248">
        <v>0</v>
      </c>
      <c r="F153" s="145">
        <v>0</v>
      </c>
      <c r="G153" s="145">
        <f t="shared" si="41"/>
        <v>0</v>
      </c>
    </row>
    <row r="154" spans="1:7" ht="9" customHeight="1" x14ac:dyDescent="0.2">
      <c r="A154" s="232" t="s">
        <v>441</v>
      </c>
      <c r="B154" s="145">
        <v>0</v>
      </c>
      <c r="C154" s="145">
        <v>0</v>
      </c>
      <c r="D154" s="145">
        <f t="shared" si="40"/>
        <v>0</v>
      </c>
      <c r="E154" s="248">
        <v>0</v>
      </c>
      <c r="F154" s="145">
        <v>0</v>
      </c>
      <c r="G154" s="145">
        <f t="shared" si="41"/>
        <v>0</v>
      </c>
    </row>
    <row r="155" spans="1:7" ht="9.75" customHeight="1" x14ac:dyDescent="0.2">
      <c r="A155" s="232" t="s">
        <v>442</v>
      </c>
      <c r="B155" s="145">
        <v>0</v>
      </c>
      <c r="C155" s="145">
        <v>0</v>
      </c>
      <c r="D155" s="145">
        <f>+B155+C155</f>
        <v>0</v>
      </c>
      <c r="E155" s="248">
        <v>0</v>
      </c>
      <c r="F155" s="145">
        <v>0</v>
      </c>
      <c r="G155" s="145">
        <f>+D155-E155</f>
        <v>0</v>
      </c>
    </row>
    <row r="156" spans="1:7" ht="10.5" customHeight="1" x14ac:dyDescent="0.2">
      <c r="A156" s="237" t="s">
        <v>14</v>
      </c>
      <c r="B156" s="253">
        <f>B7+B82</f>
        <v>1066513151</v>
      </c>
      <c r="C156" s="253">
        <f>C7+C82</f>
        <v>92372971</v>
      </c>
      <c r="D156" s="253">
        <f>D7+D82</f>
        <v>1158886123</v>
      </c>
      <c r="E156" s="254">
        <f t="shared" ref="E156:G156" si="42">E7+E82</f>
        <v>554465155</v>
      </c>
      <c r="F156" s="253">
        <f>F7+F82</f>
        <v>536883136</v>
      </c>
      <c r="G156" s="110">
        <f t="shared" si="42"/>
        <v>604420967</v>
      </c>
    </row>
    <row r="157" spans="1:7" ht="10.5" customHeight="1" x14ac:dyDescent="0.2">
      <c r="A157" s="277"/>
      <c r="B157" s="278"/>
      <c r="C157" s="278"/>
      <c r="D157" s="278"/>
      <c r="E157" s="278"/>
      <c r="F157" s="278"/>
      <c r="G157" s="249"/>
    </row>
    <row r="158" spans="1:7" ht="10.5" customHeight="1" x14ac:dyDescent="0.2">
      <c r="A158" s="277"/>
      <c r="B158" s="278"/>
      <c r="C158" s="278"/>
      <c r="D158" s="278"/>
      <c r="E158" s="278"/>
      <c r="F158" s="278"/>
      <c r="G158" s="249"/>
    </row>
    <row r="159" spans="1:7" ht="8.25" customHeight="1" x14ac:dyDescent="0.2">
      <c r="A159" s="51"/>
      <c r="B159" s="51"/>
      <c r="C159" s="51"/>
      <c r="D159" s="51"/>
      <c r="E159" s="51"/>
      <c r="F159" s="51"/>
      <c r="G159" s="51"/>
    </row>
    <row r="160" spans="1:7" x14ac:dyDescent="0.2">
      <c r="A160" s="51"/>
      <c r="B160" s="51"/>
      <c r="C160" s="51"/>
      <c r="D160" s="51"/>
      <c r="E160" s="51"/>
      <c r="F160" s="51"/>
      <c r="G160" s="51"/>
    </row>
    <row r="161" spans="1:7" x14ac:dyDescent="0.2">
      <c r="A161" s="51"/>
      <c r="B161" s="51"/>
      <c r="C161" s="51"/>
      <c r="D161" s="51"/>
      <c r="E161" s="51"/>
      <c r="F161" s="51"/>
      <c r="G161" s="51"/>
    </row>
    <row r="162" spans="1:7" x14ac:dyDescent="0.2">
      <c r="A162" s="51"/>
      <c r="B162" s="111"/>
      <c r="C162" s="111"/>
      <c r="D162" s="111"/>
      <c r="E162" s="111"/>
      <c r="F162" s="111"/>
      <c r="G162" s="111"/>
    </row>
    <row r="163" spans="1:7" x14ac:dyDescent="0.2">
      <c r="A163" s="51"/>
      <c r="B163" s="51"/>
      <c r="C163" s="51"/>
      <c r="D163" s="51"/>
      <c r="E163" s="51"/>
      <c r="F163" s="51"/>
      <c r="G163" s="51"/>
    </row>
    <row r="165" spans="1:7" x14ac:dyDescent="0.2">
      <c r="C165" s="413"/>
      <c r="D165" s="413"/>
    </row>
    <row r="166" spans="1:7" x14ac:dyDescent="0.2">
      <c r="C166" s="414"/>
      <c r="D166" s="414"/>
    </row>
    <row r="167" spans="1:7" x14ac:dyDescent="0.2">
      <c r="B167" s="189"/>
      <c r="C167" s="189"/>
      <c r="D167" s="189"/>
      <c r="E167" s="189"/>
      <c r="F167" s="189"/>
      <c r="G167" s="189"/>
    </row>
  </sheetData>
  <mergeCells count="7">
    <mergeCell ref="C165:D165"/>
    <mergeCell ref="C166:D166"/>
    <mergeCell ref="A5:G5"/>
    <mergeCell ref="A1:G1"/>
    <mergeCell ref="A2:G2"/>
    <mergeCell ref="A3:G3"/>
    <mergeCell ref="A4:G4"/>
  </mergeCells>
  <pageMargins left="0.70866141732283472" right="0.70866141732283472" top="0.31496062992125984" bottom="0.31496062992125984" header="0.31496062992125984" footer="0.31496062992125984"/>
  <pageSetup scale="85" fitToHeight="0" orientation="portrait" r:id="rId1"/>
  <rowBreaks count="2" manualBreakCount="2">
    <brk id="81" max="6" man="1"/>
    <brk id="16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zoomScale="150" zoomScaleNormal="150" workbookViewId="0">
      <selection activeCell="E21" sqref="E21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  <col min="9" max="10" width="7.5" style="190" customWidth="1"/>
  </cols>
  <sheetData>
    <row r="1" spans="1:7" ht="12" customHeight="1" x14ac:dyDescent="0.2">
      <c r="A1" s="425" t="s">
        <v>130</v>
      </c>
      <c r="B1" s="426"/>
      <c r="C1" s="426"/>
      <c r="D1" s="426"/>
      <c r="E1" s="426"/>
      <c r="F1" s="426"/>
      <c r="G1" s="427"/>
    </row>
    <row r="2" spans="1:7" ht="9.75" customHeight="1" x14ac:dyDescent="0.2">
      <c r="A2" s="428" t="s">
        <v>148</v>
      </c>
      <c r="B2" s="429"/>
      <c r="C2" s="429"/>
      <c r="D2" s="429"/>
      <c r="E2" s="429"/>
      <c r="F2" s="429"/>
      <c r="G2" s="430"/>
    </row>
    <row r="3" spans="1:7" ht="9" customHeight="1" x14ac:dyDescent="0.2">
      <c r="A3" s="431" t="s">
        <v>340</v>
      </c>
      <c r="B3" s="405"/>
      <c r="C3" s="405"/>
      <c r="D3" s="405"/>
      <c r="E3" s="405"/>
      <c r="F3" s="405"/>
      <c r="G3" s="432"/>
    </row>
    <row r="4" spans="1:7" ht="9.75" customHeight="1" x14ac:dyDescent="0.2">
      <c r="A4" s="431" t="s">
        <v>454</v>
      </c>
      <c r="B4" s="405"/>
      <c r="C4" s="405"/>
      <c r="D4" s="405"/>
      <c r="E4" s="405"/>
      <c r="F4" s="405"/>
      <c r="G4" s="432"/>
    </row>
    <row r="5" spans="1:7" ht="9.75" customHeight="1" x14ac:dyDescent="0.2">
      <c r="A5" s="431" t="s">
        <v>166</v>
      </c>
      <c r="B5" s="405"/>
      <c r="C5" s="405"/>
      <c r="D5" s="405"/>
      <c r="E5" s="405"/>
      <c r="F5" s="405"/>
      <c r="G5" s="432"/>
    </row>
    <row r="6" spans="1:7" ht="9" customHeight="1" x14ac:dyDescent="0.2">
      <c r="A6" s="422" t="s">
        <v>50</v>
      </c>
      <c r="B6" s="424" t="s">
        <v>354</v>
      </c>
      <c r="C6" s="424"/>
      <c r="D6" s="424"/>
      <c r="E6" s="424"/>
      <c r="F6" s="424"/>
      <c r="G6" s="411" t="s">
        <v>357</v>
      </c>
    </row>
    <row r="7" spans="1:7" ht="16.149999999999999" customHeight="1" x14ac:dyDescent="0.2">
      <c r="A7" s="423"/>
      <c r="B7" s="168" t="s">
        <v>355</v>
      </c>
      <c r="C7" s="169" t="s">
        <v>129</v>
      </c>
      <c r="D7" s="170" t="s">
        <v>356</v>
      </c>
      <c r="E7" s="170" t="s">
        <v>106</v>
      </c>
      <c r="F7" s="170" t="s">
        <v>108</v>
      </c>
      <c r="G7" s="421"/>
    </row>
    <row r="8" spans="1:7" ht="16.899999999999999" customHeight="1" x14ac:dyDescent="0.2">
      <c r="A8" s="112" t="s">
        <v>150</v>
      </c>
      <c r="B8" s="113">
        <f>B9+B10+B11+B12+B13+B14+B15+B16</f>
        <v>60000000</v>
      </c>
      <c r="C8" s="113">
        <f>C9+C10+C11+C12+C13+C14+C15+C16</f>
        <v>34175664</v>
      </c>
      <c r="D8" s="113">
        <f>D9+D10+D11+D12+D13+D14+D15+D16</f>
        <v>94175664</v>
      </c>
      <c r="E8" s="113">
        <f t="shared" ref="E8:G8" si="0">E9+E10+E11+E12+E13+E14+E15+E16</f>
        <v>54285203</v>
      </c>
      <c r="F8" s="113">
        <f>F9+F10+F11+F12+F13+F14+F15+F16</f>
        <v>53915559</v>
      </c>
      <c r="G8" s="113">
        <f t="shared" si="0"/>
        <v>39890461</v>
      </c>
    </row>
    <row r="9" spans="1:7" x14ac:dyDescent="0.15">
      <c r="A9" s="147" t="s">
        <v>130</v>
      </c>
      <c r="B9" s="151">
        <v>60000000</v>
      </c>
      <c r="C9" s="146">
        <v>34175664</v>
      </c>
      <c r="D9" s="118">
        <v>94175664</v>
      </c>
      <c r="E9" s="141">
        <v>54285203</v>
      </c>
      <c r="F9" s="141">
        <v>53915559</v>
      </c>
      <c r="G9" s="150">
        <v>39890461</v>
      </c>
    </row>
    <row r="10" spans="1:7" x14ac:dyDescent="0.15">
      <c r="A10" s="147" t="s">
        <v>151</v>
      </c>
      <c r="B10" s="150">
        <v>0</v>
      </c>
      <c r="C10" s="150">
        <v>0</v>
      </c>
      <c r="D10" s="118">
        <f t="shared" ref="D10:D16" si="1">+B10+C10</f>
        <v>0</v>
      </c>
      <c r="E10" s="150">
        <v>0</v>
      </c>
      <c r="F10" s="150">
        <v>0</v>
      </c>
      <c r="G10" s="150">
        <v>0</v>
      </c>
    </row>
    <row r="11" spans="1:7" x14ac:dyDescent="0.15">
      <c r="A11" s="147" t="s">
        <v>152</v>
      </c>
      <c r="B11" s="150">
        <v>0</v>
      </c>
      <c r="C11" s="150">
        <v>0</v>
      </c>
      <c r="D11" s="118">
        <f t="shared" si="1"/>
        <v>0</v>
      </c>
      <c r="E11" s="150">
        <v>0</v>
      </c>
      <c r="F11" s="150">
        <v>0</v>
      </c>
      <c r="G11" s="150">
        <v>0</v>
      </c>
    </row>
    <row r="12" spans="1:7" x14ac:dyDescent="0.15">
      <c r="A12" s="147" t="s">
        <v>153</v>
      </c>
      <c r="B12" s="150">
        <v>0</v>
      </c>
      <c r="C12" s="150">
        <v>0</v>
      </c>
      <c r="D12" s="118">
        <f t="shared" si="1"/>
        <v>0</v>
      </c>
      <c r="E12" s="150">
        <v>0</v>
      </c>
      <c r="F12" s="150">
        <v>0</v>
      </c>
      <c r="G12" s="150">
        <v>0</v>
      </c>
    </row>
    <row r="13" spans="1:7" x14ac:dyDescent="0.15">
      <c r="A13" s="147" t="s">
        <v>154</v>
      </c>
      <c r="B13" s="150">
        <v>0</v>
      </c>
      <c r="C13" s="150">
        <v>0</v>
      </c>
      <c r="D13" s="118">
        <f t="shared" si="1"/>
        <v>0</v>
      </c>
      <c r="E13" s="150">
        <v>0</v>
      </c>
      <c r="F13" s="150">
        <v>0</v>
      </c>
      <c r="G13" s="150">
        <v>0</v>
      </c>
    </row>
    <row r="14" spans="1:7" x14ac:dyDescent="0.15">
      <c r="A14" s="147" t="s">
        <v>155</v>
      </c>
      <c r="B14" s="150">
        <v>0</v>
      </c>
      <c r="C14" s="150">
        <v>0</v>
      </c>
      <c r="D14" s="118">
        <f t="shared" si="1"/>
        <v>0</v>
      </c>
      <c r="E14" s="150">
        <v>0</v>
      </c>
      <c r="F14" s="150">
        <v>0</v>
      </c>
      <c r="G14" s="150">
        <v>0</v>
      </c>
    </row>
    <row r="15" spans="1:7" x14ac:dyDescent="0.15">
      <c r="A15" s="147" t="s">
        <v>156</v>
      </c>
      <c r="B15" s="150">
        <v>0</v>
      </c>
      <c r="C15" s="150">
        <v>0</v>
      </c>
      <c r="D15" s="118">
        <f t="shared" si="1"/>
        <v>0</v>
      </c>
      <c r="E15" s="150">
        <v>0</v>
      </c>
      <c r="F15" s="150">
        <v>0</v>
      </c>
      <c r="G15" s="150">
        <v>0</v>
      </c>
    </row>
    <row r="16" spans="1:7" x14ac:dyDescent="0.15">
      <c r="A16" s="147" t="s">
        <v>157</v>
      </c>
      <c r="B16" s="150">
        <v>0</v>
      </c>
      <c r="C16" s="150">
        <v>0</v>
      </c>
      <c r="D16" s="118">
        <f t="shared" si="1"/>
        <v>0</v>
      </c>
      <c r="E16" s="150">
        <v>0</v>
      </c>
      <c r="F16" s="150">
        <v>0</v>
      </c>
      <c r="G16" s="150">
        <v>0</v>
      </c>
    </row>
    <row r="17" spans="1:7" ht="16.5" x14ac:dyDescent="0.2">
      <c r="A17" s="114" t="s">
        <v>158</v>
      </c>
      <c r="B17" s="115">
        <f t="shared" ref="B17:F17" si="2">B18+B19+B20+B21+B22+B23+B24+B25</f>
        <v>1006513151</v>
      </c>
      <c r="C17" s="115">
        <f t="shared" si="2"/>
        <v>58197308</v>
      </c>
      <c r="D17" s="115">
        <f t="shared" si="2"/>
        <v>1064710459</v>
      </c>
      <c r="E17" s="115">
        <f t="shared" si="2"/>
        <v>500179952</v>
      </c>
      <c r="F17" s="115">
        <f t="shared" si="2"/>
        <v>482967576</v>
      </c>
      <c r="G17" s="115">
        <f>G18+G19+G20+G21+G22+G23+G24+G25</f>
        <v>564530506</v>
      </c>
    </row>
    <row r="18" spans="1:7" x14ac:dyDescent="0.15">
      <c r="A18" s="149" t="s">
        <v>130</v>
      </c>
      <c r="B18" s="116">
        <v>1006513151</v>
      </c>
      <c r="C18" s="117">
        <v>58197308</v>
      </c>
      <c r="D18" s="118">
        <v>1064710459</v>
      </c>
      <c r="E18" s="118">
        <v>500179952</v>
      </c>
      <c r="F18" s="118">
        <v>482967576</v>
      </c>
      <c r="G18" s="150">
        <v>564530506</v>
      </c>
    </row>
    <row r="19" spans="1:7" x14ac:dyDescent="0.2">
      <c r="A19" s="149" t="s">
        <v>151</v>
      </c>
      <c r="B19" s="116">
        <v>0</v>
      </c>
      <c r="C19" s="116">
        <v>0</v>
      </c>
      <c r="D19" s="116">
        <v>0</v>
      </c>
      <c r="E19" s="116">
        <v>0</v>
      </c>
      <c r="F19" s="116">
        <v>0</v>
      </c>
      <c r="G19" s="116">
        <v>0</v>
      </c>
    </row>
    <row r="20" spans="1:7" x14ac:dyDescent="0.2">
      <c r="A20" s="149" t="s">
        <v>152</v>
      </c>
      <c r="B20" s="116">
        <v>0</v>
      </c>
      <c r="C20" s="116">
        <v>0</v>
      </c>
      <c r="D20" s="116">
        <v>0</v>
      </c>
      <c r="E20" s="116">
        <v>0</v>
      </c>
      <c r="F20" s="116">
        <v>0</v>
      </c>
      <c r="G20" s="116">
        <v>0</v>
      </c>
    </row>
    <row r="21" spans="1:7" x14ac:dyDescent="0.2">
      <c r="A21" s="149" t="s">
        <v>153</v>
      </c>
      <c r="B21" s="116">
        <v>0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7" x14ac:dyDescent="0.2">
      <c r="A22" s="149" t="s">
        <v>154</v>
      </c>
      <c r="B22" s="116">
        <v>0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</row>
    <row r="23" spans="1:7" x14ac:dyDescent="0.2">
      <c r="A23" s="149" t="s">
        <v>155</v>
      </c>
      <c r="B23" s="116">
        <v>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7" x14ac:dyDescent="0.2">
      <c r="A24" s="149" t="s">
        <v>156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x14ac:dyDescent="0.2">
      <c r="A25" s="149" t="s">
        <v>157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7" x14ac:dyDescent="0.2">
      <c r="A26" s="119" t="s">
        <v>159</v>
      </c>
      <c r="B26" s="120">
        <f>B8+B17</f>
        <v>1066513151</v>
      </c>
      <c r="C26" s="120">
        <f t="shared" ref="C26:F26" si="3">C8+C17</f>
        <v>92372972</v>
      </c>
      <c r="D26" s="120">
        <f>D8+D17</f>
        <v>1158886123</v>
      </c>
      <c r="E26" s="120">
        <f t="shared" si="3"/>
        <v>554465155</v>
      </c>
      <c r="F26" s="120">
        <f t="shared" si="3"/>
        <v>536883135</v>
      </c>
      <c r="G26" s="121">
        <f>G8+G17</f>
        <v>604420967</v>
      </c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5"/>
      <c r="B28" s="186"/>
      <c r="C28" s="186"/>
      <c r="D28" s="186"/>
      <c r="E28" s="186"/>
      <c r="F28" s="186"/>
      <c r="G28" s="187"/>
    </row>
    <row r="29" spans="1:7" x14ac:dyDescent="0.2">
      <c r="A29" s="185"/>
      <c r="B29" s="186"/>
      <c r="C29" s="186"/>
      <c r="D29" s="186"/>
      <c r="E29" s="186"/>
      <c r="F29" s="186"/>
      <c r="G29" s="187"/>
    </row>
    <row r="30" spans="1:7" x14ac:dyDescent="0.2">
      <c r="A30" s="51"/>
      <c r="B30" s="51"/>
      <c r="C30" s="51"/>
      <c r="D30" s="51"/>
      <c r="E30" s="51"/>
      <c r="F30" s="51"/>
      <c r="G30" s="51"/>
    </row>
    <row r="31" spans="1:7" x14ac:dyDescent="0.2">
      <c r="A31" s="51"/>
      <c r="B31" s="51"/>
      <c r="C31" s="51"/>
      <c r="D31" s="51"/>
      <c r="E31" s="51"/>
      <c r="F31" s="51"/>
      <c r="G31" s="51"/>
    </row>
    <row r="32" spans="1:7" x14ac:dyDescent="0.2">
      <c r="A32" s="51"/>
      <c r="B32" s="51"/>
      <c r="C32" s="51"/>
      <c r="D32" s="51"/>
      <c r="E32" s="51"/>
      <c r="F32" s="51"/>
      <c r="G32" s="51"/>
    </row>
    <row r="33" spans="1:7" x14ac:dyDescent="0.2">
      <c r="A33" s="51"/>
      <c r="B33" s="51"/>
      <c r="C33" s="51"/>
      <c r="D33" s="51"/>
      <c r="E33" s="51"/>
      <c r="F33" s="51"/>
      <c r="G33" s="51"/>
    </row>
    <row r="34" spans="1:7" x14ac:dyDescent="0.2">
      <c r="A34" s="51"/>
      <c r="B34" s="51"/>
      <c r="C34" s="51"/>
      <c r="D34" s="51"/>
      <c r="E34" s="51"/>
      <c r="F34" s="51"/>
      <c r="G34" s="51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7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8"/>
  <sheetViews>
    <sheetView zoomScale="140" zoomScaleNormal="140" workbookViewId="0">
      <selection activeCell="A5" sqref="A5:G5"/>
    </sheetView>
  </sheetViews>
  <sheetFormatPr baseColWidth="10" defaultColWidth="8.83203125" defaultRowHeight="12.75" x14ac:dyDescent="0.2"/>
  <cols>
    <col min="1" max="1" width="42.1640625" customWidth="1"/>
    <col min="2" max="2" width="12" customWidth="1"/>
    <col min="3" max="3" width="11.1640625" customWidth="1"/>
    <col min="4" max="4" width="11.5" customWidth="1"/>
    <col min="5" max="5" width="11.83203125" customWidth="1"/>
    <col min="6" max="6" width="12.1640625" customWidth="1"/>
    <col min="7" max="7" width="10.83203125" customWidth="1"/>
  </cols>
  <sheetData>
    <row r="1" spans="1:7" ht="10.15" customHeight="1" x14ac:dyDescent="0.2">
      <c r="A1" s="304" t="s">
        <v>130</v>
      </c>
      <c r="B1" s="305"/>
      <c r="C1" s="305"/>
      <c r="D1" s="305"/>
      <c r="E1" s="305"/>
      <c r="F1" s="305"/>
      <c r="G1" s="306"/>
    </row>
    <row r="2" spans="1:7" ht="10.15" customHeight="1" x14ac:dyDescent="0.2">
      <c r="A2" s="436" t="s">
        <v>148</v>
      </c>
      <c r="B2" s="437"/>
      <c r="C2" s="437"/>
      <c r="D2" s="437"/>
      <c r="E2" s="437"/>
      <c r="F2" s="437"/>
      <c r="G2" s="438"/>
    </row>
    <row r="3" spans="1:7" ht="10.15" customHeight="1" x14ac:dyDescent="0.2">
      <c r="A3" s="436" t="s">
        <v>358</v>
      </c>
      <c r="B3" s="437"/>
      <c r="C3" s="437"/>
      <c r="D3" s="437"/>
      <c r="E3" s="437"/>
      <c r="F3" s="437"/>
      <c r="G3" s="438"/>
    </row>
    <row r="4" spans="1:7" ht="10.15" customHeight="1" x14ac:dyDescent="0.2">
      <c r="A4" s="436" t="s">
        <v>451</v>
      </c>
      <c r="B4" s="437"/>
      <c r="C4" s="437"/>
      <c r="D4" s="437"/>
      <c r="E4" s="437"/>
      <c r="F4" s="437"/>
      <c r="G4" s="438"/>
    </row>
    <row r="5" spans="1:7" ht="10.15" customHeight="1" x14ac:dyDescent="0.2">
      <c r="A5" s="436" t="s">
        <v>375</v>
      </c>
      <c r="B5" s="439"/>
      <c r="C5" s="439"/>
      <c r="D5" s="439"/>
      <c r="E5" s="439"/>
      <c r="F5" s="439"/>
      <c r="G5" s="438"/>
    </row>
    <row r="6" spans="1:7" ht="10.15" customHeight="1" x14ac:dyDescent="0.2">
      <c r="A6" s="411" t="s">
        <v>50</v>
      </c>
      <c r="B6" s="424" t="s">
        <v>354</v>
      </c>
      <c r="C6" s="424"/>
      <c r="D6" s="424"/>
      <c r="E6" s="424"/>
      <c r="F6" s="424"/>
      <c r="G6" s="434" t="s">
        <v>357</v>
      </c>
    </row>
    <row r="7" spans="1:7" ht="16.899999999999999" customHeight="1" x14ac:dyDescent="0.2">
      <c r="A7" s="433"/>
      <c r="B7" s="169" t="s">
        <v>355</v>
      </c>
      <c r="C7" s="169" t="s">
        <v>129</v>
      </c>
      <c r="D7" s="169" t="s">
        <v>356</v>
      </c>
      <c r="E7" s="169" t="s">
        <v>106</v>
      </c>
      <c r="F7" s="153" t="s">
        <v>108</v>
      </c>
      <c r="G7" s="435"/>
    </row>
    <row r="8" spans="1:7" ht="10.5" customHeight="1" x14ac:dyDescent="0.2">
      <c r="A8" s="122" t="s">
        <v>15</v>
      </c>
      <c r="B8" s="123">
        <f>B9+B18+B26+B33</f>
        <v>60000000</v>
      </c>
      <c r="C8" s="123">
        <f t="shared" ref="C8:G8" si="0">C9+C18+C26+C33</f>
        <v>34175664</v>
      </c>
      <c r="D8" s="123">
        <f>D9+D18+D26+D33</f>
        <v>94175664</v>
      </c>
      <c r="E8" s="123">
        <f t="shared" si="0"/>
        <v>54285203</v>
      </c>
      <c r="F8" s="123">
        <f t="shared" si="0"/>
        <v>53915559</v>
      </c>
      <c r="G8" s="124">
        <f t="shared" si="0"/>
        <v>39890461</v>
      </c>
    </row>
    <row r="9" spans="1:7" ht="9.75" customHeight="1" x14ac:dyDescent="0.2">
      <c r="A9" s="45" t="s">
        <v>16</v>
      </c>
      <c r="B9" s="123">
        <f>B10+B11+B12+B13+B14+B15+B16+B17</f>
        <v>0</v>
      </c>
      <c r="C9" s="123">
        <f t="shared" ref="C9:G9" si="1">C10+C11+C12+C13+C14+C15+C16+C17</f>
        <v>0</v>
      </c>
      <c r="D9" s="123">
        <f t="shared" si="1"/>
        <v>0</v>
      </c>
      <c r="E9" s="123">
        <f t="shared" si="1"/>
        <v>0</v>
      </c>
      <c r="F9" s="123">
        <f t="shared" si="1"/>
        <v>0</v>
      </c>
      <c r="G9" s="125">
        <f t="shared" si="1"/>
        <v>0</v>
      </c>
    </row>
    <row r="10" spans="1:7" ht="10.15" customHeight="1" x14ac:dyDescent="0.2">
      <c r="A10" s="25" t="s">
        <v>17</v>
      </c>
      <c r="B10" s="126">
        <v>0</v>
      </c>
      <c r="C10" s="126">
        <v>0</v>
      </c>
      <c r="D10" s="126">
        <f>B10+C10</f>
        <v>0</v>
      </c>
      <c r="E10" s="126">
        <v>0</v>
      </c>
      <c r="F10" s="126">
        <v>0</v>
      </c>
      <c r="G10" s="127">
        <f>D10-E10</f>
        <v>0</v>
      </c>
    </row>
    <row r="11" spans="1:7" ht="9" customHeight="1" x14ac:dyDescent="0.2">
      <c r="A11" s="25" t="s">
        <v>18</v>
      </c>
      <c r="B11" s="126">
        <v>0</v>
      </c>
      <c r="C11" s="126">
        <v>0</v>
      </c>
      <c r="D11" s="126">
        <f t="shared" ref="D11:D37" si="2">B11+C11</f>
        <v>0</v>
      </c>
      <c r="E11" s="126">
        <v>0</v>
      </c>
      <c r="F11" s="126">
        <v>0</v>
      </c>
      <c r="G11" s="127">
        <f t="shared" ref="G11:G32" si="3">D11-E11</f>
        <v>0</v>
      </c>
    </row>
    <row r="12" spans="1:7" ht="9" customHeight="1" x14ac:dyDescent="0.2">
      <c r="A12" s="25" t="s">
        <v>19</v>
      </c>
      <c r="B12" s="126">
        <v>0</v>
      </c>
      <c r="C12" s="126">
        <v>0</v>
      </c>
      <c r="D12" s="126">
        <f t="shared" si="2"/>
        <v>0</v>
      </c>
      <c r="E12" s="126">
        <v>0</v>
      </c>
      <c r="F12" s="126">
        <v>0</v>
      </c>
      <c r="G12" s="127">
        <f t="shared" si="3"/>
        <v>0</v>
      </c>
    </row>
    <row r="13" spans="1:7" ht="9" customHeight="1" x14ac:dyDescent="0.2">
      <c r="A13" s="25" t="s">
        <v>20</v>
      </c>
      <c r="B13" s="126">
        <v>0</v>
      </c>
      <c r="C13" s="126">
        <v>0</v>
      </c>
      <c r="D13" s="126">
        <f t="shared" si="2"/>
        <v>0</v>
      </c>
      <c r="E13" s="126">
        <v>0</v>
      </c>
      <c r="F13" s="126">
        <v>0</v>
      </c>
      <c r="G13" s="127">
        <f t="shared" si="3"/>
        <v>0</v>
      </c>
    </row>
    <row r="14" spans="1:7" ht="10.15" customHeight="1" x14ac:dyDescent="0.2">
      <c r="A14" s="25" t="s">
        <v>21</v>
      </c>
      <c r="B14" s="126">
        <v>0</v>
      </c>
      <c r="C14" s="126">
        <v>0</v>
      </c>
      <c r="D14" s="126">
        <f t="shared" si="2"/>
        <v>0</v>
      </c>
      <c r="E14" s="126">
        <v>0</v>
      </c>
      <c r="F14" s="126">
        <v>0</v>
      </c>
      <c r="G14" s="127">
        <f t="shared" si="3"/>
        <v>0</v>
      </c>
    </row>
    <row r="15" spans="1:7" ht="10.15" customHeight="1" x14ac:dyDescent="0.2">
      <c r="A15" s="25" t="s">
        <v>22</v>
      </c>
      <c r="B15" s="126">
        <v>0</v>
      </c>
      <c r="C15" s="126">
        <v>0</v>
      </c>
      <c r="D15" s="126">
        <f t="shared" si="2"/>
        <v>0</v>
      </c>
      <c r="E15" s="126">
        <v>0</v>
      </c>
      <c r="F15" s="126">
        <v>0</v>
      </c>
      <c r="G15" s="127">
        <f t="shared" si="3"/>
        <v>0</v>
      </c>
    </row>
    <row r="16" spans="1:7" ht="9" customHeight="1" x14ac:dyDescent="0.2">
      <c r="A16" s="25" t="s">
        <v>23</v>
      </c>
      <c r="B16" s="126">
        <v>0</v>
      </c>
      <c r="C16" s="126">
        <v>0</v>
      </c>
      <c r="D16" s="126">
        <f t="shared" si="2"/>
        <v>0</v>
      </c>
      <c r="E16" s="126">
        <v>0</v>
      </c>
      <c r="F16" s="126">
        <v>0</v>
      </c>
      <c r="G16" s="127">
        <f t="shared" si="3"/>
        <v>0</v>
      </c>
    </row>
    <row r="17" spans="1:7" ht="9" customHeight="1" x14ac:dyDescent="0.2">
      <c r="A17" s="25" t="s">
        <v>24</v>
      </c>
      <c r="B17" s="126">
        <v>0</v>
      </c>
      <c r="C17" s="126">
        <v>0</v>
      </c>
      <c r="D17" s="126">
        <f t="shared" si="2"/>
        <v>0</v>
      </c>
      <c r="E17" s="126">
        <v>0</v>
      </c>
      <c r="F17" s="126">
        <v>0</v>
      </c>
      <c r="G17" s="127">
        <f t="shared" si="3"/>
        <v>0</v>
      </c>
    </row>
    <row r="18" spans="1:7" ht="9" customHeight="1" x14ac:dyDescent="0.2">
      <c r="A18" s="45" t="s">
        <v>25</v>
      </c>
      <c r="B18" s="128">
        <f>B19+B20+B21+B22+B23+B24+B25</f>
        <v>60000000</v>
      </c>
      <c r="C18" s="128">
        <f>C19+C20+C21+C22+C23+C24+C25</f>
        <v>34175664</v>
      </c>
      <c r="D18" s="128">
        <f t="shared" ref="D18:G18" si="4">D19+D20+D21+D22+D23+D24+D25</f>
        <v>94175664</v>
      </c>
      <c r="E18" s="128">
        <f t="shared" si="4"/>
        <v>54285203</v>
      </c>
      <c r="F18" s="128">
        <f t="shared" si="4"/>
        <v>53915559</v>
      </c>
      <c r="G18" s="129">
        <f t="shared" si="4"/>
        <v>39890461</v>
      </c>
    </row>
    <row r="19" spans="1:7" ht="9.75" customHeight="1" x14ac:dyDescent="0.2">
      <c r="A19" s="25" t="s">
        <v>26</v>
      </c>
      <c r="B19" s="126">
        <v>0</v>
      </c>
      <c r="C19" s="126">
        <v>0</v>
      </c>
      <c r="D19" s="126">
        <f t="shared" si="2"/>
        <v>0</v>
      </c>
      <c r="E19" s="126">
        <v>0</v>
      </c>
      <c r="F19" s="126">
        <v>0</v>
      </c>
      <c r="G19" s="127">
        <f t="shared" si="3"/>
        <v>0</v>
      </c>
    </row>
    <row r="20" spans="1:7" ht="9.75" customHeight="1" x14ac:dyDescent="0.2">
      <c r="A20" s="25" t="s">
        <v>27</v>
      </c>
      <c r="B20" s="126">
        <v>0</v>
      </c>
      <c r="C20" s="126">
        <v>0</v>
      </c>
      <c r="D20" s="126">
        <f t="shared" si="2"/>
        <v>0</v>
      </c>
      <c r="E20" s="126">
        <v>0</v>
      </c>
      <c r="F20" s="126">
        <v>0</v>
      </c>
      <c r="G20" s="127">
        <f t="shared" si="3"/>
        <v>0</v>
      </c>
    </row>
    <row r="21" spans="1:7" ht="9.75" customHeight="1" x14ac:dyDescent="0.2">
      <c r="A21" s="25" t="s">
        <v>28</v>
      </c>
      <c r="B21" s="126">
        <v>0</v>
      </c>
      <c r="C21" s="126">
        <v>0</v>
      </c>
      <c r="D21" s="126">
        <f t="shared" si="2"/>
        <v>0</v>
      </c>
      <c r="E21" s="126">
        <v>0</v>
      </c>
      <c r="F21" s="126">
        <v>0</v>
      </c>
      <c r="G21" s="127">
        <f t="shared" si="3"/>
        <v>0</v>
      </c>
    </row>
    <row r="22" spans="1:7" ht="8.25" customHeight="1" x14ac:dyDescent="0.2">
      <c r="A22" s="25" t="s">
        <v>29</v>
      </c>
      <c r="B22" s="126">
        <v>0</v>
      </c>
      <c r="C22" s="126">
        <v>0</v>
      </c>
      <c r="D22" s="126">
        <f t="shared" si="2"/>
        <v>0</v>
      </c>
      <c r="E22" s="126">
        <v>0</v>
      </c>
      <c r="F22" s="126">
        <v>0</v>
      </c>
      <c r="G22" s="127">
        <f t="shared" si="3"/>
        <v>0</v>
      </c>
    </row>
    <row r="23" spans="1:7" ht="9.75" customHeight="1" x14ac:dyDescent="0.2">
      <c r="A23" s="25" t="s">
        <v>30</v>
      </c>
      <c r="B23" s="126">
        <v>60000000</v>
      </c>
      <c r="C23" s="126">
        <v>34175664</v>
      </c>
      <c r="D23" s="126">
        <v>94175664</v>
      </c>
      <c r="E23" s="126">
        <v>54285203</v>
      </c>
      <c r="F23" s="126">
        <v>53915559</v>
      </c>
      <c r="G23" s="127">
        <v>39890461</v>
      </c>
    </row>
    <row r="24" spans="1:7" ht="9.75" customHeight="1" x14ac:dyDescent="0.2">
      <c r="A24" s="25" t="s">
        <v>31</v>
      </c>
      <c r="B24" s="126">
        <v>0</v>
      </c>
      <c r="C24" s="126">
        <v>0</v>
      </c>
      <c r="D24" s="126">
        <f t="shared" si="2"/>
        <v>0</v>
      </c>
      <c r="E24" s="126">
        <v>0</v>
      </c>
      <c r="F24" s="126">
        <v>0</v>
      </c>
      <c r="G24" s="127">
        <f>D24-E24</f>
        <v>0</v>
      </c>
    </row>
    <row r="25" spans="1:7" ht="9.75" customHeight="1" x14ac:dyDescent="0.2">
      <c r="A25" s="25" t="s">
        <v>32</v>
      </c>
      <c r="B25" s="126">
        <v>0</v>
      </c>
      <c r="C25" s="126">
        <v>0</v>
      </c>
      <c r="D25" s="126">
        <f t="shared" si="2"/>
        <v>0</v>
      </c>
      <c r="E25" s="126">
        <v>0</v>
      </c>
      <c r="F25" s="126">
        <v>0</v>
      </c>
      <c r="G25" s="127">
        <f>D25-E25</f>
        <v>0</v>
      </c>
    </row>
    <row r="26" spans="1:7" ht="10.5" customHeight="1" x14ac:dyDescent="0.2">
      <c r="A26" s="45" t="s">
        <v>83</v>
      </c>
      <c r="B26" s="130">
        <f>B27+B28+B29+B30+B31+B32</f>
        <v>0</v>
      </c>
      <c r="C26" s="130">
        <f t="shared" ref="C26:F26" si="5">C27+C28+C29+C30+C31+C32</f>
        <v>0</v>
      </c>
      <c r="D26" s="130">
        <f t="shared" si="5"/>
        <v>0</v>
      </c>
      <c r="E26" s="130">
        <f t="shared" si="5"/>
        <v>0</v>
      </c>
      <c r="F26" s="130">
        <f t="shared" si="5"/>
        <v>0</v>
      </c>
      <c r="G26" s="131">
        <f>G27+G28+G29+G30+G31+G32</f>
        <v>0</v>
      </c>
    </row>
    <row r="27" spans="1:7" ht="10.5" customHeight="1" x14ac:dyDescent="0.2">
      <c r="A27" s="25" t="s">
        <v>84</v>
      </c>
      <c r="B27" s="126">
        <v>0</v>
      </c>
      <c r="C27" s="126">
        <v>0</v>
      </c>
      <c r="D27" s="126">
        <f t="shared" si="2"/>
        <v>0</v>
      </c>
      <c r="E27" s="126">
        <v>0</v>
      </c>
      <c r="F27" s="126">
        <v>0</v>
      </c>
      <c r="G27" s="127">
        <f t="shared" si="3"/>
        <v>0</v>
      </c>
    </row>
    <row r="28" spans="1:7" ht="10.5" customHeight="1" x14ac:dyDescent="0.2">
      <c r="A28" s="25" t="s">
        <v>85</v>
      </c>
      <c r="B28" s="126">
        <v>0</v>
      </c>
      <c r="C28" s="126">
        <v>0</v>
      </c>
      <c r="D28" s="126">
        <f t="shared" si="2"/>
        <v>0</v>
      </c>
      <c r="E28" s="126">
        <v>0</v>
      </c>
      <c r="F28" s="126">
        <v>0</v>
      </c>
      <c r="G28" s="127">
        <f t="shared" si="3"/>
        <v>0</v>
      </c>
    </row>
    <row r="29" spans="1:7" ht="10.5" customHeight="1" x14ac:dyDescent="0.2">
      <c r="A29" s="25" t="s">
        <v>86</v>
      </c>
      <c r="B29" s="126">
        <v>0</v>
      </c>
      <c r="C29" s="126">
        <v>0</v>
      </c>
      <c r="D29" s="126">
        <f t="shared" si="2"/>
        <v>0</v>
      </c>
      <c r="E29" s="126">
        <v>0</v>
      </c>
      <c r="F29" s="126">
        <v>0</v>
      </c>
      <c r="G29" s="127">
        <f t="shared" si="3"/>
        <v>0</v>
      </c>
    </row>
    <row r="30" spans="1:7" ht="10.5" customHeight="1" x14ac:dyDescent="0.2">
      <c r="A30" s="25" t="s">
        <v>87</v>
      </c>
      <c r="B30" s="126">
        <v>0</v>
      </c>
      <c r="C30" s="126">
        <v>0</v>
      </c>
      <c r="D30" s="126">
        <f t="shared" si="2"/>
        <v>0</v>
      </c>
      <c r="E30" s="126">
        <v>0</v>
      </c>
      <c r="F30" s="126">
        <v>0</v>
      </c>
      <c r="G30" s="127">
        <f t="shared" si="3"/>
        <v>0</v>
      </c>
    </row>
    <row r="31" spans="1:7" ht="10.5" customHeight="1" x14ac:dyDescent="0.2">
      <c r="A31" s="25" t="s">
        <v>88</v>
      </c>
      <c r="B31" s="126">
        <v>0</v>
      </c>
      <c r="C31" s="126">
        <v>0</v>
      </c>
      <c r="D31" s="126">
        <f t="shared" si="2"/>
        <v>0</v>
      </c>
      <c r="E31" s="126">
        <v>0</v>
      </c>
      <c r="F31" s="126">
        <v>0</v>
      </c>
      <c r="G31" s="127">
        <f t="shared" si="3"/>
        <v>0</v>
      </c>
    </row>
    <row r="32" spans="1:7" ht="10.5" customHeight="1" x14ac:dyDescent="0.2">
      <c r="A32" s="25" t="s">
        <v>89</v>
      </c>
      <c r="B32" s="126">
        <v>0</v>
      </c>
      <c r="C32" s="126">
        <v>0</v>
      </c>
      <c r="D32" s="126">
        <f t="shared" si="2"/>
        <v>0</v>
      </c>
      <c r="E32" s="126">
        <v>0</v>
      </c>
      <c r="F32" s="126">
        <v>0</v>
      </c>
      <c r="G32" s="127">
        <f t="shared" si="3"/>
        <v>0</v>
      </c>
    </row>
    <row r="33" spans="1:7" ht="16.5" x14ac:dyDescent="0.2">
      <c r="A33" s="45" t="s">
        <v>33</v>
      </c>
      <c r="B33" s="130">
        <f>B34+B35+B36+B37</f>
        <v>0</v>
      </c>
      <c r="C33" s="130">
        <f t="shared" ref="C33:G33" si="6">C34+C35+C36+C37</f>
        <v>0</v>
      </c>
      <c r="D33" s="130">
        <f t="shared" si="6"/>
        <v>0</v>
      </c>
      <c r="E33" s="130">
        <f t="shared" si="6"/>
        <v>0</v>
      </c>
      <c r="F33" s="130">
        <f t="shared" si="6"/>
        <v>0</v>
      </c>
      <c r="G33" s="131">
        <f t="shared" si="6"/>
        <v>0</v>
      </c>
    </row>
    <row r="34" spans="1:7" ht="13.5" customHeight="1" x14ac:dyDescent="0.2">
      <c r="A34" s="25" t="s">
        <v>34</v>
      </c>
      <c r="B34" s="126">
        <v>0</v>
      </c>
      <c r="C34" s="126">
        <v>0</v>
      </c>
      <c r="D34" s="126">
        <f t="shared" si="2"/>
        <v>0</v>
      </c>
      <c r="E34" s="126">
        <v>0</v>
      </c>
      <c r="F34" s="126">
        <v>0</v>
      </c>
      <c r="G34" s="127">
        <f>D34-E34</f>
        <v>0</v>
      </c>
    </row>
    <row r="35" spans="1:7" ht="15" customHeight="1" x14ac:dyDescent="0.2">
      <c r="A35" s="25" t="s">
        <v>35</v>
      </c>
      <c r="B35" s="126">
        <v>0</v>
      </c>
      <c r="C35" s="126">
        <v>0</v>
      </c>
      <c r="D35" s="126">
        <f t="shared" si="2"/>
        <v>0</v>
      </c>
      <c r="E35" s="126">
        <v>0</v>
      </c>
      <c r="F35" s="126">
        <v>0</v>
      </c>
      <c r="G35" s="127">
        <f t="shared" ref="G35:G37" si="7">D35-E35</f>
        <v>0</v>
      </c>
    </row>
    <row r="36" spans="1:7" ht="12" customHeight="1" x14ac:dyDescent="0.2">
      <c r="A36" s="25" t="s">
        <v>36</v>
      </c>
      <c r="B36" s="126">
        <v>0</v>
      </c>
      <c r="C36" s="126">
        <v>0</v>
      </c>
      <c r="D36" s="126">
        <f t="shared" si="2"/>
        <v>0</v>
      </c>
      <c r="E36" s="126">
        <v>0</v>
      </c>
      <c r="F36" s="126">
        <v>0</v>
      </c>
      <c r="G36" s="127">
        <f t="shared" si="7"/>
        <v>0</v>
      </c>
    </row>
    <row r="37" spans="1:7" ht="9" customHeight="1" x14ac:dyDescent="0.2">
      <c r="A37" s="25" t="s">
        <v>37</v>
      </c>
      <c r="B37" s="126">
        <v>0</v>
      </c>
      <c r="C37" s="126">
        <v>0</v>
      </c>
      <c r="D37" s="126">
        <f t="shared" si="2"/>
        <v>0</v>
      </c>
      <c r="E37" s="126">
        <v>0</v>
      </c>
      <c r="F37" s="126">
        <v>0</v>
      </c>
      <c r="G37" s="127">
        <f t="shared" si="7"/>
        <v>0</v>
      </c>
    </row>
    <row r="38" spans="1:7" ht="9" customHeight="1" x14ac:dyDescent="0.2">
      <c r="A38" s="45" t="s">
        <v>38</v>
      </c>
      <c r="B38" s="130">
        <f>B39+B48+B56+B66</f>
        <v>1006513151</v>
      </c>
      <c r="C38" s="130">
        <f t="shared" ref="C38:G38" si="8">C39+C48+C56+C66</f>
        <v>58197308</v>
      </c>
      <c r="D38" s="130">
        <f t="shared" si="8"/>
        <v>1064710459</v>
      </c>
      <c r="E38" s="130">
        <f t="shared" si="8"/>
        <v>500179952</v>
      </c>
      <c r="F38" s="130">
        <f t="shared" si="8"/>
        <v>482967576</v>
      </c>
      <c r="G38" s="131">
        <f t="shared" si="8"/>
        <v>564530506</v>
      </c>
    </row>
    <row r="39" spans="1:7" ht="9" customHeight="1" x14ac:dyDescent="0.2">
      <c r="A39" s="132" t="s">
        <v>16</v>
      </c>
      <c r="B39" s="130">
        <f>B40+B41+B42+B43+B44+B45+B46+B47</f>
        <v>0</v>
      </c>
      <c r="C39" s="130">
        <f t="shared" ref="C39:E39" si="9">C40+C41+C42+C43+C44+C45+C46+C47</f>
        <v>0</v>
      </c>
      <c r="D39" s="130">
        <f t="shared" si="9"/>
        <v>0</v>
      </c>
      <c r="E39" s="130">
        <f t="shared" si="9"/>
        <v>0</v>
      </c>
      <c r="F39" s="130">
        <f>F40+F41+F42+F43+F44+F45+F46+F47</f>
        <v>0</v>
      </c>
      <c r="G39" s="131">
        <f>G40+G41+G42+G43+G44+G45+G46+G47</f>
        <v>0</v>
      </c>
    </row>
    <row r="40" spans="1:7" ht="9.75" customHeight="1" x14ac:dyDescent="0.2">
      <c r="A40" s="25" t="s">
        <v>17</v>
      </c>
      <c r="B40" s="126">
        <v>0</v>
      </c>
      <c r="C40" s="126">
        <v>0</v>
      </c>
      <c r="D40" s="126">
        <f t="shared" ref="D40:D64" si="10">B40+C40</f>
        <v>0</v>
      </c>
      <c r="E40" s="126">
        <v>0</v>
      </c>
      <c r="F40" s="126">
        <v>0</v>
      </c>
      <c r="G40" s="127">
        <f>D40-E40</f>
        <v>0</v>
      </c>
    </row>
    <row r="41" spans="1:7" ht="9.75" customHeight="1" x14ac:dyDescent="0.2">
      <c r="A41" s="25" t="s">
        <v>18</v>
      </c>
      <c r="B41" s="126">
        <v>0</v>
      </c>
      <c r="C41" s="126">
        <v>0</v>
      </c>
      <c r="D41" s="126">
        <f t="shared" si="10"/>
        <v>0</v>
      </c>
      <c r="E41" s="126">
        <v>0</v>
      </c>
      <c r="F41" s="126">
        <v>0</v>
      </c>
      <c r="G41" s="127">
        <f t="shared" ref="G41:G70" si="11">D41-E41</f>
        <v>0</v>
      </c>
    </row>
    <row r="42" spans="1:7" ht="9.75" customHeight="1" x14ac:dyDescent="0.2">
      <c r="A42" s="25" t="s">
        <v>19</v>
      </c>
      <c r="B42" s="126">
        <v>0</v>
      </c>
      <c r="C42" s="126">
        <v>0</v>
      </c>
      <c r="D42" s="126">
        <f t="shared" si="10"/>
        <v>0</v>
      </c>
      <c r="E42" s="126">
        <v>0</v>
      </c>
      <c r="F42" s="126">
        <v>0</v>
      </c>
      <c r="G42" s="127">
        <f t="shared" si="11"/>
        <v>0</v>
      </c>
    </row>
    <row r="43" spans="1:7" ht="9.75" customHeight="1" x14ac:dyDescent="0.2">
      <c r="A43" s="133" t="s">
        <v>20</v>
      </c>
      <c r="B43" s="126">
        <v>0</v>
      </c>
      <c r="C43" s="126">
        <v>0</v>
      </c>
      <c r="D43" s="126">
        <f t="shared" si="10"/>
        <v>0</v>
      </c>
      <c r="E43" s="126">
        <v>0</v>
      </c>
      <c r="F43" s="126">
        <v>0</v>
      </c>
      <c r="G43" s="127">
        <f t="shared" si="11"/>
        <v>0</v>
      </c>
    </row>
    <row r="44" spans="1:7" ht="9.75" customHeight="1" x14ac:dyDescent="0.2">
      <c r="A44" s="25" t="s">
        <v>21</v>
      </c>
      <c r="B44" s="126">
        <v>0</v>
      </c>
      <c r="C44" s="126">
        <v>0</v>
      </c>
      <c r="D44" s="126">
        <f t="shared" si="10"/>
        <v>0</v>
      </c>
      <c r="E44" s="126">
        <v>0</v>
      </c>
      <c r="F44" s="126">
        <v>0</v>
      </c>
      <c r="G44" s="127">
        <f>D44-E44</f>
        <v>0</v>
      </c>
    </row>
    <row r="45" spans="1:7" ht="9.75" customHeight="1" x14ac:dyDescent="0.2">
      <c r="A45" s="25" t="s">
        <v>22</v>
      </c>
      <c r="B45" s="126">
        <v>0</v>
      </c>
      <c r="C45" s="126">
        <v>0</v>
      </c>
      <c r="D45" s="126">
        <f t="shared" si="10"/>
        <v>0</v>
      </c>
      <c r="E45" s="126">
        <v>0</v>
      </c>
      <c r="F45" s="126">
        <v>0</v>
      </c>
      <c r="G45" s="127">
        <f t="shared" si="11"/>
        <v>0</v>
      </c>
    </row>
    <row r="46" spans="1:7" ht="9.75" customHeight="1" x14ac:dyDescent="0.2">
      <c r="A46" s="25" t="s">
        <v>23</v>
      </c>
      <c r="B46" s="126">
        <v>0</v>
      </c>
      <c r="C46" s="126">
        <v>0</v>
      </c>
      <c r="D46" s="126">
        <f t="shared" si="10"/>
        <v>0</v>
      </c>
      <c r="E46" s="126">
        <v>0</v>
      </c>
      <c r="F46" s="126">
        <v>0</v>
      </c>
      <c r="G46" s="127">
        <f t="shared" si="11"/>
        <v>0</v>
      </c>
    </row>
    <row r="47" spans="1:7" ht="9.75" customHeight="1" x14ac:dyDescent="0.2">
      <c r="A47" s="25" t="s">
        <v>24</v>
      </c>
      <c r="B47" s="126">
        <v>0</v>
      </c>
      <c r="C47" s="126">
        <v>0</v>
      </c>
      <c r="D47" s="126">
        <f t="shared" si="10"/>
        <v>0</v>
      </c>
      <c r="E47" s="126">
        <v>0</v>
      </c>
      <c r="F47" s="126">
        <v>0</v>
      </c>
      <c r="G47" s="127">
        <f t="shared" si="11"/>
        <v>0</v>
      </c>
    </row>
    <row r="48" spans="1:7" ht="9.75" customHeight="1" x14ac:dyDescent="0.2">
      <c r="A48" s="45" t="s">
        <v>25</v>
      </c>
      <c r="B48" s="221">
        <f>B49+B50+B51+B52+B53+B54+B55</f>
        <v>1006513151</v>
      </c>
      <c r="C48" s="221">
        <f>C49+C50+C51+C52+C53+C54+C55</f>
        <v>58197308</v>
      </c>
      <c r="D48" s="221">
        <f t="shared" ref="D48:G48" si="12">D49+D50+D51+D52+D53+D54+D55</f>
        <v>1064710459</v>
      </c>
      <c r="E48" s="221">
        <f t="shared" si="12"/>
        <v>500179952</v>
      </c>
      <c r="F48" s="221">
        <f t="shared" si="12"/>
        <v>482967576</v>
      </c>
      <c r="G48" s="224">
        <f t="shared" si="12"/>
        <v>564530506</v>
      </c>
    </row>
    <row r="49" spans="1:9" ht="9.75" customHeight="1" x14ac:dyDescent="0.2">
      <c r="A49" s="25" t="s">
        <v>26</v>
      </c>
      <c r="B49" s="222"/>
      <c r="C49" s="222">
        <v>0</v>
      </c>
      <c r="D49" s="222">
        <f t="shared" si="10"/>
        <v>0</v>
      </c>
      <c r="E49" s="222">
        <v>0</v>
      </c>
      <c r="F49" s="222">
        <v>0</v>
      </c>
      <c r="G49" s="223">
        <f t="shared" si="11"/>
        <v>0</v>
      </c>
    </row>
    <row r="50" spans="1:9" ht="9.75" customHeight="1" x14ac:dyDescent="0.2">
      <c r="A50" s="25" t="s">
        <v>27</v>
      </c>
      <c r="B50" s="126">
        <v>0</v>
      </c>
      <c r="C50" s="126">
        <v>0</v>
      </c>
      <c r="D50" s="126">
        <f t="shared" si="10"/>
        <v>0</v>
      </c>
      <c r="E50" s="126">
        <v>0</v>
      </c>
      <c r="F50" s="126">
        <v>0</v>
      </c>
      <c r="G50" s="127">
        <f t="shared" si="11"/>
        <v>0</v>
      </c>
    </row>
    <row r="51" spans="1:9" ht="9.75" customHeight="1" x14ac:dyDescent="0.2">
      <c r="A51" s="25" t="s">
        <v>28</v>
      </c>
      <c r="B51" s="126">
        <v>0</v>
      </c>
      <c r="C51" s="126">
        <v>0</v>
      </c>
      <c r="D51" s="126">
        <f t="shared" si="10"/>
        <v>0</v>
      </c>
      <c r="E51" s="126">
        <v>0</v>
      </c>
      <c r="F51" s="126">
        <v>0</v>
      </c>
      <c r="G51" s="127">
        <f t="shared" si="11"/>
        <v>0</v>
      </c>
    </row>
    <row r="52" spans="1:9" ht="9.75" customHeight="1" x14ac:dyDescent="0.2">
      <c r="A52" s="25" t="s">
        <v>29</v>
      </c>
      <c r="B52" s="126">
        <v>0</v>
      </c>
      <c r="C52" s="126">
        <v>0</v>
      </c>
      <c r="D52" s="126">
        <f t="shared" si="10"/>
        <v>0</v>
      </c>
      <c r="E52" s="126">
        <v>0</v>
      </c>
      <c r="F52" s="126">
        <v>0</v>
      </c>
      <c r="G52" s="127">
        <f t="shared" si="11"/>
        <v>0</v>
      </c>
    </row>
    <row r="53" spans="1:9" ht="9.75" customHeight="1" x14ac:dyDescent="0.2">
      <c r="A53" s="133" t="s">
        <v>30</v>
      </c>
      <c r="B53" s="127">
        <v>1006513151</v>
      </c>
      <c r="C53" s="210">
        <v>58197308</v>
      </c>
      <c r="D53" s="126">
        <v>1064710459</v>
      </c>
      <c r="E53" s="211">
        <v>500179952</v>
      </c>
      <c r="F53" s="211">
        <v>482967576</v>
      </c>
      <c r="G53" s="212">
        <v>564530506</v>
      </c>
      <c r="I53" s="4"/>
    </row>
    <row r="54" spans="1:9" ht="9.75" customHeight="1" x14ac:dyDescent="0.2">
      <c r="A54" s="25" t="s">
        <v>31</v>
      </c>
      <c r="B54" s="126">
        <v>0</v>
      </c>
      <c r="C54" s="126">
        <v>0</v>
      </c>
      <c r="D54" s="126">
        <f t="shared" si="10"/>
        <v>0</v>
      </c>
      <c r="E54" s="126">
        <v>0</v>
      </c>
      <c r="F54" s="126">
        <v>0</v>
      </c>
      <c r="G54" s="127">
        <f t="shared" si="11"/>
        <v>0</v>
      </c>
    </row>
    <row r="55" spans="1:9" ht="9" customHeight="1" x14ac:dyDescent="0.2">
      <c r="A55" s="25" t="s">
        <v>32</v>
      </c>
      <c r="B55" s="126">
        <v>0</v>
      </c>
      <c r="C55" s="126">
        <v>0</v>
      </c>
      <c r="D55" s="126">
        <f t="shared" si="10"/>
        <v>0</v>
      </c>
      <c r="E55" s="126">
        <v>0</v>
      </c>
      <c r="F55" s="126">
        <v>0</v>
      </c>
      <c r="G55" s="127">
        <f t="shared" si="11"/>
        <v>0</v>
      </c>
    </row>
    <row r="56" spans="1:9" ht="10.5" customHeight="1" x14ac:dyDescent="0.2">
      <c r="A56" s="132" t="s">
        <v>39</v>
      </c>
      <c r="B56" s="130">
        <f>B57+B58+B59+B60+B61+B62+B63+B64+B65</f>
        <v>0</v>
      </c>
      <c r="C56" s="130">
        <f t="shared" ref="C56:G56" si="13">C57+C58+C59+C60+C61+C62+C63+C64+C65</f>
        <v>0</v>
      </c>
      <c r="D56" s="130">
        <f t="shared" si="13"/>
        <v>0</v>
      </c>
      <c r="E56" s="130">
        <f t="shared" si="13"/>
        <v>0</v>
      </c>
      <c r="F56" s="130">
        <f t="shared" si="13"/>
        <v>0</v>
      </c>
      <c r="G56" s="131">
        <f t="shared" si="13"/>
        <v>0</v>
      </c>
    </row>
    <row r="57" spans="1:9" ht="9.75" customHeight="1" x14ac:dyDescent="0.2">
      <c r="A57" s="25" t="s">
        <v>40</v>
      </c>
      <c r="B57" s="126">
        <v>0</v>
      </c>
      <c r="C57" s="126">
        <v>0</v>
      </c>
      <c r="D57" s="126">
        <f t="shared" si="10"/>
        <v>0</v>
      </c>
      <c r="E57" s="126">
        <v>0</v>
      </c>
      <c r="F57" s="126">
        <v>0</v>
      </c>
      <c r="G57" s="127">
        <f t="shared" si="11"/>
        <v>0</v>
      </c>
    </row>
    <row r="58" spans="1:9" ht="10.5" customHeight="1" x14ac:dyDescent="0.2">
      <c r="A58" s="133" t="s">
        <v>41</v>
      </c>
      <c r="B58" s="126">
        <v>0</v>
      </c>
      <c r="C58" s="126">
        <v>0</v>
      </c>
      <c r="D58" s="126">
        <f t="shared" si="10"/>
        <v>0</v>
      </c>
      <c r="E58" s="126">
        <v>0</v>
      </c>
      <c r="F58" s="126">
        <v>0</v>
      </c>
      <c r="G58" s="127">
        <f t="shared" si="11"/>
        <v>0</v>
      </c>
    </row>
    <row r="59" spans="1:9" ht="10.5" customHeight="1" x14ac:dyDescent="0.2">
      <c r="A59" s="25" t="s">
        <v>42</v>
      </c>
      <c r="B59" s="126">
        <v>0</v>
      </c>
      <c r="C59" s="126">
        <v>0</v>
      </c>
      <c r="D59" s="126">
        <f t="shared" si="10"/>
        <v>0</v>
      </c>
      <c r="E59" s="126">
        <v>0</v>
      </c>
      <c r="F59" s="126">
        <v>0</v>
      </c>
      <c r="G59" s="127">
        <f t="shared" si="11"/>
        <v>0</v>
      </c>
    </row>
    <row r="60" spans="1:9" ht="9.75" customHeight="1" x14ac:dyDescent="0.2">
      <c r="A60" s="25" t="s">
        <v>43</v>
      </c>
      <c r="B60" s="126">
        <v>0</v>
      </c>
      <c r="C60" s="126">
        <v>0</v>
      </c>
      <c r="D60" s="126">
        <f t="shared" si="10"/>
        <v>0</v>
      </c>
      <c r="E60" s="126">
        <v>0</v>
      </c>
      <c r="F60" s="126">
        <v>0</v>
      </c>
      <c r="G60" s="127">
        <f t="shared" si="11"/>
        <v>0</v>
      </c>
    </row>
    <row r="61" spans="1:9" ht="10.5" customHeight="1" x14ac:dyDescent="0.2">
      <c r="A61" s="25" t="s">
        <v>44</v>
      </c>
      <c r="B61" s="126">
        <v>0</v>
      </c>
      <c r="C61" s="126">
        <v>0</v>
      </c>
      <c r="D61" s="126">
        <f t="shared" si="10"/>
        <v>0</v>
      </c>
      <c r="E61" s="126">
        <v>0</v>
      </c>
      <c r="F61" s="126">
        <v>0</v>
      </c>
      <c r="G61" s="127">
        <f t="shared" si="11"/>
        <v>0</v>
      </c>
    </row>
    <row r="62" spans="1:9" ht="10.5" customHeight="1" x14ac:dyDescent="0.2">
      <c r="A62" s="25" t="s">
        <v>45</v>
      </c>
      <c r="B62" s="126">
        <v>0</v>
      </c>
      <c r="C62" s="126">
        <v>0</v>
      </c>
      <c r="D62" s="126">
        <f t="shared" si="10"/>
        <v>0</v>
      </c>
      <c r="E62" s="126">
        <v>0</v>
      </c>
      <c r="F62" s="126">
        <v>0</v>
      </c>
      <c r="G62" s="127">
        <f t="shared" si="11"/>
        <v>0</v>
      </c>
    </row>
    <row r="63" spans="1:9" ht="9.75" customHeight="1" x14ac:dyDescent="0.2">
      <c r="A63" s="133" t="s">
        <v>46</v>
      </c>
      <c r="B63" s="126">
        <v>0</v>
      </c>
      <c r="C63" s="126">
        <v>0</v>
      </c>
      <c r="D63" s="126">
        <f t="shared" si="10"/>
        <v>0</v>
      </c>
      <c r="E63" s="126">
        <v>0</v>
      </c>
      <c r="F63" s="126">
        <v>0</v>
      </c>
      <c r="G63" s="127">
        <f t="shared" si="11"/>
        <v>0</v>
      </c>
    </row>
    <row r="64" spans="1:9" ht="10.5" customHeight="1" x14ac:dyDescent="0.2">
      <c r="A64" s="25" t="s">
        <v>47</v>
      </c>
      <c r="B64" s="126">
        <v>0</v>
      </c>
      <c r="C64" s="126">
        <v>0</v>
      </c>
      <c r="D64" s="126">
        <f t="shared" si="10"/>
        <v>0</v>
      </c>
      <c r="E64" s="126">
        <v>0</v>
      </c>
      <c r="F64" s="126">
        <v>0</v>
      </c>
      <c r="G64" s="127">
        <f t="shared" si="11"/>
        <v>0</v>
      </c>
    </row>
    <row r="65" spans="1:8" ht="10.5" customHeight="1" x14ac:dyDescent="0.2">
      <c r="A65" s="25" t="s">
        <v>48</v>
      </c>
      <c r="B65" s="126">
        <v>0</v>
      </c>
      <c r="C65" s="126">
        <v>0</v>
      </c>
      <c r="D65" s="126">
        <f>B65+C65</f>
        <v>0</v>
      </c>
      <c r="E65" s="126">
        <v>0</v>
      </c>
      <c r="F65" s="126">
        <v>0</v>
      </c>
      <c r="G65" s="127">
        <f t="shared" si="11"/>
        <v>0</v>
      </c>
    </row>
    <row r="66" spans="1:8" ht="16.5" x14ac:dyDescent="0.2">
      <c r="A66" s="132" t="s">
        <v>33</v>
      </c>
      <c r="B66" s="217">
        <f>B67+B68+B69+B70</f>
        <v>0</v>
      </c>
      <c r="C66" s="217">
        <f t="shared" ref="C66:G66" si="14">C67+C68+C69+C70</f>
        <v>0</v>
      </c>
      <c r="D66" s="217">
        <f t="shared" si="14"/>
        <v>0</v>
      </c>
      <c r="E66" s="217">
        <f t="shared" si="14"/>
        <v>0</v>
      </c>
      <c r="F66" s="217">
        <f t="shared" si="14"/>
        <v>0</v>
      </c>
      <c r="G66" s="218">
        <f t="shared" si="14"/>
        <v>0</v>
      </c>
    </row>
    <row r="67" spans="1:8" ht="16.5" x14ac:dyDescent="0.2">
      <c r="A67" s="25" t="s">
        <v>34</v>
      </c>
      <c r="B67" s="219">
        <v>0</v>
      </c>
      <c r="C67" s="219">
        <v>0</v>
      </c>
      <c r="D67" s="219">
        <f>B67+C67</f>
        <v>0</v>
      </c>
      <c r="E67" s="219">
        <v>0</v>
      </c>
      <c r="F67" s="219">
        <v>0</v>
      </c>
      <c r="G67" s="220">
        <f t="shared" si="11"/>
        <v>0</v>
      </c>
    </row>
    <row r="68" spans="1:8" ht="16.5" x14ac:dyDescent="0.2">
      <c r="A68" s="133" t="s">
        <v>35</v>
      </c>
      <c r="B68" s="219">
        <v>0</v>
      </c>
      <c r="C68" s="219">
        <v>0</v>
      </c>
      <c r="D68" s="219">
        <f t="shared" ref="D68:D70" si="15">B68+C68</f>
        <v>0</v>
      </c>
      <c r="E68" s="219">
        <v>0</v>
      </c>
      <c r="F68" s="219">
        <v>0</v>
      </c>
      <c r="G68" s="220">
        <f t="shared" si="11"/>
        <v>0</v>
      </c>
    </row>
    <row r="69" spans="1:8" ht="8.25" customHeight="1" x14ac:dyDescent="0.2">
      <c r="A69" s="25" t="s">
        <v>36</v>
      </c>
      <c r="B69" s="219">
        <v>0</v>
      </c>
      <c r="C69" s="219">
        <v>0</v>
      </c>
      <c r="D69" s="219">
        <f t="shared" si="15"/>
        <v>0</v>
      </c>
      <c r="E69" s="219">
        <v>0</v>
      </c>
      <c r="F69" s="219">
        <v>0</v>
      </c>
      <c r="G69" s="220">
        <f t="shared" si="11"/>
        <v>0</v>
      </c>
    </row>
    <row r="70" spans="1:8" ht="8.25" customHeight="1" x14ac:dyDescent="0.2">
      <c r="A70" s="25" t="s">
        <v>37</v>
      </c>
      <c r="B70" s="219">
        <v>0</v>
      </c>
      <c r="C70" s="219">
        <v>0</v>
      </c>
      <c r="D70" s="219">
        <f t="shared" si="15"/>
        <v>0</v>
      </c>
      <c r="E70" s="219">
        <v>0</v>
      </c>
      <c r="F70" s="219">
        <v>0</v>
      </c>
      <c r="G70" s="220">
        <f t="shared" si="11"/>
        <v>0</v>
      </c>
    </row>
    <row r="71" spans="1:8" ht="10.5" customHeight="1" x14ac:dyDescent="0.2">
      <c r="A71" s="134" t="s">
        <v>14</v>
      </c>
      <c r="B71" s="135">
        <f>B8+B38</f>
        <v>1066513151</v>
      </c>
      <c r="C71" s="135">
        <f>C8+C38</f>
        <v>92372972</v>
      </c>
      <c r="D71" s="135">
        <f t="shared" ref="D71:G71" si="16">D8+D38</f>
        <v>1158886123</v>
      </c>
      <c r="E71" s="135">
        <f t="shared" si="16"/>
        <v>554465155</v>
      </c>
      <c r="F71" s="135">
        <f>F8+F38</f>
        <v>536883135</v>
      </c>
      <c r="G71" s="136">
        <f t="shared" si="16"/>
        <v>604420967</v>
      </c>
    </row>
    <row r="72" spans="1:8" ht="6.75" customHeight="1" x14ac:dyDescent="0.2">
      <c r="A72" s="51"/>
      <c r="B72" s="51"/>
      <c r="C72" s="51"/>
      <c r="D72" s="51"/>
      <c r="E72" s="51"/>
      <c r="F72" s="51"/>
      <c r="G72" s="51"/>
    </row>
    <row r="73" spans="1:8" ht="14.25" customHeight="1" x14ac:dyDescent="0.2">
      <c r="A73" s="51"/>
      <c r="B73" s="51"/>
      <c r="C73" s="51"/>
      <c r="D73" s="51"/>
      <c r="E73" s="51"/>
      <c r="F73" s="51"/>
      <c r="G73" s="51"/>
    </row>
    <row r="74" spans="1:8" x14ac:dyDescent="0.2">
      <c r="A74" s="51"/>
      <c r="B74" s="51"/>
      <c r="C74" s="51"/>
      <c r="D74" s="51"/>
      <c r="E74" s="51"/>
      <c r="F74" s="51"/>
      <c r="G74" s="51"/>
    </row>
    <row r="75" spans="1:8" ht="10.5" customHeight="1" x14ac:dyDescent="0.2">
      <c r="A75" s="51"/>
      <c r="B75" s="51"/>
      <c r="C75" s="51"/>
      <c r="D75" s="51"/>
      <c r="E75" s="51"/>
      <c r="F75" s="51"/>
      <c r="G75" s="51"/>
    </row>
    <row r="76" spans="1:8" ht="12" customHeight="1" x14ac:dyDescent="0.2">
      <c r="A76" s="51"/>
      <c r="B76" s="137"/>
      <c r="C76" s="137"/>
      <c r="D76" s="137"/>
      <c r="E76" s="137"/>
      <c r="F76" s="137"/>
      <c r="G76" s="137"/>
      <c r="H76" s="7"/>
    </row>
    <row r="77" spans="1:8" x14ac:dyDescent="0.2">
      <c r="B77" s="7"/>
      <c r="C77" s="7"/>
      <c r="D77" s="7"/>
      <c r="E77" s="7"/>
      <c r="F77" s="7"/>
      <c r="G77" s="7"/>
      <c r="H77" s="7"/>
    </row>
    <row r="78" spans="1:8" x14ac:dyDescent="0.2">
      <c r="B78" s="7"/>
      <c r="C78" s="7"/>
      <c r="D78" s="7"/>
      <c r="E78" s="7"/>
      <c r="F78" s="7"/>
      <c r="G78" s="7"/>
      <c r="H78" s="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6" orientation="portrait" r:id="rId1"/>
  <ignoredErrors>
    <ignoredError sqref="D26 G26 D33 G33 D48 G48 D56 G56 D66 G66 G18 D1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  <pageSetUpPr fitToPage="1"/>
  </sheetPr>
  <dimension ref="A1:S67"/>
  <sheetViews>
    <sheetView zoomScale="115" zoomScaleNormal="115" workbookViewId="0">
      <selection activeCell="F20" sqref="F20"/>
    </sheetView>
  </sheetViews>
  <sheetFormatPr baseColWidth="10" defaultColWidth="8.83203125" defaultRowHeight="12.75" x14ac:dyDescent="0.2"/>
  <cols>
    <col min="1" max="1" width="31.5" style="172" customWidth="1"/>
    <col min="2" max="7" width="14.33203125" style="172" customWidth="1"/>
    <col min="8" max="8" width="14.33203125" style="188" bestFit="1" customWidth="1"/>
    <col min="9" max="11" width="8.83203125" style="172"/>
    <col min="12" max="12" width="14.1640625" style="172" bestFit="1" customWidth="1"/>
    <col min="13" max="13" width="6.5" style="172" customWidth="1"/>
    <col min="14" max="14" width="19.33203125" style="172" customWidth="1"/>
    <col min="15" max="17" width="14.1640625" style="172" bestFit="1" customWidth="1"/>
    <col min="18" max="19" width="12.5" style="172" bestFit="1" customWidth="1"/>
    <col min="20" max="16384" width="8.83203125" style="172"/>
  </cols>
  <sheetData>
    <row r="1" spans="1:19" ht="12" customHeight="1" x14ac:dyDescent="0.2">
      <c r="A1" s="447" t="s">
        <v>130</v>
      </c>
      <c r="B1" s="448"/>
      <c r="C1" s="448"/>
      <c r="D1" s="448"/>
      <c r="E1" s="448"/>
      <c r="F1" s="448"/>
      <c r="G1" s="449"/>
    </row>
    <row r="2" spans="1:19" ht="12" customHeight="1" x14ac:dyDescent="0.2">
      <c r="A2" s="450" t="s">
        <v>148</v>
      </c>
      <c r="B2" s="451"/>
      <c r="C2" s="451"/>
      <c r="D2" s="451"/>
      <c r="E2" s="451"/>
      <c r="F2" s="451"/>
      <c r="G2" s="452"/>
      <c r="H2" s="303"/>
      <c r="I2" s="303"/>
      <c r="J2" s="303"/>
      <c r="K2" s="303"/>
      <c r="L2" s="303"/>
    </row>
    <row r="3" spans="1:19" ht="12" customHeight="1" x14ac:dyDescent="0.2">
      <c r="A3" s="450" t="s">
        <v>177</v>
      </c>
      <c r="B3" s="451"/>
      <c r="C3" s="451"/>
      <c r="D3" s="451"/>
      <c r="E3" s="451"/>
      <c r="F3" s="451"/>
      <c r="G3" s="452"/>
      <c r="H3" s="303"/>
      <c r="I3" s="303"/>
      <c r="J3" s="303"/>
      <c r="K3" s="303"/>
      <c r="L3" s="303"/>
    </row>
    <row r="4" spans="1:19" ht="12" customHeight="1" x14ac:dyDescent="0.2">
      <c r="A4" s="450" t="s">
        <v>451</v>
      </c>
      <c r="B4" s="451"/>
      <c r="C4" s="451"/>
      <c r="D4" s="451"/>
      <c r="E4" s="451"/>
      <c r="F4" s="451"/>
      <c r="G4" s="452"/>
      <c r="H4" s="303"/>
      <c r="I4" s="303"/>
      <c r="J4" s="303"/>
      <c r="K4" s="303"/>
      <c r="L4" s="303"/>
      <c r="N4" s="456"/>
      <c r="O4" s="456"/>
      <c r="P4" s="456"/>
      <c r="Q4" s="456"/>
      <c r="R4" s="456"/>
      <c r="S4" s="456"/>
    </row>
    <row r="5" spans="1:19" ht="12" customHeight="1" x14ac:dyDescent="0.2">
      <c r="A5" s="453" t="s">
        <v>166</v>
      </c>
      <c r="B5" s="454"/>
      <c r="C5" s="454"/>
      <c r="D5" s="454"/>
      <c r="E5" s="454"/>
      <c r="F5" s="454"/>
      <c r="G5" s="455"/>
      <c r="H5" s="303"/>
      <c r="I5" s="303"/>
      <c r="J5" s="303"/>
      <c r="K5" s="303"/>
      <c r="L5" s="303"/>
      <c r="N5" s="456"/>
      <c r="O5" s="456"/>
      <c r="P5" s="456"/>
      <c r="Q5" s="456"/>
      <c r="R5" s="456"/>
      <c r="S5" s="456"/>
    </row>
    <row r="6" spans="1:19" ht="10.5" customHeight="1" x14ac:dyDescent="0.2">
      <c r="A6" s="443" t="s">
        <v>50</v>
      </c>
      <c r="B6" s="445" t="s">
        <v>354</v>
      </c>
      <c r="C6" s="446"/>
      <c r="D6" s="446"/>
      <c r="E6" s="446"/>
      <c r="F6" s="446"/>
      <c r="G6" s="180"/>
      <c r="H6" s="303"/>
      <c r="I6" s="303"/>
      <c r="J6" s="303"/>
      <c r="K6" s="303"/>
      <c r="L6" s="303"/>
      <c r="N6" s="456"/>
      <c r="O6" s="456"/>
      <c r="P6" s="456"/>
      <c r="Q6" s="456"/>
      <c r="R6" s="456"/>
      <c r="S6" s="456"/>
    </row>
    <row r="7" spans="1:19" ht="22.5" customHeight="1" x14ac:dyDescent="0.2">
      <c r="A7" s="444"/>
      <c r="B7" s="181" t="s">
        <v>355</v>
      </c>
      <c r="C7" s="181" t="s">
        <v>129</v>
      </c>
      <c r="D7" s="181" t="s">
        <v>356</v>
      </c>
      <c r="E7" s="181" t="s">
        <v>106</v>
      </c>
      <c r="F7" s="181" t="s">
        <v>108</v>
      </c>
      <c r="G7" s="182" t="s">
        <v>357</v>
      </c>
      <c r="H7" s="303"/>
      <c r="I7" s="303"/>
      <c r="J7" s="303"/>
      <c r="K7" s="303"/>
      <c r="L7" s="303"/>
      <c r="N7" s="456"/>
      <c r="O7" s="456"/>
      <c r="P7" s="456"/>
      <c r="Q7" s="456"/>
      <c r="R7" s="456"/>
      <c r="S7" s="456"/>
    </row>
    <row r="8" spans="1:19" s="252" customFormat="1" ht="17.25" customHeight="1" x14ac:dyDescent="0.2">
      <c r="A8" s="171" t="s">
        <v>341</v>
      </c>
      <c r="B8" s="250">
        <f>+B9+B10+B11+B14+B15+B18</f>
        <v>41462722</v>
      </c>
      <c r="C8" s="265">
        <f t="shared" ref="C8:G8" si="0">+C9+C10+C11+C14+C15+C18</f>
        <v>11707150</v>
      </c>
      <c r="D8" s="250">
        <f t="shared" si="0"/>
        <v>53169873</v>
      </c>
      <c r="E8" s="250">
        <f>+E9+E10+E11+E14+E15+E18</f>
        <v>18646807</v>
      </c>
      <c r="F8" s="250">
        <f>+F9+F10+F11+F14+F15+F18</f>
        <v>18646807</v>
      </c>
      <c r="G8" s="250">
        <f t="shared" si="0"/>
        <v>34523066</v>
      </c>
      <c r="H8" s="251"/>
    </row>
    <row r="9" spans="1:19" ht="19.5" customHeight="1" x14ac:dyDescent="0.2">
      <c r="A9" s="178" t="s">
        <v>342</v>
      </c>
      <c r="B9" s="288">
        <v>19902107</v>
      </c>
      <c r="C9" s="288">
        <v>5619432</v>
      </c>
      <c r="D9" s="288">
        <v>25521539</v>
      </c>
      <c r="E9" s="288">
        <v>8950467</v>
      </c>
      <c r="F9" s="288">
        <v>8950467</v>
      </c>
      <c r="G9" s="288">
        <v>16571072</v>
      </c>
    </row>
    <row r="10" spans="1:19" ht="15.75" customHeight="1" x14ac:dyDescent="0.2">
      <c r="A10" s="177" t="s">
        <v>343</v>
      </c>
      <c r="B10" s="205">
        <v>21560615</v>
      </c>
      <c r="C10" s="205">
        <v>6087718</v>
      </c>
      <c r="D10" s="205">
        <v>27648334</v>
      </c>
      <c r="E10" s="205">
        <v>9696340</v>
      </c>
      <c r="F10" s="205">
        <v>9696340</v>
      </c>
      <c r="G10" s="200">
        <v>17951994</v>
      </c>
    </row>
    <row r="11" spans="1:19" ht="13.5" customHeight="1" x14ac:dyDescent="0.2">
      <c r="A11" s="177" t="s">
        <v>344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0">
        <v>0</v>
      </c>
      <c r="J11"/>
      <c r="K11"/>
      <c r="L11"/>
      <c r="M11"/>
      <c r="N11"/>
      <c r="O11"/>
      <c r="P11"/>
      <c r="Q11"/>
    </row>
    <row r="12" spans="1:19" x14ac:dyDescent="0.2">
      <c r="A12" s="174" t="s">
        <v>345</v>
      </c>
      <c r="B12" s="205">
        <v>0</v>
      </c>
      <c r="C12" s="205">
        <v>0</v>
      </c>
      <c r="D12" s="205">
        <f>B12+C12</f>
        <v>0</v>
      </c>
      <c r="E12" s="205">
        <v>0</v>
      </c>
      <c r="F12" s="200">
        <v>0</v>
      </c>
      <c r="G12" s="200">
        <f>D12-E12</f>
        <v>0</v>
      </c>
      <c r="J12"/>
      <c r="K12"/>
      <c r="L12"/>
      <c r="M12"/>
      <c r="N12"/>
      <c r="O12"/>
      <c r="P12"/>
      <c r="Q12"/>
    </row>
    <row r="13" spans="1:19" ht="18" x14ac:dyDescent="0.2">
      <c r="A13" s="174" t="s">
        <v>346</v>
      </c>
      <c r="B13" s="205">
        <v>0</v>
      </c>
      <c r="C13" s="205">
        <v>0</v>
      </c>
      <c r="D13" s="205">
        <f>B13+C13</f>
        <v>0</v>
      </c>
      <c r="E13" s="205">
        <v>0</v>
      </c>
      <c r="F13" s="200">
        <v>0</v>
      </c>
      <c r="G13" s="200">
        <f>D13-E13</f>
        <v>0</v>
      </c>
      <c r="J13"/>
      <c r="K13"/>
      <c r="L13"/>
      <c r="M13"/>
      <c r="N13"/>
      <c r="O13" s="440" t="s">
        <v>448</v>
      </c>
      <c r="P13" s="441"/>
      <c r="Q13"/>
    </row>
    <row r="14" spans="1:19" ht="15.75" customHeight="1" x14ac:dyDescent="0.2">
      <c r="A14" s="177" t="s">
        <v>347</v>
      </c>
      <c r="B14" s="205">
        <v>0</v>
      </c>
      <c r="C14" s="205">
        <v>0</v>
      </c>
      <c r="D14" s="205">
        <f>B14+C14</f>
        <v>0</v>
      </c>
      <c r="E14" s="205">
        <v>0</v>
      </c>
      <c r="F14" s="200">
        <v>0</v>
      </c>
      <c r="G14" s="200">
        <f>D14-E14</f>
        <v>0</v>
      </c>
      <c r="J14"/>
      <c r="K14"/>
      <c r="L14"/>
      <c r="M14"/>
      <c r="N14"/>
      <c r="O14"/>
      <c r="P14"/>
      <c r="Q14"/>
    </row>
    <row r="15" spans="1:19" ht="27" x14ac:dyDescent="0.2">
      <c r="A15" s="177" t="s">
        <v>348</v>
      </c>
      <c r="B15" s="205">
        <f>B16+B17</f>
        <v>0</v>
      </c>
      <c r="C15" s="205">
        <f t="shared" ref="C15:G15" si="1">C16+C17</f>
        <v>0</v>
      </c>
      <c r="D15" s="205">
        <f>SUM(D16:D17)</f>
        <v>0</v>
      </c>
      <c r="E15" s="205">
        <f t="shared" si="1"/>
        <v>0</v>
      </c>
      <c r="F15" s="205">
        <f t="shared" si="1"/>
        <v>0</v>
      </c>
      <c r="G15" s="200">
        <f t="shared" si="1"/>
        <v>0</v>
      </c>
      <c r="J15"/>
      <c r="K15"/>
      <c r="L15" s="282"/>
      <c r="M15" s="283"/>
      <c r="N15" s="280" t="s">
        <v>355</v>
      </c>
      <c r="O15" s="280" t="s">
        <v>129</v>
      </c>
      <c r="P15" s="280" t="s">
        <v>356</v>
      </c>
      <c r="Q15" s="280" t="s">
        <v>106</v>
      </c>
      <c r="R15" s="280" t="s">
        <v>108</v>
      </c>
      <c r="S15" s="289" t="s">
        <v>357</v>
      </c>
    </row>
    <row r="16" spans="1:19" ht="14.25" customHeight="1" x14ac:dyDescent="0.2">
      <c r="A16" s="174" t="s">
        <v>349</v>
      </c>
      <c r="B16" s="205">
        <v>0</v>
      </c>
      <c r="C16" s="205">
        <v>0</v>
      </c>
      <c r="D16" s="205">
        <f>B16+C16</f>
        <v>0</v>
      </c>
      <c r="E16" s="205">
        <v>0</v>
      </c>
      <c r="F16" s="205">
        <v>0</v>
      </c>
      <c r="G16" s="200">
        <f>D16-E16</f>
        <v>0</v>
      </c>
      <c r="J16"/>
      <c r="K16"/>
      <c r="L16" s="290"/>
      <c r="M16" s="290"/>
      <c r="N16" s="288">
        <f>+'6 (a)'!B8</f>
        <v>41462722</v>
      </c>
      <c r="O16" s="288">
        <f>+'6 (a)'!C8</f>
        <v>11707150</v>
      </c>
      <c r="P16" s="288">
        <f>+'6 (a)'!D8</f>
        <v>53169873</v>
      </c>
      <c r="Q16" s="288">
        <f>+'6 (a)'!E8</f>
        <v>18646807</v>
      </c>
      <c r="R16" s="288">
        <f>+'6 (a)'!F8</f>
        <v>18646807</v>
      </c>
      <c r="S16" s="288">
        <f>+'6 (a)'!G8</f>
        <v>34523066</v>
      </c>
    </row>
    <row r="17" spans="1:19" ht="14.25" customHeight="1" x14ac:dyDescent="0.2">
      <c r="A17" s="174" t="s">
        <v>350</v>
      </c>
      <c r="B17" s="205">
        <v>0</v>
      </c>
      <c r="C17" s="205">
        <v>0</v>
      </c>
      <c r="D17" s="205">
        <f>B17+C17</f>
        <v>0</v>
      </c>
      <c r="E17" s="205">
        <v>0</v>
      </c>
      <c r="F17" s="205">
        <v>0</v>
      </c>
      <c r="G17" s="200">
        <f>D17-E17</f>
        <v>0</v>
      </c>
      <c r="J17"/>
      <c r="K17"/>
      <c r="L17" s="291" t="s">
        <v>445</v>
      </c>
      <c r="M17" s="291">
        <v>0.48</v>
      </c>
      <c r="N17" s="288">
        <f>+N16*M17</f>
        <v>19902106.559999999</v>
      </c>
      <c r="O17" s="288">
        <f>+O16*M17</f>
        <v>5619432</v>
      </c>
      <c r="P17" s="288">
        <f>+P16*M17</f>
        <v>25521539.039999999</v>
      </c>
      <c r="Q17" s="288">
        <f>+Q16*M17</f>
        <v>8950467.3599999994</v>
      </c>
      <c r="R17" s="288">
        <f>+R16*M17</f>
        <v>8950467.3599999994</v>
      </c>
      <c r="S17" s="288">
        <f>+S16*M17</f>
        <v>16571071.68</v>
      </c>
    </row>
    <row r="18" spans="1:19" x14ac:dyDescent="0.2">
      <c r="A18" s="177" t="s">
        <v>351</v>
      </c>
      <c r="B18" s="205">
        <v>0</v>
      </c>
      <c r="C18" s="205">
        <v>0</v>
      </c>
      <c r="D18" s="205">
        <f>B18+C18</f>
        <v>0</v>
      </c>
      <c r="E18" s="205">
        <v>0</v>
      </c>
      <c r="F18" s="205">
        <v>0</v>
      </c>
      <c r="G18" s="200">
        <f>D18-E18</f>
        <v>0</v>
      </c>
      <c r="J18"/>
      <c r="K18"/>
      <c r="L18" s="291" t="s">
        <v>446</v>
      </c>
      <c r="M18" s="291">
        <v>0.52</v>
      </c>
      <c r="N18" s="288">
        <f>+N16*M18</f>
        <v>21560615.440000001</v>
      </c>
      <c r="O18" s="288">
        <f>+O16*M18</f>
        <v>6087718</v>
      </c>
      <c r="P18" s="288">
        <f>+P16*M18</f>
        <v>27648333.960000001</v>
      </c>
      <c r="Q18" s="288">
        <f>+Q16*M18</f>
        <v>9696339.6400000006</v>
      </c>
      <c r="R18" s="288">
        <f>+R16*M18</f>
        <v>9696339.6400000006</v>
      </c>
      <c r="S18" s="288">
        <f>+S16*M18</f>
        <v>17951994.32</v>
      </c>
    </row>
    <row r="19" spans="1:19" ht="18" x14ac:dyDescent="0.2">
      <c r="A19" s="175" t="s">
        <v>352</v>
      </c>
      <c r="B19" s="204">
        <f>B20+B21+B22+B25+B26+B29</f>
        <v>947856255</v>
      </c>
      <c r="C19" s="204">
        <f>C20+C21+C22+C25+C26+C29</f>
        <v>24614623</v>
      </c>
      <c r="D19" s="204">
        <f>D20+D21+D22+D25+D26+D29</f>
        <v>972470878</v>
      </c>
      <c r="E19" s="204">
        <f t="shared" ref="E19" si="2">E20+E21+E22+E25+E26+E29</f>
        <v>447158297</v>
      </c>
      <c r="F19" s="204">
        <f>F20+F21+F22+F25+F26+F29</f>
        <v>430565981</v>
      </c>
      <c r="G19" s="206">
        <f>G20+G21+G22+G25+G26+G29</f>
        <v>525312580</v>
      </c>
      <c r="J19"/>
      <c r="K19"/>
      <c r="L19" s="261"/>
      <c r="M19" s="261"/>
      <c r="N19" s="261"/>
      <c r="O19" s="261"/>
      <c r="P19" s="261"/>
      <c r="Q19" s="261"/>
    </row>
    <row r="20" spans="1:19" ht="18" customHeight="1" x14ac:dyDescent="0.2">
      <c r="A20" s="177" t="s">
        <v>342</v>
      </c>
      <c r="B20" s="205">
        <v>312792564</v>
      </c>
      <c r="C20" s="205">
        <v>8122826</v>
      </c>
      <c r="D20" s="205">
        <v>320915390</v>
      </c>
      <c r="E20" s="200">
        <v>147562238</v>
      </c>
      <c r="F20" s="200">
        <v>142086774</v>
      </c>
      <c r="G20" s="200">
        <v>173353151</v>
      </c>
      <c r="J20"/>
      <c r="K20"/>
      <c r="M20" s="261"/>
      <c r="N20" s="285"/>
      <c r="O20" s="284"/>
      <c r="P20" s="284"/>
      <c r="Q20" s="284"/>
      <c r="R20" s="286"/>
      <c r="S20" s="287"/>
    </row>
    <row r="21" spans="1:19" ht="18" customHeight="1" x14ac:dyDescent="0.2">
      <c r="A21" s="177" t="s">
        <v>343</v>
      </c>
      <c r="B21" s="205">
        <v>635063691</v>
      </c>
      <c r="C21" s="198">
        <v>16491797</v>
      </c>
      <c r="D21" s="205">
        <v>651555488</v>
      </c>
      <c r="E21" s="200">
        <v>299596059</v>
      </c>
      <c r="F21" s="200">
        <v>288479207</v>
      </c>
      <c r="G21" s="200">
        <v>351959429</v>
      </c>
      <c r="J21"/>
      <c r="K21"/>
      <c r="M21" s="261"/>
      <c r="N21" s="285"/>
      <c r="O21" s="284"/>
      <c r="P21" s="284"/>
      <c r="Q21" s="284"/>
      <c r="R21" s="286"/>
      <c r="S21" s="287"/>
    </row>
    <row r="22" spans="1:19" ht="18" customHeight="1" x14ac:dyDescent="0.2">
      <c r="A22" s="177" t="s">
        <v>344</v>
      </c>
      <c r="B22" s="205">
        <f>B23+B24</f>
        <v>0</v>
      </c>
      <c r="C22" s="205">
        <f t="shared" ref="C22:F22" si="3">C23+C24</f>
        <v>0</v>
      </c>
      <c r="D22" s="205">
        <f>D23+D24</f>
        <v>0</v>
      </c>
      <c r="E22" s="205">
        <f t="shared" si="3"/>
        <v>0</v>
      </c>
      <c r="F22" s="205">
        <f t="shared" si="3"/>
        <v>0</v>
      </c>
      <c r="G22" s="200">
        <v>0</v>
      </c>
      <c r="J22"/>
      <c r="K22"/>
      <c r="M22" s="261"/>
      <c r="N22" s="285"/>
      <c r="O22" s="442" t="s">
        <v>449</v>
      </c>
      <c r="P22" s="442"/>
      <c r="Q22" s="284"/>
      <c r="R22" s="286"/>
      <c r="S22" s="287"/>
    </row>
    <row r="23" spans="1:19" ht="15.75" customHeight="1" x14ac:dyDescent="0.2">
      <c r="A23" s="174" t="s">
        <v>345</v>
      </c>
      <c r="B23" s="205">
        <v>0</v>
      </c>
      <c r="C23" s="205">
        <v>0</v>
      </c>
      <c r="D23" s="205">
        <f>B23+C23</f>
        <v>0</v>
      </c>
      <c r="E23" s="205">
        <v>0</v>
      </c>
      <c r="F23" s="205">
        <v>0</v>
      </c>
      <c r="G23" s="200">
        <f>D23-E23</f>
        <v>0</v>
      </c>
      <c r="J23"/>
      <c r="K23"/>
      <c r="L23" s="261"/>
      <c r="M23" s="261"/>
      <c r="N23" s="286"/>
      <c r="O23" s="286"/>
      <c r="P23" s="286"/>
      <c r="Q23" s="286"/>
      <c r="R23" s="287"/>
      <c r="S23" s="287"/>
    </row>
    <row r="24" spans="1:19" ht="15.75" customHeight="1" x14ac:dyDescent="0.2">
      <c r="A24" s="174" t="s">
        <v>346</v>
      </c>
      <c r="B24" s="205">
        <v>0</v>
      </c>
      <c r="C24" s="205">
        <v>0</v>
      </c>
      <c r="D24" s="205">
        <f>B24+C24</f>
        <v>0</v>
      </c>
      <c r="E24" s="205">
        <v>0</v>
      </c>
      <c r="F24" s="205">
        <v>0</v>
      </c>
      <c r="G24" s="200">
        <f>D24-E24</f>
        <v>0</v>
      </c>
      <c r="J24"/>
      <c r="K24"/>
      <c r="L24" s="290"/>
      <c r="M24" s="290"/>
      <c r="N24" s="288">
        <f>+'6 (a)'!B83</f>
        <v>947856255</v>
      </c>
      <c r="O24" s="288">
        <f>+'6 (a)'!C83</f>
        <v>24614623</v>
      </c>
      <c r="P24" s="288">
        <f>+'6 (a)'!D83</f>
        <v>972470878</v>
      </c>
      <c r="Q24" s="288">
        <f>+'6 (a)'!E83</f>
        <v>447158297</v>
      </c>
      <c r="R24" s="288">
        <f>+'6 (a)'!F83</f>
        <v>430565981</v>
      </c>
      <c r="S24" s="288">
        <f>+'6 (a)'!G83</f>
        <v>525312580</v>
      </c>
    </row>
    <row r="25" spans="1:19" ht="17.25" customHeight="1" x14ac:dyDescent="0.2">
      <c r="A25" s="177" t="s">
        <v>347</v>
      </c>
      <c r="B25" s="205">
        <v>0</v>
      </c>
      <c r="C25" s="205">
        <v>0</v>
      </c>
      <c r="D25" s="205">
        <f>B25+C25</f>
        <v>0</v>
      </c>
      <c r="E25" s="205">
        <v>0</v>
      </c>
      <c r="F25" s="205">
        <v>0</v>
      </c>
      <c r="G25" s="200">
        <f>D25-E25</f>
        <v>0</v>
      </c>
      <c r="J25"/>
      <c r="K25"/>
      <c r="L25" s="292" t="s">
        <v>445</v>
      </c>
      <c r="M25" s="292">
        <v>0.33</v>
      </c>
      <c r="N25" s="288">
        <f>+N24*M25</f>
        <v>312792564.15000004</v>
      </c>
      <c r="O25" s="288">
        <f>+O24*M25</f>
        <v>8122825.5900000008</v>
      </c>
      <c r="P25" s="288">
        <f>+P24*M25</f>
        <v>320915389.74000001</v>
      </c>
      <c r="Q25" s="288">
        <f>+Q24*M25</f>
        <v>147562238.01000002</v>
      </c>
      <c r="R25" s="288">
        <f>+R24*M25</f>
        <v>142086773.73000002</v>
      </c>
      <c r="S25" s="288">
        <f>+S24*M25</f>
        <v>173353151.40000001</v>
      </c>
    </row>
    <row r="26" spans="1:19" ht="27.75" customHeight="1" x14ac:dyDescent="0.2">
      <c r="A26" s="177" t="s">
        <v>348</v>
      </c>
      <c r="B26" s="205">
        <f>B27+B28</f>
        <v>0</v>
      </c>
      <c r="C26" s="205">
        <f t="shared" ref="C26:F26" si="4">C27+C28</f>
        <v>0</v>
      </c>
      <c r="D26" s="205">
        <f>D27+D28</f>
        <v>0</v>
      </c>
      <c r="E26" s="205">
        <f t="shared" si="4"/>
        <v>0</v>
      </c>
      <c r="F26" s="205">
        <f t="shared" si="4"/>
        <v>0</v>
      </c>
      <c r="G26" s="200">
        <f>G27+G28</f>
        <v>0</v>
      </c>
      <c r="J26"/>
      <c r="K26"/>
      <c r="L26" s="292" t="s">
        <v>447</v>
      </c>
      <c r="M26" s="292">
        <v>0.67</v>
      </c>
      <c r="N26" s="288">
        <f>+N24*M26</f>
        <v>635063690.85000002</v>
      </c>
      <c r="O26" s="288">
        <f>+O24*M26</f>
        <v>16491797.41</v>
      </c>
      <c r="P26" s="288">
        <f>+P24*M26</f>
        <v>651555488.25999999</v>
      </c>
      <c r="Q26" s="288">
        <f>+Q24*M26</f>
        <v>299596058.99000001</v>
      </c>
      <c r="R26" s="288">
        <f>+R24*M26</f>
        <v>288479207.27000004</v>
      </c>
      <c r="S26" s="288">
        <f>+S24*M26</f>
        <v>351959428.60000002</v>
      </c>
    </row>
    <row r="27" spans="1:19" ht="15" customHeight="1" x14ac:dyDescent="0.2">
      <c r="A27" s="174" t="s">
        <v>349</v>
      </c>
      <c r="B27" s="205">
        <v>0</v>
      </c>
      <c r="C27" s="205">
        <v>0</v>
      </c>
      <c r="D27" s="205">
        <f>B27+C27</f>
        <v>0</v>
      </c>
      <c r="E27" s="205">
        <v>0</v>
      </c>
      <c r="F27" s="205">
        <v>0</v>
      </c>
      <c r="G27" s="200">
        <f>D27-E27</f>
        <v>0</v>
      </c>
      <c r="J27"/>
      <c r="K27"/>
    </row>
    <row r="28" spans="1:19" ht="15" customHeight="1" x14ac:dyDescent="0.2">
      <c r="A28" s="174" t="s">
        <v>350</v>
      </c>
      <c r="B28" s="205">
        <v>0</v>
      </c>
      <c r="C28" s="205">
        <v>0</v>
      </c>
      <c r="D28" s="205">
        <f>B28+C28</f>
        <v>0</v>
      </c>
      <c r="E28" s="205">
        <v>0</v>
      </c>
      <c r="F28" s="205">
        <v>0</v>
      </c>
      <c r="G28" s="200">
        <f>D28-E28</f>
        <v>0</v>
      </c>
      <c r="N28" s="287">
        <f>+N16+N24</f>
        <v>989318977</v>
      </c>
      <c r="O28" s="287">
        <f>+O16+O24</f>
        <v>36321773</v>
      </c>
      <c r="P28" s="287">
        <f>+P16+P24</f>
        <v>1025640751</v>
      </c>
      <c r="Q28" s="287">
        <f t="shared" ref="Q28:S28" si="5">+Q16+Q24</f>
        <v>465805104</v>
      </c>
      <c r="R28" s="287">
        <f t="shared" si="5"/>
        <v>449212788</v>
      </c>
      <c r="S28" s="287">
        <f t="shared" si="5"/>
        <v>559835646</v>
      </c>
    </row>
    <row r="29" spans="1:19" ht="16.5" customHeight="1" x14ac:dyDescent="0.2">
      <c r="A29" s="177" t="s">
        <v>351</v>
      </c>
      <c r="B29" s="205">
        <v>0</v>
      </c>
      <c r="C29" s="205">
        <v>0</v>
      </c>
      <c r="D29" s="205">
        <f>B29+C29</f>
        <v>0</v>
      </c>
      <c r="E29" s="205">
        <v>0</v>
      </c>
      <c r="F29" s="205">
        <v>0</v>
      </c>
      <c r="G29" s="200">
        <f>D29-E29</f>
        <v>0</v>
      </c>
    </row>
    <row r="30" spans="1:19" ht="18" x14ac:dyDescent="0.2">
      <c r="A30" s="179" t="s">
        <v>353</v>
      </c>
      <c r="B30" s="202">
        <f>B8+B19</f>
        <v>989318977</v>
      </c>
      <c r="C30" s="202">
        <f>C8+C19</f>
        <v>36321773</v>
      </c>
      <c r="D30" s="202">
        <f>D8+D19</f>
        <v>1025640751</v>
      </c>
      <c r="E30" s="201">
        <f t="shared" ref="E30:F30" si="6">E8+E19</f>
        <v>465805104</v>
      </c>
      <c r="F30" s="201">
        <f t="shared" si="6"/>
        <v>449212788</v>
      </c>
      <c r="G30" s="197">
        <f>G8+G19</f>
        <v>559835646</v>
      </c>
      <c r="P30" s="287"/>
    </row>
    <row r="31" spans="1:19" x14ac:dyDescent="0.2">
      <c r="A31" s="173"/>
      <c r="B31" s="144"/>
      <c r="C31" s="144"/>
      <c r="D31" s="144"/>
      <c r="E31" s="144"/>
      <c r="F31" s="144"/>
      <c r="G31" s="144"/>
      <c r="Q31" s="287"/>
    </row>
    <row r="32" spans="1:19" x14ac:dyDescent="0.2">
      <c r="A32" s="173"/>
      <c r="B32" s="144"/>
      <c r="C32" s="144"/>
      <c r="D32" s="144"/>
      <c r="E32" s="144"/>
      <c r="F32" s="144"/>
      <c r="G32" s="144"/>
      <c r="Q32" s="287"/>
    </row>
    <row r="33" spans="1:8" x14ac:dyDescent="0.2">
      <c r="A33" s="173"/>
      <c r="B33" s="144"/>
      <c r="C33" s="144"/>
      <c r="D33" s="144"/>
      <c r="E33" s="144"/>
      <c r="F33" s="144"/>
      <c r="G33" s="144"/>
    </row>
    <row r="34" spans="1:8" x14ac:dyDescent="0.2">
      <c r="A34" s="173"/>
      <c r="B34" s="144"/>
      <c r="C34" s="144"/>
      <c r="D34" s="144"/>
      <c r="E34" s="144"/>
      <c r="F34" s="144"/>
      <c r="G34" s="144"/>
    </row>
    <row r="35" spans="1:8" x14ac:dyDescent="0.2">
      <c r="A35" s="173"/>
      <c r="B35" s="144"/>
      <c r="C35" s="144"/>
      <c r="D35" s="144"/>
      <c r="E35" s="144"/>
      <c r="F35" s="144"/>
      <c r="G35" s="144"/>
    </row>
    <row r="36" spans="1:8" x14ac:dyDescent="0.2">
      <c r="A36" s="176"/>
      <c r="B36" s="176"/>
      <c r="C36" s="176"/>
      <c r="D36" s="176"/>
      <c r="E36" s="176"/>
      <c r="F36" s="176"/>
      <c r="G36" s="176"/>
    </row>
    <row r="37" spans="1:8" x14ac:dyDescent="0.2">
      <c r="A37" s="176"/>
      <c r="B37" s="176"/>
      <c r="C37" s="176"/>
      <c r="D37" s="176"/>
      <c r="E37" s="176"/>
      <c r="F37" s="176"/>
      <c r="G37" s="176"/>
    </row>
    <row r="38" spans="1:8" x14ac:dyDescent="0.2">
      <c r="A38" s="176"/>
      <c r="B38" s="176"/>
      <c r="C38" s="176"/>
      <c r="D38" s="176"/>
      <c r="E38" s="176"/>
      <c r="F38" s="176"/>
      <c r="G38" s="176"/>
    </row>
    <row r="39" spans="1:8" x14ac:dyDescent="0.2">
      <c r="A39" s="176"/>
      <c r="B39" s="176"/>
      <c r="C39" s="176"/>
      <c r="D39" s="176"/>
      <c r="E39" s="176"/>
      <c r="F39" s="176"/>
      <c r="G39" s="176"/>
    </row>
    <row r="40" spans="1:8" x14ac:dyDescent="0.2">
      <c r="A40" s="176"/>
      <c r="B40" s="176"/>
      <c r="C40" s="176"/>
      <c r="D40" s="176"/>
      <c r="E40" s="176"/>
      <c r="F40" s="176"/>
      <c r="G40" s="176"/>
    </row>
    <row r="44" spans="1:8" s="261" customFormat="1" x14ac:dyDescent="0.2">
      <c r="B44" s="262"/>
      <c r="C44" s="262"/>
      <c r="D44" s="262"/>
      <c r="E44" s="262"/>
      <c r="F44" s="262"/>
      <c r="G44" s="262"/>
      <c r="H44" s="263"/>
    </row>
    <row r="45" spans="1:8" s="261" customFormat="1" x14ac:dyDescent="0.2">
      <c r="H45" s="263"/>
    </row>
    <row r="46" spans="1:8" s="261" customFormat="1" x14ac:dyDescent="0.2">
      <c r="H46" s="263"/>
    </row>
    <row r="47" spans="1:8" s="261" customFormat="1" x14ac:dyDescent="0.2">
      <c r="H47" s="263"/>
    </row>
    <row r="48" spans="1:8" s="261" customFormat="1" x14ac:dyDescent="0.2">
      <c r="H48" s="263"/>
    </row>
    <row r="49" spans="8:8" s="261" customFormat="1" x14ac:dyDescent="0.2">
      <c r="H49" s="263"/>
    </row>
    <row r="50" spans="8:8" s="261" customFormat="1" x14ac:dyDescent="0.2">
      <c r="H50" s="263"/>
    </row>
    <row r="51" spans="8:8" s="261" customFormat="1" x14ac:dyDescent="0.2">
      <c r="H51" s="263"/>
    </row>
    <row r="52" spans="8:8" s="261" customFormat="1" x14ac:dyDescent="0.2">
      <c r="H52" s="263"/>
    </row>
    <row r="53" spans="8:8" s="261" customFormat="1" x14ac:dyDescent="0.2">
      <c r="H53" s="263"/>
    </row>
    <row r="54" spans="8:8" s="261" customFormat="1" x14ac:dyDescent="0.2">
      <c r="H54" s="263"/>
    </row>
    <row r="55" spans="8:8" s="261" customFormat="1" x14ac:dyDescent="0.2">
      <c r="H55" s="263"/>
    </row>
    <row r="56" spans="8:8" s="261" customFormat="1" x14ac:dyDescent="0.2">
      <c r="H56" s="263"/>
    </row>
    <row r="57" spans="8:8" s="261" customFormat="1" x14ac:dyDescent="0.2">
      <c r="H57" s="263"/>
    </row>
    <row r="58" spans="8:8" s="261" customFormat="1" x14ac:dyDescent="0.2">
      <c r="H58" s="263"/>
    </row>
    <row r="59" spans="8:8" s="261" customFormat="1" x14ac:dyDescent="0.2">
      <c r="H59" s="263"/>
    </row>
    <row r="60" spans="8:8" s="261" customFormat="1" x14ac:dyDescent="0.2">
      <c r="H60" s="263"/>
    </row>
    <row r="61" spans="8:8" s="261" customFormat="1" x14ac:dyDescent="0.2">
      <c r="H61" s="263"/>
    </row>
    <row r="62" spans="8:8" s="261" customFormat="1" x14ac:dyDescent="0.2">
      <c r="H62" s="263"/>
    </row>
    <row r="63" spans="8:8" s="261" customFormat="1" x14ac:dyDescent="0.2">
      <c r="H63" s="263"/>
    </row>
    <row r="64" spans="8:8" s="261" customFormat="1" x14ac:dyDescent="0.2">
      <c r="H64" s="263"/>
    </row>
    <row r="65" spans="8:8" s="261" customFormat="1" x14ac:dyDescent="0.2">
      <c r="H65" s="263"/>
    </row>
    <row r="66" spans="8:8" s="261" customFormat="1" x14ac:dyDescent="0.2">
      <c r="H66" s="263"/>
    </row>
    <row r="67" spans="8:8" s="261" customFormat="1" x14ac:dyDescent="0.2">
      <c r="H67" s="263"/>
    </row>
  </sheetData>
  <mergeCells count="10">
    <mergeCell ref="O13:P13"/>
    <mergeCell ref="O22:P22"/>
    <mergeCell ref="A6:A7"/>
    <mergeCell ref="B6:F6"/>
    <mergeCell ref="A1:G1"/>
    <mergeCell ref="A2:G2"/>
    <mergeCell ref="A3:G3"/>
    <mergeCell ref="A4:G4"/>
    <mergeCell ref="A5:G5"/>
    <mergeCell ref="N4:S7"/>
  </mergeCells>
  <pageMargins left="0.7" right="0.7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FI</vt:lpstr>
      <vt:lpstr>F2</vt:lpstr>
      <vt:lpstr>F3</vt:lpstr>
      <vt:lpstr>F4</vt:lpstr>
      <vt:lpstr>F5</vt:lpstr>
      <vt:lpstr>6 (a)</vt:lpstr>
      <vt:lpstr>6 (b)</vt:lpstr>
      <vt:lpstr>6 (c) </vt:lpstr>
      <vt:lpstr>6 (d)</vt:lpstr>
      <vt:lpstr>'6 (a)'!Área_de_impresión</vt:lpstr>
      <vt:lpstr>'6 (d)'!Área_de_impresión</vt:lpstr>
      <vt:lpstr>'F2'!Área_de_impresión</vt:lpstr>
      <vt:lpstr>'F5'!Área_de_impresión</vt:lpstr>
      <vt:lpstr>FI!Área_de_impresión</vt:lpstr>
      <vt:lpstr>'6 (a)'!Títulos_a_imprimir</vt:lpstr>
      <vt:lpstr>FI!Títulos_a_imprimir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Claudia</cp:lastModifiedBy>
  <cp:lastPrinted>2025-07-18T23:24:58Z</cp:lastPrinted>
  <dcterms:created xsi:type="dcterms:W3CDTF">2016-11-15T19:19:05Z</dcterms:created>
  <dcterms:modified xsi:type="dcterms:W3CDTF">2025-07-18T23:25:17Z</dcterms:modified>
</cp:coreProperties>
</file>