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COLTLAX\"/>
    </mc:Choice>
  </mc:AlternateContent>
  <xr:revisionPtr revIDLastSave="0" documentId="13_ncr:1_{A70999AF-378C-409F-8EAA-70D3AB15FDAA}" xr6:coauthVersionLast="47" xr6:coauthVersionMax="47" xr10:uidLastSave="{00000000-0000-0000-0000-000000000000}"/>
  <bookViews>
    <workbookView xWindow="-120" yWindow="-120" windowWidth="29040" windowHeight="15840" tabRatio="894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2'!$B$2:$K$58</definedName>
    <definedName name="_xlnm.Print_Area" localSheetId="5">'Formato 3'!$B$2:$M$31</definedName>
    <definedName name="_xlnm.Print_Area" localSheetId="6">'Formato 4'!$B$1:$G$83</definedName>
    <definedName name="_xlnm.Print_Area" localSheetId="7">'Formato 5'!$B$1:$J$82</definedName>
    <definedName name="_xlnm.Print_Area" localSheetId="8">'Formato 6 a)'!$B$1:$I$164</definedName>
    <definedName name="_xlnm.Print_Area" localSheetId="9">'Formato 6 b)'!$B$1:$H$34</definedName>
    <definedName name="_xlnm.Print_Area" localSheetId="10">'Formato 6 c)'!$B$1:$I$87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H30" i="46" l="1"/>
  <c r="H31" i="46"/>
  <c r="H32" i="46"/>
  <c r="H33" i="46"/>
  <c r="H34" i="46"/>
  <c r="H35" i="46"/>
  <c r="H36" i="46"/>
  <c r="H37" i="46"/>
  <c r="H29" i="46"/>
  <c r="F33" i="46"/>
  <c r="F20" i="46"/>
  <c r="F21" i="46"/>
  <c r="F22" i="46"/>
  <c r="F23" i="46"/>
  <c r="F24" i="46"/>
  <c r="F25" i="46"/>
  <c r="F26" i="46"/>
  <c r="F27" i="46"/>
  <c r="H26" i="48"/>
  <c r="G11" i="47"/>
  <c r="I44" i="42"/>
  <c r="H44" i="42"/>
  <c r="J38" i="42"/>
  <c r="I38" i="42"/>
  <c r="F44" i="42"/>
  <c r="E44" i="42"/>
  <c r="B5" i="49"/>
  <c r="B5" i="48"/>
  <c r="B5" i="47"/>
  <c r="B5" i="46"/>
  <c r="B4" i="42"/>
  <c r="B4" i="41"/>
  <c r="B4" i="39"/>
  <c r="E47" i="36"/>
  <c r="D47" i="36"/>
  <c r="J37" i="42"/>
  <c r="J17" i="42"/>
  <c r="F11" i="46"/>
  <c r="H49" i="46" l="1"/>
  <c r="I49" i="46"/>
  <c r="G28" i="46"/>
  <c r="G18" i="46"/>
  <c r="D37" i="49"/>
  <c r="D36" i="49"/>
  <c r="B37" i="49"/>
  <c r="B36" i="49"/>
  <c r="F26" i="38"/>
  <c r="G16" i="41"/>
  <c r="G11" i="41"/>
  <c r="I37" i="42"/>
  <c r="I17" i="42"/>
  <c r="F19" i="46"/>
  <c r="H20" i="46"/>
  <c r="H21" i="46"/>
  <c r="H22" i="46"/>
  <c r="H24" i="46"/>
  <c r="H25" i="46"/>
  <c r="H26" i="46"/>
  <c r="H27" i="46"/>
  <c r="H19" i="46"/>
  <c r="H12" i="46"/>
  <c r="H13" i="46"/>
  <c r="H14" i="46"/>
  <c r="H15" i="46"/>
  <c r="H16" i="46"/>
  <c r="H17" i="46"/>
  <c r="H11" i="46"/>
  <c r="G10" i="49"/>
  <c r="H28" i="46" l="1"/>
  <c r="H18" i="46"/>
  <c r="E31" i="36" l="1"/>
  <c r="D18" i="46" l="1"/>
  <c r="E10" i="41"/>
  <c r="E53" i="41" l="1"/>
  <c r="E16" i="41"/>
  <c r="E58" i="41" s="1"/>
  <c r="E28" i="46" l="1"/>
  <c r="E18" i="46" l="1"/>
  <c r="F13" i="46" l="1"/>
  <c r="E10" i="46" l="1"/>
  <c r="F52" i="46" l="1"/>
  <c r="G10" i="46" l="1"/>
  <c r="G9" i="46" s="1"/>
  <c r="H161" i="46" s="1"/>
  <c r="H10" i="46"/>
  <c r="H9" i="46" s="1"/>
  <c r="I26" i="38" l="1"/>
  <c r="E10" i="49" l="1"/>
  <c r="H10" i="49" s="1"/>
  <c r="G17" i="42" l="1"/>
  <c r="D10" i="46" l="1"/>
  <c r="E73" i="36" l="1"/>
  <c r="F57" i="46" l="1"/>
  <c r="E9" i="36"/>
  <c r="F25" i="48" l="1"/>
  <c r="I25" i="48" s="1"/>
  <c r="F24" i="48"/>
  <c r="I24" i="48" s="1"/>
  <c r="F23" i="48"/>
  <c r="I23" i="48" s="1"/>
  <c r="F22" i="48"/>
  <c r="I22" i="48" s="1"/>
  <c r="H21" i="48"/>
  <c r="G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G9" i="47"/>
  <c r="F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7" i="46"/>
  <c r="I37" i="46" s="1"/>
  <c r="F36" i="46"/>
  <c r="I36" i="46" s="1"/>
  <c r="F35" i="46"/>
  <c r="I35" i="46" s="1"/>
  <c r="F34" i="46"/>
  <c r="I34" i="46" s="1"/>
  <c r="I33" i="46"/>
  <c r="F32" i="46"/>
  <c r="I32" i="46" s="1"/>
  <c r="F31" i="46"/>
  <c r="I31" i="46" s="1"/>
  <c r="F30" i="46"/>
  <c r="I30" i="46" s="1"/>
  <c r="F29" i="46"/>
  <c r="D28" i="46"/>
  <c r="I27" i="46"/>
  <c r="I26" i="46"/>
  <c r="I25" i="46"/>
  <c r="I24" i="46"/>
  <c r="I23" i="46"/>
  <c r="I22" i="46"/>
  <c r="I21" i="46"/>
  <c r="I20" i="46"/>
  <c r="F17" i="46"/>
  <c r="I17" i="46" s="1"/>
  <c r="F16" i="46"/>
  <c r="I16" i="46" s="1"/>
  <c r="F15" i="46"/>
  <c r="I15" i="46" s="1"/>
  <c r="F14" i="46"/>
  <c r="I14" i="46" s="1"/>
  <c r="I13" i="46"/>
  <c r="F12" i="46"/>
  <c r="I11" i="46"/>
  <c r="G37" i="42"/>
  <c r="I12" i="46" l="1"/>
  <c r="I10" i="46" s="1"/>
  <c r="F10" i="46"/>
  <c r="I29" i="46"/>
  <c r="I28" i="46" s="1"/>
  <c r="F28" i="46"/>
  <c r="I19" i="46"/>
  <c r="I18" i="46" s="1"/>
  <c r="F18" i="46"/>
  <c r="F38" i="46"/>
  <c r="I38" i="46" s="1"/>
  <c r="I11" i="48"/>
  <c r="F48" i="46"/>
  <c r="I9" i="46" l="1"/>
  <c r="F21" i="47"/>
  <c r="D21" i="47"/>
  <c r="C21" i="47"/>
  <c r="E21" i="47" l="1"/>
  <c r="H21" i="47" s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29" i="47"/>
  <c r="H29" i="47" s="1"/>
  <c r="E28" i="47"/>
  <c r="H28" i="47" s="1"/>
  <c r="E27" i="47"/>
  <c r="H27" i="47" s="1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F56" i="46"/>
  <c r="I56" i="46" s="1"/>
  <c r="F55" i="46"/>
  <c r="I55" i="46" s="1"/>
  <c r="E9" i="46" l="1"/>
  <c r="D21" i="49"/>
  <c r="E47" i="48"/>
  <c r="F148" i="46"/>
  <c r="H10" i="48"/>
  <c r="E28" i="49"/>
  <c r="H28" i="49" s="1"/>
  <c r="G10" i="48"/>
  <c r="F9" i="49"/>
  <c r="I48" i="46"/>
  <c r="G9" i="49"/>
  <c r="G47" i="48"/>
  <c r="D9" i="46"/>
  <c r="H11" i="49"/>
  <c r="D9" i="49"/>
  <c r="D32" i="49" s="1"/>
  <c r="E12" i="49"/>
  <c r="H12" i="49" s="1"/>
  <c r="C9" i="49"/>
  <c r="E87" i="46"/>
  <c r="F21" i="49"/>
  <c r="D47" i="48"/>
  <c r="G87" i="46"/>
  <c r="F116" i="46"/>
  <c r="I116" i="46" s="1"/>
  <c r="E24" i="49"/>
  <c r="G21" i="49"/>
  <c r="H47" i="48"/>
  <c r="E16" i="49"/>
  <c r="H16" i="49" s="1"/>
  <c r="F96" i="46"/>
  <c r="I96" i="46" s="1"/>
  <c r="F62" i="46"/>
  <c r="I62" i="46" s="1"/>
  <c r="F74" i="46"/>
  <c r="I74" i="46" s="1"/>
  <c r="F136" i="46"/>
  <c r="I136" i="46" s="1"/>
  <c r="G31" i="47"/>
  <c r="H87" i="46"/>
  <c r="I148" i="46"/>
  <c r="H20" i="47"/>
  <c r="F58" i="46"/>
  <c r="F70" i="46"/>
  <c r="I70" i="46" s="1"/>
  <c r="D87" i="46"/>
  <c r="F88" i="46"/>
  <c r="I88" i="46" s="1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F30" i="48"/>
  <c r="F67" i="48"/>
  <c r="I67" i="48" s="1"/>
  <c r="I48" i="48"/>
  <c r="D9" i="47" l="1"/>
  <c r="E21" i="48" s="1"/>
  <c r="E10" i="48" s="1"/>
  <c r="F9" i="46"/>
  <c r="E84" i="48"/>
  <c r="D31" i="47"/>
  <c r="C9" i="47"/>
  <c r="E11" i="47"/>
  <c r="H11" i="47" s="1"/>
  <c r="E21" i="49"/>
  <c r="F32" i="49"/>
  <c r="G84" i="48"/>
  <c r="H24" i="49"/>
  <c r="G32" i="49"/>
  <c r="E161" i="46"/>
  <c r="H21" i="49"/>
  <c r="E9" i="49"/>
  <c r="E32" i="49" s="1"/>
  <c r="I30" i="48"/>
  <c r="F47" i="48"/>
  <c r="H9" i="49"/>
  <c r="I58" i="46"/>
  <c r="H84" i="48"/>
  <c r="I47" i="48"/>
  <c r="I87" i="46"/>
  <c r="D161" i="46"/>
  <c r="C32" i="49"/>
  <c r="F87" i="46"/>
  <c r="E9" i="47" l="1"/>
  <c r="C31" i="47"/>
  <c r="H32" i="49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G44" i="42" s="1"/>
  <c r="H31" i="42"/>
  <c r="I31" i="42"/>
  <c r="J31" i="42"/>
  <c r="J44" i="42" s="1"/>
  <c r="F70" i="41"/>
  <c r="G70" i="41"/>
  <c r="F54" i="41"/>
  <c r="G54" i="41"/>
  <c r="F43" i="41"/>
  <c r="G43" i="41"/>
  <c r="F40" i="41"/>
  <c r="G40" i="41"/>
  <c r="F30" i="41"/>
  <c r="G30" i="41"/>
  <c r="F19" i="41"/>
  <c r="G19" i="41"/>
  <c r="F15" i="41"/>
  <c r="F58" i="41" s="1"/>
  <c r="G58" i="41" s="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H10" i="38"/>
  <c r="F10" i="38"/>
  <c r="I77" i="36"/>
  <c r="I38" i="36"/>
  <c r="I27" i="36"/>
  <c r="I23" i="36"/>
  <c r="I19" i="36"/>
  <c r="D41" i="36"/>
  <c r="D31" i="36"/>
  <c r="E10" i="38"/>
  <c r="D38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8" i="38"/>
  <c r="H77" i="36"/>
  <c r="H19" i="36"/>
  <c r="H23" i="36"/>
  <c r="H27" i="36"/>
  <c r="H38" i="36"/>
  <c r="F53" i="41" l="1"/>
  <c r="G53" i="41" s="1"/>
  <c r="F23" i="41"/>
  <c r="F24" i="41" s="1"/>
  <c r="F25" i="41" s="1"/>
  <c r="F34" i="41" s="1"/>
  <c r="G62" i="41"/>
  <c r="G63" i="41" s="1"/>
  <c r="F62" i="41"/>
  <c r="F63" i="41" s="1"/>
  <c r="H9" i="47"/>
  <c r="H31" i="47" s="1"/>
  <c r="E31" i="47"/>
  <c r="F26" i="48"/>
  <c r="I26" i="48" s="1"/>
  <c r="D21" i="48"/>
  <c r="D10" i="48" s="1"/>
  <c r="F19" i="42"/>
  <c r="G9" i="38"/>
  <c r="F9" i="38"/>
  <c r="F28" i="38" s="1"/>
  <c r="G28" i="39"/>
  <c r="E19" i="42"/>
  <c r="J19" i="42"/>
  <c r="I19" i="42"/>
  <c r="H19" i="42"/>
  <c r="G19" i="42"/>
  <c r="J69" i="42"/>
  <c r="F69" i="42"/>
  <c r="H9" i="38"/>
  <c r="H28" i="38" s="1"/>
  <c r="G47" i="41"/>
  <c r="I69" i="42"/>
  <c r="I74" i="42" s="1"/>
  <c r="G69" i="42"/>
  <c r="L28" i="39"/>
  <c r="M18" i="39"/>
  <c r="E69" i="42"/>
  <c r="E74" i="42" s="1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J9" i="38"/>
  <c r="J28" i="38" s="1"/>
  <c r="E23" i="41"/>
  <c r="E24" i="41" s="1"/>
  <c r="E25" i="41" s="1"/>
  <c r="E34" i="41" s="1"/>
  <c r="E47" i="41"/>
  <c r="I18" i="38"/>
  <c r="F21" i="48" l="1"/>
  <c r="D84" i="48"/>
  <c r="M28" i="39"/>
  <c r="J74" i="42"/>
  <c r="G74" i="42"/>
  <c r="H74" i="42"/>
  <c r="I9" i="38"/>
  <c r="I28" i="38" s="1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I21" i="48" l="1"/>
  <c r="F10" i="48"/>
  <c r="J30" i="33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I10" i="48" l="1"/>
  <c r="I84" i="48" s="1"/>
  <c r="F84" i="48"/>
  <c r="H114" i="33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H72" i="36" l="1"/>
  <c r="H47" i="36"/>
  <c r="I161" i="46"/>
  <c r="H90" i="36" l="1"/>
  <c r="I90" i="36" l="1"/>
  <c r="H83" i="36"/>
  <c r="H94" i="36" s="1"/>
  <c r="H96" i="36" s="1"/>
  <c r="I47" i="36" l="1"/>
  <c r="I72" i="36" s="1"/>
  <c r="I83" i="36"/>
  <c r="I94" i="36" s="1"/>
  <c r="I96" i="36" l="1"/>
  <c r="D73" i="36"/>
  <c r="E75" i="36" l="1"/>
  <c r="D75" i="36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<sst xmlns="http://schemas.openxmlformats.org/spreadsheetml/2006/main" count="1573" uniqueCount="1275">
  <si>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</si>
  <si>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</si>
  <si>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</si>
  <si>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</si>
  <si>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</si>
  <si>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</si>
  <si>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</si>
  <si>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</si>
  <si>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</si>
  <si>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</si>
  <si>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</si>
  <si>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</si>
  <si>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</si>
  <si>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</si>
  <si>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</si>
  <si>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</si>
  <si>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</si>
  <si>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</si>
  <si>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</si>
  <si>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</si>
  <si>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</si>
  <si>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</si>
  <si>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</si>
  <si>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</si>
  <si>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</si>
  <si>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</si>
  <si>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</si>
  <si>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</si>
  <si>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</si>
  <si>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</si>
  <si>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</si>
  <si>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</si>
  <si>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</si>
  <si>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</si>
  <si>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</si>
  <si>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</si>
  <si>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</si>
  <si>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</si>
  <si>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</si>
  <si>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</si>
  <si>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</si>
  <si>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</si>
  <si>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</si>
  <si>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</si>
  <si>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</si>
  <si>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</si>
  <si>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</si>
  <si>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</si>
  <si>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</si>
  <si>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</si>
  <si>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</si>
  <si>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</si>
  <si>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</si>
  <si>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</si>
  <si>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</si>
  <si>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</si>
  <si>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</si>
  <si>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</si>
  <si>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</si>
  <si>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</si>
  <si>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</si>
  <si>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</si>
  <si>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</si>
  <si>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</si>
  <si>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</si>
  <si>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</si>
  <si>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</si>
  <si>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</si>
  <si>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</si>
  <si>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</si>
  <si>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</si>
  <si>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</si>
  <si>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</si>
  <si>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</si>
  <si>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</si>
  <si>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</si>
  <si>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</si>
  <si>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</si>
  <si>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</si>
  <si>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</si>
  <si>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</si>
  <si>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</si>
  <si>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</si>
  <si>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</si>
  <si>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</si>
  <si>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</si>
  <si>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</si>
  <si>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</si>
  <si>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</si>
  <si>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</si>
  <si>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</si>
  <si>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</si>
  <si>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</si>
  <si>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</si>
  <si>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</si>
  <si>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</si>
  <si>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</si>
  <si>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</si>
  <si>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</si>
  <si>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</si>
  <si>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</si>
  <si>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</si>
  <si>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</si>
  <si>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</si>
  <si>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</si>
  <si>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</si>
  <si>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</si>
  <si>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</si>
  <si>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</si>
  <si>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</si>
  <si>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</si>
  <si>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</si>
  <si>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</si>
  <si>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</si>
  <si>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</si>
  <si>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</si>
  <si>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</si>
  <si>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</si>
  <si>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</si>
  <si>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</si>
  <si>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</si>
  <si>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</si>
  <si>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</si>
  <si>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</si>
  <si>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</si>
  <si>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</si>
  <si>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</si>
  <si>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</si>
  <si>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</si>
  <si>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</si>
  <si>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</si>
  <si>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</si>
  <si>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</si>
  <si>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</si>
  <si>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</si>
  <si>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</si>
  <si>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</si>
  <si>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</si>
  <si>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</si>
  <si>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</si>
  <si>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</si>
  <si>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</si>
  <si>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</si>
  <si>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</si>
  <si>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</si>
  <si>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</si>
  <si>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</si>
  <si>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</si>
  <si>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</si>
  <si>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</si>
  <si>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</si>
  <si>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</si>
  <si>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</si>
  <si>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</si>
  <si>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</si>
  <si>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</si>
  <si>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</si>
  <si>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</si>
  <si>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</si>
  <si>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</si>
  <si>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</si>
  <si>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</si>
  <si>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</si>
  <si>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</si>
  <si>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</si>
  <si>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</si>
  <si>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</si>
  <si>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</si>
  <si>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</si>
  <si>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</si>
  <si>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</si>
  <si>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</si>
  <si>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</si>
  <si>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</si>
  <si>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</si>
  <si>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</si>
  <si>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</si>
  <si>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</si>
  <si>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</si>
  <si>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</si>
  <si>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</si>
  <si>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</si>
  <si>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</si>
  <si>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</si>
  <si>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</si>
  <si>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</si>
  <si>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</si>
  <si>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</si>
  <si>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</si>
  <si>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</si>
  <si>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</si>
  <si>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</si>
  <si>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</si>
  <si>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</si>
  <si>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</si>
  <si>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</si>
  <si>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</si>
  <si>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</si>
  <si>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</si>
  <si>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</si>
  <si>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</si>
  <si>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</si>
  <si>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</si>
  <si>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</si>
  <si>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</si>
  <si>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</si>
  <si>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</si>
  <si>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</si>
  <si>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</si>
  <si>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</si>
  <si>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</si>
  <si>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</si>
  <si>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</si>
  <si>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</si>
  <si>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</si>
  <si>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</si>
  <si>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</si>
  <si>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</si>
  <si>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</si>
  <si>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</si>
  <si>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</si>
  <si>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</si>
  <si>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</si>
  <si>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</si>
  <si>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</si>
  <si>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</si>
  <si>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</si>
  <si>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</si>
  <si>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</si>
  <si>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</si>
  <si>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</si>
  <si>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</si>
  <si>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</si>
  <si>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</si>
  <si>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</si>
  <si>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</si>
  <si>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</si>
  <si>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</si>
  <si>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</si>
  <si>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</si>
  <si>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</si>
  <si>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</si>
  <si>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</si>
  <si>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</si>
  <si>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</si>
  <si>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</si>
  <si>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</si>
  <si>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</si>
  <si>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</si>
  <si>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</si>
  <si>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</si>
  <si>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</si>
  <si>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</si>
  <si>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</si>
  <si>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</si>
  <si>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</si>
  <si>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</si>
  <si>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</si>
  <si>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</si>
  <si>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</si>
  <si>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</si>
  <si>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</si>
  <si>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</si>
  <si>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</si>
  <si>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</si>
  <si>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</si>
  <si>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</si>
  <si>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</si>
  <si>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</si>
  <si>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</si>
  <si>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</si>
  <si>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</si>
  <si>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</si>
  <si>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</si>
  <si>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</si>
  <si>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</si>
  <si>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</si>
  <si>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</si>
  <si>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</si>
  <si>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</si>
  <si>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</si>
  <si>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</si>
  <si>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</si>
  <si>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</si>
  <si>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</si>
  <si>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</si>
  <si>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</si>
  <si>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</si>
  <si>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</si>
  <si>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</si>
  <si>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</si>
  <si>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</si>
  <si>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</si>
  <si>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</si>
  <si>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</si>
  <si>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</si>
  <si>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</si>
  <si>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</si>
  <si>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</si>
  <si>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</si>
  <si>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</si>
  <si>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</si>
  <si>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</si>
  <si>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</si>
  <si>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</si>
  <si>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</si>
  <si>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</si>
  <si>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</si>
  <si>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</si>
  <si>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</si>
  <si>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</si>
  <si>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</si>
  <si>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</si>
  <si>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</si>
  <si>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</si>
  <si>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</si>
  <si>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</si>
  <si>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</si>
  <si>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</si>
  <si>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</si>
  <si>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</si>
  <si>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</si>
  <si>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</si>
  <si>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</si>
  <si>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</si>
  <si>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</si>
  <si>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</si>
  <si>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</si>
  <si>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</si>
  <si>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</si>
  <si>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</si>
  <si>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</si>
  <si>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</si>
  <si>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</si>
  <si>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</si>
  <si>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</si>
  <si>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</si>
  <si>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</si>
  <si>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</si>
  <si>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</si>
  <si>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</si>
  <si>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</si>
  <si>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</si>
  <si>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</si>
  <si>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</si>
  <si>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</si>
  <si>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</si>
  <si>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</si>
  <si>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</si>
  <si>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</si>
  <si>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</si>
  <si>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</si>
  <si>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</si>
  <si>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</si>
  <si>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</si>
  <si>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</si>
  <si>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</si>
  <si>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</si>
  <si>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</si>
  <si>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</si>
  <si>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</si>
  <si>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</si>
  <si>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</si>
  <si>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</si>
  <si>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</si>
  <si>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</si>
  <si>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</si>
  <si>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</si>
  <si>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</si>
  <si>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</si>
  <si>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</si>
  <si>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</si>
  <si>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</si>
  <si>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</si>
  <si>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</si>
  <si>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</si>
  <si>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</si>
  <si>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</si>
  <si>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</si>
  <si>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</si>
  <si>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</si>
  <si>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</si>
  <si>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</si>
  <si>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</si>
  <si>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</si>
  <si>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</si>
  <si>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</si>
  <si>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</si>
  <si>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</si>
  <si>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</si>
  <si>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</si>
  <si>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</si>
  <si>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</si>
  <si>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</si>
  <si>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</si>
  <si>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</si>
  <si>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</si>
  <si>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</si>
  <si>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</si>
  <si>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</si>
  <si>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</si>
  <si>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</si>
  <si>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</si>
  <si>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</si>
  <si>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</si>
  <si>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</si>
  <si>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</si>
  <si>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</si>
  <si>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</si>
  <si>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</si>
  <si>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</si>
  <si>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</si>
  <si>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</si>
  <si>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</si>
  <si>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</si>
  <si>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</si>
  <si>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</si>
  <si>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</si>
  <si>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</si>
  <si>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</si>
  <si>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</si>
  <si>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</si>
  <si>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</si>
  <si>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</si>
  <si>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</si>
  <si>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</si>
  <si>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</si>
  <si>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</si>
  <si>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</si>
  <si>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</si>
  <si>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</si>
  <si>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</si>
  <si>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</si>
  <si>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</si>
  <si>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</si>
  <si>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</si>
  <si>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</si>
  <si>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</si>
  <si>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</si>
  <si>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</si>
  <si>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</si>
  <si>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</si>
  <si>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</si>
  <si>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</si>
  <si>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</si>
  <si>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</si>
  <si>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</si>
  <si>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</si>
  <si>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</si>
  <si>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</si>
  <si>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</si>
  <si>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</si>
  <si>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</si>
  <si>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</si>
  <si>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</si>
  <si>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</si>
  <si>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</si>
  <si>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</si>
  <si>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</si>
  <si>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</si>
  <si>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</si>
  <si>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</si>
  <si>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</si>
  <si>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</si>
  <si>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</si>
  <si>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</si>
  <si>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</si>
  <si>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</si>
  <si>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</si>
  <si>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</si>
  <si>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</si>
  <si>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</si>
  <si>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</si>
  <si>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</si>
  <si>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</si>
  <si>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</si>
  <si>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</si>
  <si>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</si>
  <si>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</si>
  <si>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</si>
  <si>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</si>
  <si>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</si>
  <si>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</si>
  <si>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</si>
  <si>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</si>
  <si>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</si>
  <si>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</si>
  <si>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</si>
  <si>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</si>
  <si>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</si>
  <si>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</si>
  <si>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</si>
  <si>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</si>
  <si>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</si>
  <si>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</si>
  <si>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</si>
  <si>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</si>
  <si>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</si>
  <si>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</si>
  <si>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</si>
  <si>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</si>
  <si>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</si>
  <si>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</si>
  <si>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</si>
  <si>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</si>
  <si>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</si>
  <si>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</si>
  <si>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</si>
  <si>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</si>
  <si>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</si>
  <si>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</si>
  <si>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</si>
  <si>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</si>
  <si>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</si>
  <si>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</si>
  <si>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</si>
  <si>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</si>
  <si>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</si>
  <si>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</si>
  <si>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</si>
  <si>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</si>
  <si>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</si>
  <si>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</si>
  <si>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</si>
  <si>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</si>
  <si>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</si>
  <si>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</si>
  <si>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</si>
  <si>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</si>
  <si>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</si>
  <si>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</si>
  <si>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</si>
  <si>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</si>
  <si>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</si>
  <si>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</si>
  <si>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</si>
  <si>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</si>
  <si>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</si>
  <si>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</si>
  <si>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</si>
  <si>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</si>
  <si>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</si>
  <si>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</si>
  <si>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</si>
  <si>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</si>
  <si>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</si>
  <si>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</si>
  <si>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</si>
  <si>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</si>
  <si>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</si>
  <si>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</si>
  <si>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</si>
  <si>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</si>
  <si>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</si>
  <si>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</si>
  <si>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</si>
  <si>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</si>
  <si>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</si>
  <si>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</si>
  <si>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</si>
  <si>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</si>
  <si>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</si>
  <si>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</si>
  <si>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</si>
  <si>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</si>
  <si>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</si>
  <si>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</si>
  <si>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</si>
  <si>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</si>
  <si>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</si>
  <si>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</si>
  <si>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</si>
  <si>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</si>
  <si>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</si>
  <si>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</si>
  <si>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</si>
  <si>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</si>
  <si>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</si>
  <si>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</si>
  <si>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</si>
  <si>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</si>
  <si>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</si>
  <si>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</si>
  <si>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</si>
  <si>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</si>
  <si>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</si>
  <si>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</si>
  <si>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</si>
  <si>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</si>
  <si>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</si>
  <si>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</si>
  <si>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</si>
  <si>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</si>
  <si>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</si>
  <si>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</si>
  <si>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</si>
  <si>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</si>
  <si>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</si>
  <si>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</si>
  <si>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</si>
  <si>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</si>
  <si>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</si>
  <si>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</si>
  <si>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</si>
  <si>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</si>
  <si>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</si>
  <si>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</si>
  <si>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</si>
  <si>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</si>
  <si>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</si>
  <si>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</si>
  <si>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</si>
  <si>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</si>
  <si>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</si>
  <si>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</si>
  <si>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</si>
  <si>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</si>
  <si>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</si>
  <si>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</si>
  <si>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</si>
  <si>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</si>
  <si>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</si>
  <si>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</si>
  <si>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</si>
  <si>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</si>
  <si>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</si>
  <si>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</si>
  <si>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</si>
  <si>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</si>
  <si>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</si>
  <si>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</si>
  <si>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</si>
  <si>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</si>
  <si>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</si>
  <si>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</si>
  <si>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</si>
  <si>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</si>
  <si>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</si>
  <si>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</si>
  <si>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</si>
  <si>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</si>
  <si>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</si>
  <si>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</si>
  <si>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</si>
  <si>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</si>
  <si>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</si>
  <si>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</si>
  <si>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</si>
  <si>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</si>
  <si>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</si>
  <si>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</si>
  <si>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</si>
  <si>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</si>
  <si>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</si>
  <si>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</si>
  <si>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</si>
  <si>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</si>
  <si>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</si>
  <si>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</si>
  <si>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</si>
  <si>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</si>
  <si>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</si>
  <si>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</si>
  <si>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</si>
  <si>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</si>
  <si>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</si>
  <si>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</si>
  <si>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</si>
  <si>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</si>
  <si>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</si>
  <si>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</si>
  <si>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</si>
  <si>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</si>
  <si>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</si>
  <si>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</si>
  <si>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</si>
  <si>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</si>
  <si>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</si>
  <si>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</si>
  <si>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</si>
  <si>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</si>
  <si>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</si>
  <si>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</si>
  <si>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</si>
  <si>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</si>
  <si>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</si>
  <si>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</si>
  <si>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</si>
  <si>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</si>
  <si>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</si>
  <si>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</si>
  <si>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</si>
  <si>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</si>
  <si>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</si>
  <si>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</si>
  <si>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</si>
  <si>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</si>
  <si>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</si>
  <si>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</si>
  <si>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</si>
  <si>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</si>
  <si>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</si>
  <si>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</si>
  <si>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</si>
  <si>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</si>
  <si>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</si>
  <si>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</si>
  <si>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</si>
  <si>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</si>
  <si>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</si>
  <si>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</si>
  <si>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</si>
  <si>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</si>
  <si>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</si>
  <si>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</si>
  <si>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</si>
  <si>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</si>
  <si>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</si>
  <si>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</si>
  <si>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</si>
  <si>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</si>
  <si>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</si>
  <si>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</si>
  <si>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</si>
  <si>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</si>
  <si>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</si>
  <si>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</si>
  <si>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</si>
  <si>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</si>
  <si>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</si>
  <si>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</si>
  <si>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</si>
  <si>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</si>
  <si>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</si>
  <si>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</si>
  <si>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</si>
  <si>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</si>
  <si>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</si>
  <si>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</si>
  <si>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</si>
  <si>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</si>
  <si>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</si>
  <si>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</si>
  <si>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</si>
  <si>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</si>
  <si>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</si>
  <si>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</si>
  <si>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</si>
  <si>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</si>
  <si>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</si>
  <si>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</si>
  <si>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</si>
  <si>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</si>
  <si>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</si>
  <si>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</si>
  <si>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</si>
  <si>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</si>
  <si>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</si>
  <si>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</si>
  <si>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</si>
  <si>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</si>
  <si>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</si>
  <si>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</si>
  <si>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</si>
  <si>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</si>
  <si>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</si>
  <si>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</si>
  <si>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</si>
  <si>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</si>
  <si>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</si>
  <si>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</si>
  <si>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</si>
  <si>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</si>
  <si>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</si>
  <si>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</si>
  <si>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</si>
  <si>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</si>
  <si>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</si>
  <si>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</si>
  <si>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</si>
  <si>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</si>
  <si>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</si>
  <si>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</si>
  <si>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</si>
  <si>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</si>
  <si>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</si>
  <si>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</si>
  <si>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</si>
  <si>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</si>
  <si>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</si>
  <si>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</si>
  <si>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</si>
  <si>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</si>
  <si>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</si>
  <si>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</si>
  <si>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</si>
  <si>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</si>
  <si>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</si>
  <si>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</si>
  <si>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</si>
  <si>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</si>
  <si>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</si>
  <si>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</si>
  <si>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</si>
  <si>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</si>
  <si>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</si>
  <si>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</si>
  <si>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</si>
  <si>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</si>
  <si>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</si>
  <si>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</si>
  <si>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</si>
  <si>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</si>
  <si>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</si>
  <si>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</si>
  <si>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</si>
  <si>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</si>
  <si>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</si>
  <si>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</si>
  <si>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</si>
  <si>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</si>
  <si>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</si>
  <si>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</si>
  <si>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</si>
  <si>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</si>
  <si>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</si>
  <si>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</si>
  <si>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</si>
  <si>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</si>
  <si>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</si>
  <si>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</si>
  <si>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</si>
  <si>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</si>
  <si>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</si>
  <si>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</si>
  <si>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</si>
  <si>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</si>
  <si>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</si>
  <si>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</si>
  <si>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</si>
  <si>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</si>
  <si>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</si>
  <si>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</si>
  <si>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</si>
  <si>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</si>
  <si>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</si>
  <si>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</si>
  <si>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</si>
  <si>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</si>
  <si>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</si>
  <si>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</si>
  <si>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</si>
  <si>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</si>
  <si>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</si>
  <si>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</si>
  <si>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</si>
  <si>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</si>
  <si>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</si>
  <si>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</si>
  <si>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</si>
  <si>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</si>
  <si>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</si>
  <si>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</si>
  <si>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</si>
  <si>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</si>
  <si>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</si>
  <si>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</si>
  <si>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</si>
  <si>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</si>
  <si>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</si>
  <si>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</si>
  <si>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</si>
  <si>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</si>
  <si>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</si>
  <si>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</si>
  <si>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</si>
  <si>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</si>
  <si>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</si>
  <si>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</si>
  <si>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</si>
  <si>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</si>
  <si>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</si>
  <si>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</si>
  <si>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</si>
  <si>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</si>
  <si>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</si>
  <si>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</si>
  <si>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</si>
  <si>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</si>
  <si>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</si>
  <si>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</si>
  <si>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</si>
  <si>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</si>
  <si>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</si>
  <si>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</si>
  <si>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</si>
  <si>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</si>
  <si>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</si>
  <si>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</si>
  <si>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</si>
  <si>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</si>
  <si>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</si>
  <si>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</si>
  <si>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</si>
  <si>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</si>
  <si>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</si>
  <si>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</si>
  <si>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</si>
  <si>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</si>
  <si>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</si>
  <si>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</si>
  <si>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</si>
  <si>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</si>
  <si>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</si>
  <si>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</si>
  <si>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</si>
  <si>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</si>
  <si>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</si>
  <si>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</si>
  <si>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</si>
  <si>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</si>
  <si>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</si>
  <si>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</si>
  <si>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</si>
  <si>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</si>
  <si>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</si>
  <si>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</si>
  <si>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</si>
  <si>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</si>
  <si>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</si>
  <si>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</si>
  <si>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</si>
  <si>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</si>
  <si>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</si>
  <si>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</si>
  <si>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</si>
  <si>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</si>
  <si>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</si>
  <si>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</si>
  <si>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</si>
  <si>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</si>
  <si>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</si>
  <si>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</si>
  <si>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</si>
  <si>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</si>
  <si>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</si>
  <si>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</si>
  <si>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</si>
  <si>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</si>
  <si>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</si>
  <si>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</si>
  <si>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</si>
  <si>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</si>
  <si>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</si>
  <si>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</si>
  <si>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</si>
  <si>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</si>
  <si>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</si>
  <si>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</si>
  <si>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</si>
  <si>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</si>
  <si>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</si>
  <si>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</si>
  <si>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</si>
  <si>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</si>
  <si>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</si>
  <si>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</si>
  <si>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</si>
  <si>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</si>
  <si>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</si>
  <si>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</si>
  <si>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</si>
  <si>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</si>
  <si>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</si>
  <si>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</si>
  <si>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</si>
  <si>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</si>
  <si>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</si>
  <si>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</si>
  <si>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</si>
  <si>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</si>
  <si>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</si>
  <si>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</si>
  <si>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</si>
  <si>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</si>
  <si>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</si>
  <si>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</si>
  <si>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</si>
  <si>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</si>
  <si>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</si>
  <si>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</si>
  <si>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</si>
  <si>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</si>
  <si>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</si>
  <si>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</si>
  <si>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</si>
  <si>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</si>
  <si>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</si>
  <si>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</si>
  <si>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</si>
  <si>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</si>
  <si>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</si>
  <si>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</si>
  <si>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</si>
  <si>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</si>
  <si>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</si>
  <si>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</si>
  <si>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</si>
  <si>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</si>
  <si>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</si>
  <si>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</si>
  <si>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</si>
  <si>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</si>
  <si>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</si>
  <si>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</si>
  <si>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</si>
  <si>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</si>
  <si>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</si>
  <si>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</si>
  <si>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</si>
  <si>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</si>
  <si>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</si>
  <si>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</si>
  <si>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</si>
  <si>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</si>
  <si>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</si>
  <si>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</si>
  <si>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</si>
  <si>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</si>
  <si>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</si>
  <si>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</si>
  <si>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</si>
  <si>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</si>
  <si>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</si>
  <si>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</si>
  <si>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</si>
  <si>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</si>
  <si>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</si>
  <si>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</si>
  <si>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</si>
  <si>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</si>
  <si>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</si>
  <si>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</si>
  <si>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</si>
  <si>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</si>
  <si>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</si>
  <si>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</si>
  <si>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</si>
  <si>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</si>
  <si>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</si>
  <si>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</si>
  <si>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</si>
  <si>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</si>
  <si>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</si>
  <si>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</si>
  <si>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</si>
  <si>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</si>
  <si>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</si>
  <si>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</si>
  <si>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</si>
  <si>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</si>
  <si>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</si>
  <si>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</si>
  <si>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</si>
  <si>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</si>
  <si>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</si>
  <si>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</si>
  <si>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</si>
  <si>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</si>
  <si>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</si>
  <si>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</si>
  <si>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</si>
  <si>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</si>
  <si>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</si>
  <si>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</si>
  <si>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</si>
  <si>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</si>
  <si>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</si>
  <si>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</si>
  <si>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</si>
  <si>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</si>
  <si>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</si>
  <si>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</si>
  <si>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</si>
  <si>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</si>
  <si>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</si>
  <si>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</si>
  <si>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</si>
  <si>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</si>
  <si>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</si>
  <si>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</si>
  <si>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</si>
  <si>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</si>
  <si>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</si>
  <si>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</si>
  <si>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</si>
  <si>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</si>
  <si>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</si>
  <si>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</si>
  <si>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</si>
  <si>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</si>
  <si>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</si>
  <si>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</si>
  <si>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</si>
  <si>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</si>
  <si>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</si>
  <si>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</si>
  <si>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</si>
  <si>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</si>
  <si>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</si>
  <si>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</si>
  <si>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</si>
  <si>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</si>
  <si>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</si>
  <si>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</si>
  <si>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</si>
  <si>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</si>
  <si>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</si>
  <si>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</si>
  <si>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</si>
  <si>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</si>
  <si>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</si>
  <si>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</si>
  <si>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</si>
  <si>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</si>
  <si>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</si>
  <si>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</si>
  <si>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</si>
  <si>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</si>
  <si>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</si>
  <si>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</si>
  <si>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</si>
  <si>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</si>
  <si>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</si>
  <si>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</si>
  <si>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</si>
  <si>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</si>
  <si>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</si>
  <si>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</si>
  <si>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</si>
  <si>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</si>
  <si>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</si>
  <si>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</si>
  <si>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</si>
  <si>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</si>
  <si>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</si>
  <si>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</si>
  <si>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</si>
  <si>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</si>
  <si>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</si>
  <si>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</si>
  <si>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</si>
  <si>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</si>
  <si>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</si>
  <si>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</si>
  <si>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</si>
  <si>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</si>
  <si>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</si>
  <si>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</si>
  <si>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</si>
  <si>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</si>
  <si>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</si>
  <si>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</si>
  <si>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</si>
  <si>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</si>
  <si>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</si>
  <si>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</si>
  <si>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</si>
  <si>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</si>
  <si>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</si>
  <si>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</si>
  <si>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</si>
  <si>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</si>
  <si>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</si>
  <si>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</si>
  <si>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</si>
  <si>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</si>
  <si>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</si>
  <si>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</si>
  <si>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</si>
  <si>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</si>
  <si>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</si>
  <si>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</si>
  <si>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</si>
  <si>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</si>
  <si>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</si>
  <si>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</si>
  <si>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</si>
  <si>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</si>
  <si>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</si>
  <si>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</si>
  <si>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</si>
  <si>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</si>
  <si>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</si>
  <si>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</si>
  <si>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</si>
  <si>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</si>
  <si>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</si>
  <si>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</si>
  <si>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</si>
  <si>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</si>
  <si>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</si>
  <si>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</si>
  <si>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</si>
  <si>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</si>
  <si>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</si>
  <si>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</si>
  <si>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</si>
  <si>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</si>
  <si>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</si>
  <si>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</si>
  <si>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</si>
  <si>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</si>
  <si>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</si>
  <si>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</si>
  <si>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</si>
  <si>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</si>
  <si>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</si>
  <si>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</si>
  <si>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</si>
  <si>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</si>
  <si>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</si>
  <si>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</si>
  <si>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</si>
  <si>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</si>
  <si>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</si>
  <si>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</si>
  <si>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</si>
  <si>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</si>
  <si>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</si>
  <si>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</si>
  <si>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</si>
  <si>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</si>
  <si>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</si>
  <si>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</si>
  <si>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</si>
  <si>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</si>
  <si>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</si>
  <si>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</si>
  <si>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</si>
  <si>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</si>
  <si>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</si>
  <si>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</si>
  <si>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</si>
  <si>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</si>
  <si>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</si>
  <si>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</si>
  <si>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</si>
  <si>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</si>
  <si>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</si>
  <si>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</si>
  <si>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</si>
  <si>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</si>
  <si>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</si>
  <si>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</si>
  <si>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</si>
  <si>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</si>
  <si>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</si>
  <si>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</si>
  <si>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</si>
  <si>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</si>
  <si>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</si>
  <si>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</si>
  <si>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</si>
  <si>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</si>
  <si>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0</t>
  </si>
  <si>
    <t>DR. SERAFIN RIOS ELORZA</t>
  </si>
  <si>
    <t>PRESIDENTE</t>
  </si>
  <si>
    <t>C.P NALLELY GUADALUPE MARTINEZ PEREZ</t>
  </si>
  <si>
    <t>DIRECTORA ADMINISTRATIVA</t>
  </si>
  <si>
    <t>al 31 de diciembre de 2024-1 (d)</t>
  </si>
  <si>
    <t>31 de diciembre de 2024-1 ( e )</t>
  </si>
  <si>
    <t>2025 (d)</t>
  </si>
  <si>
    <t>Del 1 de Enero al 30 de Junio 2025 al 1 de Enero al 31 de Diciembre 2024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</si>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</sst>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80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66" fontId="0" fillId="0" borderId="0" xfId="0" applyNumberFormat="1"/>
    <xf numFmtId="166" fontId="33" fillId="0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166" fontId="21" fillId="40" borderId="13" xfId="0" applyNumberFormat="1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 wrapText="1"/>
    </xf>
    <xf numFmtId="1" fontId="34" fillId="39" borderId="15" xfId="45" applyNumberFormat="1" applyFont="1" applyFill="1" applyBorder="1" applyAlignment="1">
      <alignment horizontal="right" vertical="center"/>
    </xf>
    <xf numFmtId="166" fontId="21" fillId="40" borderId="46" xfId="0" applyNumberFormat="1" applyFont="1" applyFill="1" applyBorder="1" applyAlignment="1">
      <alignment horizontal="center" vertical="center"/>
    </xf>
    <xf numFmtId="166" fontId="21" fillId="40" borderId="50" xfId="0" applyNumberFormat="1" applyFont="1" applyFill="1" applyBorder="1" applyAlignment="1">
      <alignment horizontal="center" vertical="center"/>
    </xf>
    <xf numFmtId="43" fontId="18" fillId="39" borderId="15" xfId="45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43" fontId="21" fillId="39" borderId="37" xfId="45" applyFont="1" applyFill="1" applyBorder="1" applyAlignment="1">
      <alignment horizontal="right" vertical="center"/>
    </xf>
    <xf numFmtId="43" fontId="21" fillId="39" borderId="15" xfId="45" applyFont="1" applyFill="1" applyBorder="1" applyAlignment="1">
      <alignment horizontal="right" vertical="center"/>
    </xf>
    <xf numFmtId="43" fontId="18" fillId="0" borderId="47" xfId="45" applyFont="1" applyBorder="1" applyAlignment="1">
      <alignment horizontal="right" vertical="center"/>
    </xf>
    <xf numFmtId="43" fontId="18" fillId="41" borderId="51" xfId="45" applyFont="1" applyFill="1" applyBorder="1" applyAlignment="1">
      <alignment horizontal="right" vertical="center" wrapText="1"/>
    </xf>
    <xf numFmtId="43" fontId="18" fillId="0" borderId="15" xfId="45" applyFont="1" applyBorder="1" applyAlignment="1">
      <alignment horizontal="right" vertical="center"/>
    </xf>
    <xf numFmtId="43" fontId="18" fillId="41" borderId="15" xfId="45" applyFont="1" applyFill="1" applyBorder="1" applyAlignment="1">
      <alignment horizontal="right" vertical="center" wrapText="1"/>
    </xf>
    <xf numFmtId="43" fontId="18" fillId="0" borderId="37" xfId="45" applyFont="1" applyBorder="1" applyAlignment="1">
      <alignment horizontal="right" vertical="center"/>
    </xf>
    <xf numFmtId="43" fontId="18" fillId="41" borderId="52" xfId="45" applyFont="1" applyFill="1" applyBorder="1" applyAlignment="1">
      <alignment horizontal="right" vertical="center" wrapText="1"/>
    </xf>
    <xf numFmtId="43" fontId="18" fillId="0" borderId="48" xfId="45" applyFont="1" applyBorder="1" applyAlignment="1">
      <alignment horizontal="right" vertical="center"/>
    </xf>
    <xf numFmtId="43" fontId="18" fillId="0" borderId="49" xfId="45" applyFont="1" applyBorder="1" applyAlignment="1">
      <alignment horizontal="right" vertical="center"/>
    </xf>
    <xf numFmtId="43" fontId="21" fillId="39" borderId="49" xfId="45" applyFont="1" applyFill="1" applyBorder="1" applyAlignment="1">
      <alignment horizontal="right" vertical="center"/>
    </xf>
    <xf numFmtId="43" fontId="21" fillId="39" borderId="52" xfId="45" applyFont="1" applyFill="1" applyBorder="1" applyAlignment="1">
      <alignment horizontal="right" vertical="center"/>
    </xf>
    <xf numFmtId="43" fontId="18" fillId="41" borderId="49" xfId="45" applyFont="1" applyFill="1" applyBorder="1" applyAlignment="1">
      <alignment horizontal="right" vertical="center" wrapText="1"/>
    </xf>
    <xf numFmtId="43" fontId="18" fillId="41" borderId="47" xfId="45" applyFont="1" applyFill="1" applyBorder="1" applyAlignment="1">
      <alignment horizontal="right" vertical="center" wrapText="1"/>
    </xf>
    <xf numFmtId="43" fontId="18" fillId="41" borderId="37" xfId="45" applyFont="1" applyFill="1" applyBorder="1" applyAlignment="1">
      <alignment horizontal="right" vertical="center" wrapText="1"/>
    </xf>
    <xf numFmtId="43" fontId="21" fillId="39" borderId="47" xfId="45" applyFont="1" applyFill="1" applyBorder="1" applyAlignment="1">
      <alignment horizontal="right" vertical="center"/>
    </xf>
    <xf numFmtId="43" fontId="18" fillId="0" borderId="15" xfId="45" applyFont="1" applyFill="1" applyBorder="1" applyAlignment="1">
      <alignment horizontal="right" vertical="center"/>
    </xf>
    <xf numFmtId="43" fontId="18" fillId="41" borderId="53" xfId="45" applyFont="1" applyFill="1" applyBorder="1" applyAlignment="1">
      <alignment horizontal="right" vertical="center" wrapText="1"/>
    </xf>
    <xf numFmtId="43" fontId="21" fillId="0" borderId="37" xfId="45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21" fillId="0" borderId="0" xfId="0" applyFont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0" fontId="50" fillId="0" borderId="0" xfId="0" applyFont="1" applyAlignment="1">
      <alignment horizontal="center" vertical="center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6">
        <v>2016</v>
      </c>
      <c r="H1" s="366"/>
      <c r="I1" s="366"/>
      <c r="J1" s="366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B1:H37"/>
  <sheetViews>
    <sheetView zoomScale="93" zoomScaleNormal="93" workbookViewId="0">
      <selection activeCell="G12" sqref="G1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1" t="s">
        <v>1242</v>
      </c>
      <c r="C1" s="571"/>
      <c r="D1" s="571"/>
      <c r="E1" s="571"/>
      <c r="F1" s="571"/>
      <c r="G1" s="571"/>
      <c r="H1" s="571"/>
    </row>
    <row r="2" spans="2:8" x14ac:dyDescent="0.25">
      <c r="B2" s="434" t="s">
        <v>693</v>
      </c>
      <c r="C2" s="435"/>
      <c r="D2" s="435"/>
      <c r="E2" s="435"/>
      <c r="F2" s="435"/>
      <c r="G2" s="435"/>
      <c r="H2" s="436"/>
    </row>
    <row r="3" spans="2:8" x14ac:dyDescent="0.25">
      <c r="B3" s="437" t="s">
        <v>1169</v>
      </c>
      <c r="C3" s="438"/>
      <c r="D3" s="438"/>
      <c r="E3" s="438"/>
      <c r="F3" s="438"/>
      <c r="G3" s="438"/>
      <c r="H3" s="439"/>
    </row>
    <row r="4" spans="2:8" x14ac:dyDescent="0.25">
      <c r="B4" s="437" t="s">
        <v>684</v>
      </c>
      <c r="C4" s="438"/>
      <c r="D4" s="438"/>
      <c r="E4" s="438"/>
      <c r="F4" s="438"/>
      <c r="G4" s="438"/>
      <c r="H4" s="439"/>
    </row>
    <row r="5" spans="2:8" x14ac:dyDescent="0.25">
      <c r="B5" s="437" t="str">
        <f>'Formato 6 a)'!B5:I5</f>
        <v>Del 1 de Enero al 30 de Junio 2025</v>
      </c>
      <c r="C5" s="438"/>
      <c r="D5" s="438"/>
      <c r="E5" s="438"/>
      <c r="F5" s="438"/>
      <c r="G5" s="438"/>
      <c r="H5" s="439"/>
    </row>
    <row r="6" spans="2:8" ht="15.75" thickBot="1" x14ac:dyDescent="0.3">
      <c r="B6" s="440" t="s">
        <v>923</v>
      </c>
      <c r="C6" s="441"/>
      <c r="D6" s="441"/>
      <c r="E6" s="441"/>
      <c r="F6" s="441"/>
      <c r="G6" s="441"/>
      <c r="H6" s="442"/>
    </row>
    <row r="7" spans="2:8" ht="15.75" thickBot="1" x14ac:dyDescent="0.3">
      <c r="B7" s="490" t="s">
        <v>823</v>
      </c>
      <c r="C7" s="493" t="s">
        <v>685</v>
      </c>
      <c r="D7" s="570"/>
      <c r="E7" s="570"/>
      <c r="F7" s="570"/>
      <c r="G7" s="494"/>
      <c r="H7" s="490" t="s">
        <v>1171</v>
      </c>
    </row>
    <row r="8" spans="2:8" ht="24.75" customHeight="1" thickBot="1" x14ac:dyDescent="0.3">
      <c r="B8" s="492"/>
      <c r="C8" s="290" t="s">
        <v>1024</v>
      </c>
      <c r="D8" s="301" t="s">
        <v>687</v>
      </c>
      <c r="E8" s="290" t="s">
        <v>680</v>
      </c>
      <c r="F8" s="290" t="s">
        <v>681</v>
      </c>
      <c r="G8" s="290" t="s">
        <v>688</v>
      </c>
      <c r="H8" s="492"/>
    </row>
    <row r="9" spans="2:8" x14ac:dyDescent="0.25">
      <c r="B9" s="122" t="s">
        <v>1175</v>
      </c>
      <c r="C9" s="201">
        <f>SUM(C11:C18)</f>
        <v>18162409</v>
      </c>
      <c r="D9" s="201">
        <f>SUM(D11:D18)</f>
        <v>50000</v>
      </c>
      <c r="E9" s="201">
        <f>+C9+D9</f>
        <v>18212409</v>
      </c>
      <c r="F9" s="201">
        <f>SUM(F11:F18)</f>
        <v>8573496</v>
      </c>
      <c r="G9" s="201">
        <f>SUM(G11:G19)</f>
        <v>8573496</v>
      </c>
      <c r="H9" s="269">
        <f>+E9-G9</f>
        <v>9638913</v>
      </c>
    </row>
    <row r="10" spans="2:8" x14ac:dyDescent="0.25">
      <c r="B10" s="122" t="s">
        <v>1176</v>
      </c>
      <c r="C10" s="197"/>
      <c r="D10" s="244"/>
      <c r="E10" s="197"/>
      <c r="F10" s="197"/>
      <c r="G10" s="197"/>
      <c r="H10" s="244"/>
    </row>
    <row r="11" spans="2:8" x14ac:dyDescent="0.25">
      <c r="B11" s="129" t="s">
        <v>1263</v>
      </c>
      <c r="C11" s="196">
        <v>18162409</v>
      </c>
      <c r="D11" s="196">
        <v>50000</v>
      </c>
      <c r="E11" s="196">
        <f t="shared" ref="E11" si="0">+C11+D11</f>
        <v>18212409</v>
      </c>
      <c r="F11" s="196">
        <v>8573496</v>
      </c>
      <c r="G11" s="196">
        <f>F11</f>
        <v>8573496</v>
      </c>
      <c r="H11" s="267">
        <f>+E11-F11</f>
        <v>9638913</v>
      </c>
    </row>
    <row r="12" spans="2:8" x14ac:dyDescent="0.25">
      <c r="B12" s="307"/>
      <c r="C12" s="308"/>
      <c r="D12" s="268"/>
      <c r="E12" s="308"/>
      <c r="F12" s="252"/>
      <c r="G12" s="252"/>
      <c r="H12" s="299"/>
    </row>
    <row r="13" spans="2:8" x14ac:dyDescent="0.25">
      <c r="B13" s="307"/>
      <c r="C13" s="308"/>
      <c r="D13" s="268"/>
      <c r="E13" s="308"/>
      <c r="F13" s="252"/>
      <c r="G13" s="252"/>
      <c r="H13" s="299"/>
    </row>
    <row r="14" spans="2:8" x14ac:dyDescent="0.25">
      <c r="B14" s="203" t="s">
        <v>1180</v>
      </c>
      <c r="C14" s="204">
        <v>0</v>
      </c>
      <c r="D14" s="204">
        <v>0</v>
      </c>
      <c r="E14" s="204">
        <f t="shared" ref="E14:E18" si="1">+C14+D14</f>
        <v>0</v>
      </c>
      <c r="F14" s="204">
        <v>0</v>
      </c>
      <c r="G14" s="204">
        <v>0</v>
      </c>
      <c r="H14" s="204">
        <f t="shared" ref="H14:H18" si="2">E14-F14-G14</f>
        <v>0</v>
      </c>
    </row>
    <row r="15" spans="2:8" x14ac:dyDescent="0.25">
      <c r="B15" s="203" t="s">
        <v>1181</v>
      </c>
      <c r="C15" s="204">
        <v>0</v>
      </c>
      <c r="D15" s="204">
        <v>0</v>
      </c>
      <c r="E15" s="204">
        <f t="shared" si="1"/>
        <v>0</v>
      </c>
      <c r="F15" s="204">
        <v>0</v>
      </c>
      <c r="G15" s="204">
        <v>0</v>
      </c>
      <c r="H15" s="204">
        <f t="shared" si="2"/>
        <v>0</v>
      </c>
    </row>
    <row r="16" spans="2:8" x14ac:dyDescent="0.25">
      <c r="B16" s="203" t="s">
        <v>1182</v>
      </c>
      <c r="C16" s="204">
        <v>0</v>
      </c>
      <c r="D16" s="204">
        <v>0</v>
      </c>
      <c r="E16" s="204">
        <f t="shared" si="1"/>
        <v>0</v>
      </c>
      <c r="F16" s="204">
        <v>0</v>
      </c>
      <c r="G16" s="204">
        <v>0</v>
      </c>
      <c r="H16" s="204">
        <f t="shared" si="2"/>
        <v>0</v>
      </c>
    </row>
    <row r="17" spans="2:8" x14ac:dyDescent="0.25">
      <c r="B17" s="203" t="s">
        <v>1183</v>
      </c>
      <c r="C17" s="204">
        <v>0</v>
      </c>
      <c r="D17" s="204">
        <v>0</v>
      </c>
      <c r="E17" s="204">
        <f t="shared" si="1"/>
        <v>0</v>
      </c>
      <c r="F17" s="204">
        <v>0</v>
      </c>
      <c r="G17" s="204">
        <v>0</v>
      </c>
      <c r="H17" s="204">
        <f t="shared" si="2"/>
        <v>0</v>
      </c>
    </row>
    <row r="18" spans="2:8" x14ac:dyDescent="0.25">
      <c r="B18" s="203" t="s">
        <v>1184</v>
      </c>
      <c r="C18" s="204">
        <v>0</v>
      </c>
      <c r="D18" s="204">
        <v>0</v>
      </c>
      <c r="E18" s="204">
        <f t="shared" si="1"/>
        <v>0</v>
      </c>
      <c r="F18" s="204">
        <v>0</v>
      </c>
      <c r="G18" s="204">
        <v>0</v>
      </c>
      <c r="H18" s="204">
        <f t="shared" si="2"/>
        <v>0</v>
      </c>
    </row>
    <row r="19" spans="2:8" x14ac:dyDescent="0.25">
      <c r="B19" s="129"/>
      <c r="C19" s="202"/>
      <c r="D19" s="202"/>
      <c r="E19" s="202"/>
      <c r="F19" s="202"/>
      <c r="G19" s="202"/>
      <c r="H19" s="202"/>
    </row>
    <row r="20" spans="2:8" x14ac:dyDescent="0.25">
      <c r="B20" s="130" t="s">
        <v>1185</v>
      </c>
      <c r="C20" s="248">
        <f>SUM(C22:C29)</f>
        <v>0</v>
      </c>
      <c r="D20" s="248">
        <f>SUM(D22:D29)</f>
        <v>0</v>
      </c>
      <c r="E20" s="248">
        <f>+C20+D20</f>
        <v>0</v>
      </c>
      <c r="F20" s="248">
        <f>SUM(F22:F29)</f>
        <v>0</v>
      </c>
      <c r="G20" s="248">
        <f>SUM(G22:G30)</f>
        <v>0</v>
      </c>
      <c r="H20" s="248">
        <f>E20-F20-G20</f>
        <v>0</v>
      </c>
    </row>
    <row r="21" spans="2:8" x14ac:dyDescent="0.25">
      <c r="B21" s="130" t="s">
        <v>1186</v>
      </c>
      <c r="C21" s="248">
        <f>SUM(C23:C30)</f>
        <v>0</v>
      </c>
      <c r="D21" s="248">
        <f>SUM(D23:D30)</f>
        <v>0</v>
      </c>
      <c r="E21" s="248">
        <f>+C21+D21</f>
        <v>0</v>
      </c>
      <c r="F21" s="248">
        <f>SUM(F23:F30)</f>
        <v>0</v>
      </c>
      <c r="G21" s="248">
        <v>0</v>
      </c>
      <c r="H21" s="248">
        <f>E21-F21-G21</f>
        <v>0</v>
      </c>
    </row>
    <row r="22" spans="2:8" x14ac:dyDescent="0.25">
      <c r="B22" s="203" t="s">
        <v>1177</v>
      </c>
      <c r="C22" s="204">
        <v>0</v>
      </c>
      <c r="D22" s="204">
        <v>0</v>
      </c>
      <c r="E22" s="204">
        <f t="shared" ref="E22:E29" si="3">+C22+D22</f>
        <v>0</v>
      </c>
      <c r="F22" s="204">
        <v>0</v>
      </c>
      <c r="G22" s="204">
        <v>0</v>
      </c>
      <c r="H22" s="204">
        <f t="shared" ref="H22:H29" si="4">E22-F22-G22</f>
        <v>0</v>
      </c>
    </row>
    <row r="23" spans="2:8" x14ac:dyDescent="0.25">
      <c r="B23" s="203" t="s">
        <v>1178</v>
      </c>
      <c r="C23" s="204">
        <v>0</v>
      </c>
      <c r="D23" s="204">
        <v>0</v>
      </c>
      <c r="E23" s="204">
        <f t="shared" si="3"/>
        <v>0</v>
      </c>
      <c r="F23" s="204">
        <v>0</v>
      </c>
      <c r="G23" s="204">
        <v>0</v>
      </c>
      <c r="H23" s="204">
        <f t="shared" si="4"/>
        <v>0</v>
      </c>
    </row>
    <row r="24" spans="2:8" x14ac:dyDescent="0.25">
      <c r="B24" s="203" t="s">
        <v>1179</v>
      </c>
      <c r="C24" s="204">
        <v>0</v>
      </c>
      <c r="D24" s="204">
        <v>0</v>
      </c>
      <c r="E24" s="204">
        <f t="shared" si="3"/>
        <v>0</v>
      </c>
      <c r="F24" s="204">
        <v>0</v>
      </c>
      <c r="G24" s="204">
        <v>0</v>
      </c>
      <c r="H24" s="204">
        <f t="shared" si="4"/>
        <v>0</v>
      </c>
    </row>
    <row r="25" spans="2:8" x14ac:dyDescent="0.25">
      <c r="B25" s="203" t="s">
        <v>1180</v>
      </c>
      <c r="C25" s="204">
        <v>0</v>
      </c>
      <c r="D25" s="204">
        <v>0</v>
      </c>
      <c r="E25" s="204">
        <f t="shared" si="3"/>
        <v>0</v>
      </c>
      <c r="F25" s="204">
        <v>0</v>
      </c>
      <c r="G25" s="204">
        <v>0</v>
      </c>
      <c r="H25" s="204">
        <f t="shared" si="4"/>
        <v>0</v>
      </c>
    </row>
    <row r="26" spans="2:8" x14ac:dyDescent="0.25">
      <c r="B26" s="203" t="s">
        <v>1181</v>
      </c>
      <c r="C26" s="204">
        <v>0</v>
      </c>
      <c r="D26" s="204">
        <v>0</v>
      </c>
      <c r="E26" s="204">
        <f t="shared" si="3"/>
        <v>0</v>
      </c>
      <c r="F26" s="204">
        <v>0</v>
      </c>
      <c r="G26" s="204">
        <v>0</v>
      </c>
      <c r="H26" s="204">
        <f t="shared" si="4"/>
        <v>0</v>
      </c>
    </row>
    <row r="27" spans="2:8" x14ac:dyDescent="0.25">
      <c r="B27" s="203" t="s">
        <v>1182</v>
      </c>
      <c r="C27" s="204">
        <v>0</v>
      </c>
      <c r="D27" s="204">
        <v>0</v>
      </c>
      <c r="E27" s="204">
        <f t="shared" si="3"/>
        <v>0</v>
      </c>
      <c r="F27" s="204">
        <v>0</v>
      </c>
      <c r="G27" s="204">
        <v>0</v>
      </c>
      <c r="H27" s="204">
        <f t="shared" si="4"/>
        <v>0</v>
      </c>
    </row>
    <row r="28" spans="2:8" x14ac:dyDescent="0.25">
      <c r="B28" s="203" t="s">
        <v>1183</v>
      </c>
      <c r="C28" s="204">
        <v>0</v>
      </c>
      <c r="D28" s="204">
        <v>0</v>
      </c>
      <c r="E28" s="204">
        <f t="shared" si="3"/>
        <v>0</v>
      </c>
      <c r="F28" s="204">
        <v>0</v>
      </c>
      <c r="G28" s="204">
        <v>0</v>
      </c>
      <c r="H28" s="204">
        <f t="shared" si="4"/>
        <v>0</v>
      </c>
    </row>
    <row r="29" spans="2:8" x14ac:dyDescent="0.25">
      <c r="B29" s="203" t="s">
        <v>1184</v>
      </c>
      <c r="C29" s="204">
        <v>0</v>
      </c>
      <c r="D29" s="204">
        <v>0</v>
      </c>
      <c r="E29" s="204">
        <f t="shared" si="3"/>
        <v>0</v>
      </c>
      <c r="F29" s="204">
        <v>0</v>
      </c>
      <c r="G29" s="204">
        <v>0</v>
      </c>
      <c r="H29" s="204">
        <f t="shared" si="4"/>
        <v>0</v>
      </c>
    </row>
    <row r="30" spans="2:8" x14ac:dyDescent="0.25">
      <c r="B30" s="120"/>
      <c r="C30" s="202"/>
      <c r="D30" s="202"/>
      <c r="E30" s="202"/>
      <c r="F30" s="202"/>
      <c r="G30" s="202"/>
      <c r="H30" s="202"/>
    </row>
    <row r="31" spans="2:8" x14ac:dyDescent="0.25">
      <c r="B31" s="122" t="s">
        <v>1168</v>
      </c>
      <c r="C31" s="330">
        <f t="shared" ref="C31:H31" si="5">C9+C20</f>
        <v>18162409</v>
      </c>
      <c r="D31" s="330">
        <f t="shared" si="5"/>
        <v>50000</v>
      </c>
      <c r="E31" s="330">
        <f t="shared" si="5"/>
        <v>18212409</v>
      </c>
      <c r="F31" s="330">
        <f t="shared" si="5"/>
        <v>8573496</v>
      </c>
      <c r="G31" s="330">
        <f t="shared" si="5"/>
        <v>8573496</v>
      </c>
      <c r="H31" s="331">
        <f t="shared" si="5"/>
        <v>9638913</v>
      </c>
    </row>
    <row r="32" spans="2:8" ht="15.75" thickBot="1" x14ac:dyDescent="0.3">
      <c r="B32" s="121"/>
      <c r="C32" s="128"/>
      <c r="D32" s="128"/>
      <c r="E32" s="128"/>
      <c r="F32" s="128"/>
      <c r="G32" s="128"/>
      <c r="H32" s="128"/>
    </row>
    <row r="35" spans="2:7" x14ac:dyDescent="0.25">
      <c r="D35" s="569"/>
      <c r="E35" s="569"/>
      <c r="F35" s="569"/>
      <c r="G35" s="569"/>
    </row>
    <row r="36" spans="2:7" x14ac:dyDescent="0.25">
      <c r="B36" s="346" t="s">
        <v>1266</v>
      </c>
      <c r="C36" s="346"/>
      <c r="D36" s="346" t="s">
        <v>1268</v>
      </c>
    </row>
    <row r="37" spans="2:7" x14ac:dyDescent="0.25">
      <c r="B37" s="346" t="s">
        <v>1267</v>
      </c>
      <c r="C37" s="346"/>
      <c r="D37" s="346" t="s">
        <v>1269</v>
      </c>
    </row>
  </sheetData>
  <mergeCells count="10">
    <mergeCell ref="D35:G35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B1:I91"/>
  <sheetViews>
    <sheetView topLeftCell="B22" zoomScaleNormal="100" workbookViewId="0">
      <selection activeCell="I26" sqref="I2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4" t="s">
        <v>1243</v>
      </c>
      <c r="C1" s="564"/>
      <c r="D1" s="564"/>
      <c r="E1" s="564"/>
      <c r="F1" s="564"/>
      <c r="G1" s="564"/>
      <c r="H1" s="564"/>
      <c r="I1" s="564"/>
    </row>
    <row r="2" spans="2:9" x14ac:dyDescent="0.25">
      <c r="B2" s="520" t="s">
        <v>693</v>
      </c>
      <c r="C2" s="521"/>
      <c r="D2" s="521"/>
      <c r="E2" s="521"/>
      <c r="F2" s="521"/>
      <c r="G2" s="521"/>
      <c r="H2" s="521"/>
      <c r="I2" s="572"/>
    </row>
    <row r="3" spans="2:9" x14ac:dyDescent="0.25">
      <c r="B3" s="523" t="s">
        <v>1169</v>
      </c>
      <c r="C3" s="524"/>
      <c r="D3" s="524"/>
      <c r="E3" s="524"/>
      <c r="F3" s="524"/>
      <c r="G3" s="524"/>
      <c r="H3" s="524"/>
      <c r="I3" s="573"/>
    </row>
    <row r="4" spans="2:9" x14ac:dyDescent="0.25">
      <c r="B4" s="523" t="s">
        <v>689</v>
      </c>
      <c r="C4" s="524"/>
      <c r="D4" s="524"/>
      <c r="E4" s="524"/>
      <c r="F4" s="524"/>
      <c r="G4" s="524"/>
      <c r="H4" s="524"/>
      <c r="I4" s="573"/>
    </row>
    <row r="5" spans="2:9" x14ac:dyDescent="0.25">
      <c r="B5" s="523" t="str">
        <f>'Formato 6 b)'!B5:H5</f>
        <v>Del 1 de Enero al 30 de Junio 2025</v>
      </c>
      <c r="C5" s="524"/>
      <c r="D5" s="524"/>
      <c r="E5" s="524"/>
      <c r="F5" s="524"/>
      <c r="G5" s="524"/>
      <c r="H5" s="524"/>
      <c r="I5" s="573"/>
    </row>
    <row r="6" spans="2:9" ht="15.75" thickBot="1" x14ac:dyDescent="0.3">
      <c r="B6" s="526" t="s">
        <v>923</v>
      </c>
      <c r="C6" s="527"/>
      <c r="D6" s="527"/>
      <c r="E6" s="527"/>
      <c r="F6" s="527"/>
      <c r="G6" s="527"/>
      <c r="H6" s="527"/>
      <c r="I6" s="574"/>
    </row>
    <row r="7" spans="2:9" ht="15.75" thickBot="1" x14ac:dyDescent="0.3">
      <c r="B7" s="520" t="s">
        <v>823</v>
      </c>
      <c r="C7" s="522"/>
      <c r="D7" s="575" t="s">
        <v>685</v>
      </c>
      <c r="E7" s="576"/>
      <c r="F7" s="576"/>
      <c r="G7" s="576"/>
      <c r="H7" s="577"/>
      <c r="I7" s="535" t="s">
        <v>1171</v>
      </c>
    </row>
    <row r="8" spans="2:9" ht="23.25" thickBot="1" x14ac:dyDescent="0.3">
      <c r="B8" s="526"/>
      <c r="C8" s="528"/>
      <c r="D8" s="113" t="s">
        <v>1024</v>
      </c>
      <c r="E8" s="113" t="s">
        <v>1172</v>
      </c>
      <c r="F8" s="113" t="s">
        <v>1173</v>
      </c>
      <c r="G8" s="113" t="s">
        <v>681</v>
      </c>
      <c r="H8" s="113" t="s">
        <v>688</v>
      </c>
      <c r="I8" s="536"/>
    </row>
    <row r="9" spans="2:9" x14ac:dyDescent="0.25">
      <c r="B9" s="477"/>
      <c r="C9" s="578"/>
      <c r="D9" s="127"/>
      <c r="E9" s="127"/>
      <c r="F9" s="127"/>
      <c r="G9" s="127"/>
      <c r="H9" s="127"/>
      <c r="I9" s="127"/>
    </row>
    <row r="10" spans="2:9" ht="16.5" customHeight="1" x14ac:dyDescent="0.25">
      <c r="B10" s="421" t="s">
        <v>1187</v>
      </c>
      <c r="C10" s="446"/>
      <c r="D10" s="337">
        <f t="shared" ref="D10:H10" si="0">D11+D21+D30+D41</f>
        <v>18162409</v>
      </c>
      <c r="E10" s="337">
        <f t="shared" si="0"/>
        <v>50000</v>
      </c>
      <c r="F10" s="337">
        <f t="shared" si="0"/>
        <v>18212409</v>
      </c>
      <c r="G10" s="337">
        <f t="shared" si="0"/>
        <v>8573496</v>
      </c>
      <c r="H10" s="337">
        <f t="shared" si="0"/>
        <v>8573496</v>
      </c>
      <c r="I10" s="338">
        <f>+F10-G10</f>
        <v>9638913</v>
      </c>
    </row>
    <row r="11" spans="2:9" x14ac:dyDescent="0.25">
      <c r="B11" s="550" t="s">
        <v>1188</v>
      </c>
      <c r="C11" s="503"/>
      <c r="D11" s="248">
        <v>0</v>
      </c>
      <c r="E11" s="248">
        <v>0</v>
      </c>
      <c r="F11" s="248">
        <f>+D11+E11</f>
        <v>0</v>
      </c>
      <c r="G11" s="248">
        <f>SUM(G12:G19)</f>
        <v>0</v>
      </c>
      <c r="H11" s="248">
        <f>SUM(H12:H19)</f>
        <v>0</v>
      </c>
      <c r="I11" s="248">
        <f>F11-G11-H11</f>
        <v>0</v>
      </c>
    </row>
    <row r="12" spans="2:9" x14ac:dyDescent="0.25">
      <c r="B12" s="108"/>
      <c r="C12" s="164" t="s">
        <v>1189</v>
      </c>
      <c r="D12" s="204"/>
      <c r="E12" s="204"/>
      <c r="F12" s="204">
        <f>+D12+E12</f>
        <v>0</v>
      </c>
      <c r="G12" s="204">
        <v>0</v>
      </c>
      <c r="H12" s="204">
        <v>0</v>
      </c>
      <c r="I12" s="204">
        <f>F12-G12-H12</f>
        <v>0</v>
      </c>
    </row>
    <row r="13" spans="2:9" x14ac:dyDescent="0.25">
      <c r="B13" s="108"/>
      <c r="C13" s="164" t="s">
        <v>1190</v>
      </c>
      <c r="D13" s="204">
        <v>0</v>
      </c>
      <c r="E13" s="204">
        <v>0</v>
      </c>
      <c r="F13" s="204">
        <f>+D13+E13</f>
        <v>0</v>
      </c>
      <c r="G13" s="204">
        <v>0</v>
      </c>
      <c r="H13" s="204">
        <v>0</v>
      </c>
      <c r="I13" s="204">
        <f t="shared" ref="I13:I19" si="1">F13-G13-H13</f>
        <v>0</v>
      </c>
    </row>
    <row r="14" spans="2:9" x14ac:dyDescent="0.25">
      <c r="B14" s="108"/>
      <c r="C14" s="164" t="s">
        <v>1191</v>
      </c>
      <c r="D14" s="204">
        <v>0</v>
      </c>
      <c r="E14" s="204">
        <v>0</v>
      </c>
      <c r="F14" s="204">
        <f t="shared" ref="F14:F19" si="2">+D14+E14</f>
        <v>0</v>
      </c>
      <c r="G14" s="204">
        <v>0</v>
      </c>
      <c r="H14" s="204">
        <v>0</v>
      </c>
      <c r="I14" s="204">
        <f t="shared" si="1"/>
        <v>0</v>
      </c>
    </row>
    <row r="15" spans="2:9" x14ac:dyDescent="0.25">
      <c r="B15" s="108"/>
      <c r="C15" s="164" t="s">
        <v>1192</v>
      </c>
      <c r="D15" s="204">
        <v>0</v>
      </c>
      <c r="E15" s="204">
        <v>0</v>
      </c>
      <c r="F15" s="204">
        <f t="shared" si="2"/>
        <v>0</v>
      </c>
      <c r="G15" s="204">
        <v>0</v>
      </c>
      <c r="H15" s="204">
        <v>0</v>
      </c>
      <c r="I15" s="204">
        <f t="shared" si="1"/>
        <v>0</v>
      </c>
    </row>
    <row r="16" spans="2:9" x14ac:dyDescent="0.25">
      <c r="B16" s="108"/>
      <c r="C16" s="164" t="s">
        <v>1193</v>
      </c>
      <c r="D16" s="204">
        <v>0</v>
      </c>
      <c r="E16" s="204">
        <v>0</v>
      </c>
      <c r="F16" s="204">
        <f t="shared" si="2"/>
        <v>0</v>
      </c>
      <c r="G16" s="204">
        <v>0</v>
      </c>
      <c r="H16" s="204">
        <v>0</v>
      </c>
      <c r="I16" s="204">
        <f t="shared" si="1"/>
        <v>0</v>
      </c>
    </row>
    <row r="17" spans="2:9" x14ac:dyDescent="0.25">
      <c r="B17" s="108"/>
      <c r="C17" s="164" t="s">
        <v>1194</v>
      </c>
      <c r="D17" s="204">
        <v>0</v>
      </c>
      <c r="E17" s="204">
        <v>0</v>
      </c>
      <c r="F17" s="204">
        <f t="shared" si="2"/>
        <v>0</v>
      </c>
      <c r="G17" s="204">
        <v>0</v>
      </c>
      <c r="H17" s="204">
        <v>0</v>
      </c>
      <c r="I17" s="204">
        <f t="shared" si="1"/>
        <v>0</v>
      </c>
    </row>
    <row r="18" spans="2:9" x14ac:dyDescent="0.25">
      <c r="B18" s="108"/>
      <c r="C18" s="164" t="s">
        <v>1195</v>
      </c>
      <c r="D18" s="204">
        <v>0</v>
      </c>
      <c r="E18" s="204">
        <v>0</v>
      </c>
      <c r="F18" s="204">
        <f t="shared" si="2"/>
        <v>0</v>
      </c>
      <c r="G18" s="204">
        <v>0</v>
      </c>
      <c r="H18" s="204">
        <v>0</v>
      </c>
      <c r="I18" s="204">
        <f t="shared" si="1"/>
        <v>0</v>
      </c>
    </row>
    <row r="19" spans="2:9" x14ac:dyDescent="0.25">
      <c r="B19" s="108"/>
      <c r="C19" s="164" t="s">
        <v>1196</v>
      </c>
      <c r="D19" s="204">
        <v>0</v>
      </c>
      <c r="E19" s="204">
        <v>0</v>
      </c>
      <c r="F19" s="204">
        <f t="shared" si="2"/>
        <v>0</v>
      </c>
      <c r="G19" s="204">
        <v>0</v>
      </c>
      <c r="H19" s="204">
        <v>0</v>
      </c>
      <c r="I19" s="204">
        <f t="shared" si="1"/>
        <v>0</v>
      </c>
    </row>
    <row r="20" spans="2:9" x14ac:dyDescent="0.25">
      <c r="B20" s="131"/>
      <c r="C20" s="132"/>
      <c r="D20" s="198"/>
      <c r="E20" s="198"/>
      <c r="F20" s="198"/>
      <c r="G20" s="198"/>
      <c r="H20" s="198"/>
      <c r="I20" s="198"/>
    </row>
    <row r="21" spans="2:9" x14ac:dyDescent="0.25">
      <c r="B21" s="550" t="s">
        <v>1197</v>
      </c>
      <c r="C21" s="503"/>
      <c r="D21" s="201">
        <f>SUM(D22:D28)</f>
        <v>18162409</v>
      </c>
      <c r="E21" s="201">
        <f>SUM(E22:E28)</f>
        <v>50000</v>
      </c>
      <c r="F21" s="201">
        <f>+D21+E21</f>
        <v>18212409</v>
      </c>
      <c r="G21" s="201">
        <f>SUM(G22:G28)</f>
        <v>8573496</v>
      </c>
      <c r="H21" s="201">
        <f>SUM(H22:H28)</f>
        <v>8573496</v>
      </c>
      <c r="I21" s="269">
        <f>+F21-G21</f>
        <v>9638913</v>
      </c>
    </row>
    <row r="22" spans="2:9" x14ac:dyDescent="0.25">
      <c r="B22" s="108"/>
      <c r="C22" s="164" t="s">
        <v>1198</v>
      </c>
      <c r="D22" s="204"/>
      <c r="E22" s="260">
        <v>0</v>
      </c>
      <c r="F22" s="204">
        <f>+D22+E22</f>
        <v>0</v>
      </c>
      <c r="G22" s="204">
        <v>0</v>
      </c>
      <c r="H22" s="204">
        <v>0</v>
      </c>
      <c r="I22" s="204">
        <f>F22-G22-H22</f>
        <v>0</v>
      </c>
    </row>
    <row r="23" spans="2:9" x14ac:dyDescent="0.25">
      <c r="B23" s="108"/>
      <c r="C23" s="164" t="s">
        <v>1199</v>
      </c>
      <c r="D23" s="204">
        <v>0</v>
      </c>
      <c r="E23" s="260">
        <v>0</v>
      </c>
      <c r="F23" s="204">
        <f t="shared" ref="F23:F26" si="3">+D23+E23</f>
        <v>0</v>
      </c>
      <c r="G23" s="204">
        <v>0</v>
      </c>
      <c r="H23" s="204">
        <v>0</v>
      </c>
      <c r="I23" s="204">
        <f t="shared" ref="I23:I25" si="4">F23-G23-H23</f>
        <v>0</v>
      </c>
    </row>
    <row r="24" spans="2:9" x14ac:dyDescent="0.25">
      <c r="B24" s="108"/>
      <c r="C24" s="164" t="s">
        <v>1200</v>
      </c>
      <c r="D24" s="204">
        <v>0</v>
      </c>
      <c r="E24" s="260">
        <v>0</v>
      </c>
      <c r="F24" s="204">
        <f t="shared" si="3"/>
        <v>0</v>
      </c>
      <c r="G24" s="204">
        <v>0</v>
      </c>
      <c r="H24" s="204">
        <v>0</v>
      </c>
      <c r="I24" s="204">
        <f t="shared" si="4"/>
        <v>0</v>
      </c>
    </row>
    <row r="25" spans="2:9" x14ac:dyDescent="0.25">
      <c r="B25" s="108"/>
      <c r="C25" s="164" t="s">
        <v>1201</v>
      </c>
      <c r="D25" s="204">
        <v>0</v>
      </c>
      <c r="E25" s="260">
        <v>0</v>
      </c>
      <c r="F25" s="204">
        <f t="shared" si="3"/>
        <v>0</v>
      </c>
      <c r="G25" s="204">
        <v>0</v>
      </c>
      <c r="H25" s="204">
        <v>0</v>
      </c>
      <c r="I25" s="204">
        <f t="shared" si="4"/>
        <v>0</v>
      </c>
    </row>
    <row r="26" spans="2:9" x14ac:dyDescent="0.25">
      <c r="B26" s="108"/>
      <c r="C26" s="164" t="s">
        <v>1202</v>
      </c>
      <c r="D26" s="197">
        <v>18162409</v>
      </c>
      <c r="E26" s="197">
        <v>50000</v>
      </c>
      <c r="F26" s="197">
        <f t="shared" si="3"/>
        <v>18212409</v>
      </c>
      <c r="G26" s="197">
        <v>8573496</v>
      </c>
      <c r="H26" s="197">
        <f>G26</f>
        <v>8573496</v>
      </c>
      <c r="I26" s="288">
        <f>+F26-G26</f>
        <v>9638913</v>
      </c>
    </row>
    <row r="27" spans="2:9" x14ac:dyDescent="0.25">
      <c r="B27" s="108"/>
      <c r="C27" s="164" t="s">
        <v>1203</v>
      </c>
      <c r="D27" s="204">
        <v>0</v>
      </c>
      <c r="E27" s="204">
        <v>0</v>
      </c>
      <c r="F27" s="204">
        <f t="shared" ref="F27:F28" si="5">+D27+E27</f>
        <v>0</v>
      </c>
      <c r="G27" s="204">
        <v>0</v>
      </c>
      <c r="H27" s="204">
        <v>0</v>
      </c>
      <c r="I27" s="204">
        <f t="shared" ref="I27:I28" si="6">F27-G27-H27</f>
        <v>0</v>
      </c>
    </row>
    <row r="28" spans="2:9" x14ac:dyDescent="0.25">
      <c r="B28" s="108"/>
      <c r="C28" s="164" t="s">
        <v>1204</v>
      </c>
      <c r="D28" s="204">
        <v>0</v>
      </c>
      <c r="E28" s="204">
        <v>0</v>
      </c>
      <c r="F28" s="204">
        <f t="shared" si="5"/>
        <v>0</v>
      </c>
      <c r="G28" s="204">
        <v>0</v>
      </c>
      <c r="H28" s="204">
        <v>0</v>
      </c>
      <c r="I28" s="204">
        <f t="shared" si="6"/>
        <v>0</v>
      </c>
    </row>
    <row r="29" spans="2:9" x14ac:dyDescent="0.25">
      <c r="B29" s="131"/>
      <c r="C29" s="132"/>
      <c r="D29" s="198"/>
      <c r="E29" s="198"/>
      <c r="F29" s="198"/>
      <c r="G29" s="198"/>
      <c r="H29" s="198"/>
      <c r="I29" s="198"/>
    </row>
    <row r="30" spans="2:9" x14ac:dyDescent="0.25">
      <c r="B30" s="550" t="s">
        <v>1205</v>
      </c>
      <c r="C30" s="503"/>
      <c r="D30" s="248">
        <f>SUM(D31:D39)</f>
        <v>0</v>
      </c>
      <c r="E30" s="248">
        <f>SUM(E31:E39)</f>
        <v>0</v>
      </c>
      <c r="F30" s="248">
        <f>+D30+E30</f>
        <v>0</v>
      </c>
      <c r="G30" s="248">
        <f>SUM(G31:G39)</f>
        <v>0</v>
      </c>
      <c r="H30" s="248">
        <f>SUM(H31:H39)</f>
        <v>0</v>
      </c>
      <c r="I30" s="248">
        <f>F30-G30-H30</f>
        <v>0</v>
      </c>
    </row>
    <row r="31" spans="2:9" x14ac:dyDescent="0.25">
      <c r="B31" s="108"/>
      <c r="C31" s="164" t="s">
        <v>1206</v>
      </c>
      <c r="D31" s="204"/>
      <c r="E31" s="204">
        <v>0</v>
      </c>
      <c r="F31" s="204">
        <f>+D31+E31</f>
        <v>0</v>
      </c>
      <c r="G31" s="204">
        <v>0</v>
      </c>
      <c r="H31" s="204">
        <v>0</v>
      </c>
      <c r="I31" s="204">
        <f>F31-G31-H31</f>
        <v>0</v>
      </c>
    </row>
    <row r="32" spans="2:9" x14ac:dyDescent="0.25">
      <c r="B32" s="108"/>
      <c r="C32" s="164" t="s">
        <v>1207</v>
      </c>
      <c r="D32" s="204">
        <v>0</v>
      </c>
      <c r="E32" s="204">
        <v>0</v>
      </c>
      <c r="F32" s="204">
        <f t="shared" ref="F32:F39" si="7">+D32+E32</f>
        <v>0</v>
      </c>
      <c r="G32" s="204">
        <v>0</v>
      </c>
      <c r="H32" s="204">
        <v>0</v>
      </c>
      <c r="I32" s="204">
        <f t="shared" ref="I32:I37" si="8">F32-G32-H32</f>
        <v>0</v>
      </c>
    </row>
    <row r="33" spans="2:9" x14ac:dyDescent="0.25">
      <c r="B33" s="108"/>
      <c r="C33" s="164" t="s">
        <v>1208</v>
      </c>
      <c r="D33" s="204">
        <v>0</v>
      </c>
      <c r="E33" s="204">
        <v>0</v>
      </c>
      <c r="F33" s="204">
        <f t="shared" si="7"/>
        <v>0</v>
      </c>
      <c r="G33" s="204">
        <v>0</v>
      </c>
      <c r="H33" s="204">
        <v>0</v>
      </c>
      <c r="I33" s="204">
        <f t="shared" si="8"/>
        <v>0</v>
      </c>
    </row>
    <row r="34" spans="2:9" x14ac:dyDescent="0.25">
      <c r="B34" s="108"/>
      <c r="C34" s="164" t="s">
        <v>1209</v>
      </c>
      <c r="D34" s="204">
        <v>0</v>
      </c>
      <c r="E34" s="204">
        <v>0</v>
      </c>
      <c r="F34" s="204">
        <f t="shared" si="7"/>
        <v>0</v>
      </c>
      <c r="G34" s="204">
        <v>0</v>
      </c>
      <c r="H34" s="204">
        <v>0</v>
      </c>
      <c r="I34" s="204">
        <f t="shared" si="8"/>
        <v>0</v>
      </c>
    </row>
    <row r="35" spans="2:9" x14ac:dyDescent="0.25">
      <c r="B35" s="108"/>
      <c r="C35" s="164" t="s">
        <v>1210</v>
      </c>
      <c r="D35" s="204">
        <v>0</v>
      </c>
      <c r="E35" s="204">
        <v>0</v>
      </c>
      <c r="F35" s="204">
        <f t="shared" si="7"/>
        <v>0</v>
      </c>
      <c r="G35" s="204">
        <v>0</v>
      </c>
      <c r="H35" s="204">
        <v>0</v>
      </c>
      <c r="I35" s="204">
        <f t="shared" si="8"/>
        <v>0</v>
      </c>
    </row>
    <row r="36" spans="2:9" x14ac:dyDescent="0.25">
      <c r="B36" s="108"/>
      <c r="C36" s="164" t="s">
        <v>1211</v>
      </c>
      <c r="D36" s="204">
        <v>0</v>
      </c>
      <c r="E36" s="204">
        <v>0</v>
      </c>
      <c r="F36" s="204">
        <f t="shared" si="7"/>
        <v>0</v>
      </c>
      <c r="G36" s="204">
        <v>0</v>
      </c>
      <c r="H36" s="204">
        <v>0</v>
      </c>
      <c r="I36" s="204">
        <f t="shared" si="8"/>
        <v>0</v>
      </c>
    </row>
    <row r="37" spans="2:9" x14ac:dyDescent="0.25">
      <c r="B37" s="108"/>
      <c r="C37" s="164" t="s">
        <v>1212</v>
      </c>
      <c r="D37" s="204">
        <v>0</v>
      </c>
      <c r="E37" s="204">
        <v>0</v>
      </c>
      <c r="F37" s="204">
        <f t="shared" si="7"/>
        <v>0</v>
      </c>
      <c r="G37" s="204">
        <v>0</v>
      </c>
      <c r="H37" s="204">
        <v>0</v>
      </c>
      <c r="I37" s="204">
        <f t="shared" si="8"/>
        <v>0</v>
      </c>
    </row>
    <row r="38" spans="2:9" x14ac:dyDescent="0.25">
      <c r="B38" s="108"/>
      <c r="C38" s="164" t="s">
        <v>1213</v>
      </c>
      <c r="D38" s="204">
        <v>0</v>
      </c>
      <c r="E38" s="204">
        <v>0</v>
      </c>
      <c r="F38" s="204">
        <f t="shared" si="7"/>
        <v>0</v>
      </c>
      <c r="G38" s="204">
        <v>0</v>
      </c>
      <c r="H38" s="204">
        <v>0</v>
      </c>
      <c r="I38" s="204">
        <f>F38-G38-H38</f>
        <v>0</v>
      </c>
    </row>
    <row r="39" spans="2:9" x14ac:dyDescent="0.25">
      <c r="B39" s="108"/>
      <c r="C39" s="164" t="s">
        <v>1214</v>
      </c>
      <c r="D39" s="204">
        <v>0</v>
      </c>
      <c r="E39" s="204">
        <v>0</v>
      </c>
      <c r="F39" s="204">
        <f t="shared" si="7"/>
        <v>0</v>
      </c>
      <c r="G39" s="204">
        <v>0</v>
      </c>
      <c r="H39" s="204">
        <v>0</v>
      </c>
      <c r="I39" s="204">
        <f>F39-G39-H39</f>
        <v>0</v>
      </c>
    </row>
    <row r="40" spans="2:9" x14ac:dyDescent="0.25">
      <c r="B40" s="131"/>
      <c r="C40" s="132"/>
      <c r="D40" s="262"/>
      <c r="E40" s="262"/>
      <c r="F40" s="262"/>
      <c r="G40" s="262"/>
      <c r="H40" s="262"/>
      <c r="I40" s="262"/>
    </row>
    <row r="41" spans="2:9" x14ac:dyDescent="0.25">
      <c r="B41" s="550" t="s">
        <v>1215</v>
      </c>
      <c r="C41" s="503"/>
      <c r="D41" s="248">
        <f>SUM(D42:D45)</f>
        <v>0</v>
      </c>
      <c r="E41" s="248">
        <f>SUM(E42:E45)</f>
        <v>0</v>
      </c>
      <c r="F41" s="248">
        <f>+D41+E41</f>
        <v>0</v>
      </c>
      <c r="G41" s="248">
        <f>SUM(G42:G45)</f>
        <v>0</v>
      </c>
      <c r="H41" s="248">
        <f>SUM(H42:H45)</f>
        <v>0</v>
      </c>
      <c r="I41" s="248">
        <f>F41-G41-H41</f>
        <v>0</v>
      </c>
    </row>
    <row r="42" spans="2:9" x14ac:dyDescent="0.25">
      <c r="B42" s="108"/>
      <c r="C42" s="164" t="s">
        <v>1216</v>
      </c>
      <c r="D42" s="204"/>
      <c r="E42" s="204">
        <v>0</v>
      </c>
      <c r="F42" s="204">
        <f>+D42+E42</f>
        <v>0</v>
      </c>
      <c r="G42" s="204">
        <v>0</v>
      </c>
      <c r="H42" s="204">
        <v>0</v>
      </c>
      <c r="I42" s="204">
        <f>F42-G42-H42</f>
        <v>0</v>
      </c>
    </row>
    <row r="43" spans="2:9" x14ac:dyDescent="0.25">
      <c r="B43" s="108"/>
      <c r="C43" s="164" t="s">
        <v>1217</v>
      </c>
      <c r="D43" s="204">
        <v>0</v>
      </c>
      <c r="E43" s="204">
        <v>0</v>
      </c>
      <c r="F43" s="204">
        <f>+D43+E43</f>
        <v>0</v>
      </c>
      <c r="G43" s="204">
        <v>0</v>
      </c>
      <c r="H43" s="204">
        <v>0</v>
      </c>
      <c r="I43" s="204">
        <f>F43-G43-H43</f>
        <v>0</v>
      </c>
    </row>
    <row r="44" spans="2:9" x14ac:dyDescent="0.25">
      <c r="B44" s="108"/>
      <c r="C44" s="164" t="s">
        <v>1218</v>
      </c>
      <c r="D44" s="204">
        <v>0</v>
      </c>
      <c r="E44" s="204">
        <v>0</v>
      </c>
      <c r="F44" s="204">
        <f>+D44+E44</f>
        <v>0</v>
      </c>
      <c r="G44" s="204">
        <v>0</v>
      </c>
      <c r="H44" s="204">
        <v>0</v>
      </c>
      <c r="I44" s="204">
        <f>F44-G44-H44</f>
        <v>0</v>
      </c>
    </row>
    <row r="45" spans="2:9" x14ac:dyDescent="0.25">
      <c r="B45" s="108"/>
      <c r="C45" s="164" t="s">
        <v>1219</v>
      </c>
      <c r="D45" s="204">
        <v>0</v>
      </c>
      <c r="E45" s="204">
        <v>0</v>
      </c>
      <c r="F45" s="204">
        <f>+D45+E45</f>
        <v>0</v>
      </c>
      <c r="G45" s="204">
        <v>0</v>
      </c>
      <c r="H45" s="204">
        <v>0</v>
      </c>
      <c r="I45" s="204">
        <f>F45-G45-H45</f>
        <v>0</v>
      </c>
    </row>
    <row r="46" spans="2:9" x14ac:dyDescent="0.25">
      <c r="B46" s="131"/>
      <c r="C46" s="132"/>
      <c r="D46" s="262"/>
      <c r="E46" s="262"/>
      <c r="F46" s="262"/>
      <c r="G46" s="262"/>
      <c r="H46" s="262"/>
      <c r="I46" s="262"/>
    </row>
    <row r="47" spans="2:9" x14ac:dyDescent="0.25">
      <c r="B47" s="550" t="s">
        <v>1220</v>
      </c>
      <c r="C47" s="503"/>
      <c r="D47" s="261">
        <f t="shared" ref="D47:I47" si="9">D48+D58+D67+D78</f>
        <v>0</v>
      </c>
      <c r="E47" s="261">
        <f t="shared" si="9"/>
        <v>0</v>
      </c>
      <c r="F47" s="261">
        <f t="shared" si="9"/>
        <v>0</v>
      </c>
      <c r="G47" s="261">
        <f t="shared" si="9"/>
        <v>0</v>
      </c>
      <c r="H47" s="261">
        <f t="shared" si="9"/>
        <v>0</v>
      </c>
      <c r="I47" s="261">
        <f t="shared" si="9"/>
        <v>0</v>
      </c>
    </row>
    <row r="48" spans="2:9" x14ac:dyDescent="0.25">
      <c r="B48" s="550" t="s">
        <v>1188</v>
      </c>
      <c r="C48" s="503"/>
      <c r="D48" s="248">
        <v>0</v>
      </c>
      <c r="E48" s="248">
        <f>SUM(E49:E56)</f>
        <v>0</v>
      </c>
      <c r="F48" s="248">
        <f>+D48+E48</f>
        <v>0</v>
      </c>
      <c r="G48" s="248">
        <f>SUM(G49:G56)</f>
        <v>0</v>
      </c>
      <c r="H48" s="248">
        <f>SUM(H49:H56)</f>
        <v>0</v>
      </c>
      <c r="I48" s="248">
        <f>F48-G48-H48</f>
        <v>0</v>
      </c>
    </row>
    <row r="49" spans="2:9" x14ac:dyDescent="0.25">
      <c r="B49" s="108"/>
      <c r="C49" s="164" t="s">
        <v>1189</v>
      </c>
      <c r="D49" s="204"/>
      <c r="E49" s="204">
        <v>0</v>
      </c>
      <c r="F49" s="204">
        <f>+D49+E49</f>
        <v>0</v>
      </c>
      <c r="G49" s="204">
        <v>0</v>
      </c>
      <c r="H49" s="204">
        <v>0</v>
      </c>
      <c r="I49" s="204">
        <f>F49-G49-H49</f>
        <v>0</v>
      </c>
    </row>
    <row r="50" spans="2:9" x14ac:dyDescent="0.25">
      <c r="B50" s="108"/>
      <c r="C50" s="164" t="s">
        <v>1190</v>
      </c>
      <c r="D50" s="204">
        <v>0</v>
      </c>
      <c r="E50" s="204">
        <v>0</v>
      </c>
      <c r="F50" s="204">
        <f t="shared" ref="F50:F56" si="10">+D50+E50</f>
        <v>0</v>
      </c>
      <c r="G50" s="204">
        <v>0</v>
      </c>
      <c r="H50" s="204">
        <v>0</v>
      </c>
      <c r="I50" s="204">
        <f t="shared" ref="I50:I55" si="11">F50-G50-H50</f>
        <v>0</v>
      </c>
    </row>
    <row r="51" spans="2:9" x14ac:dyDescent="0.25">
      <c r="B51" s="108"/>
      <c r="C51" s="164" t="s">
        <v>1191</v>
      </c>
      <c r="D51" s="204">
        <v>0</v>
      </c>
      <c r="E51" s="204">
        <v>0</v>
      </c>
      <c r="F51" s="204">
        <f t="shared" si="10"/>
        <v>0</v>
      </c>
      <c r="G51" s="204">
        <v>0</v>
      </c>
      <c r="H51" s="204">
        <v>0</v>
      </c>
      <c r="I51" s="204">
        <f t="shared" si="11"/>
        <v>0</v>
      </c>
    </row>
    <row r="52" spans="2:9" x14ac:dyDescent="0.25">
      <c r="B52" s="108"/>
      <c r="C52" s="164" t="s">
        <v>1192</v>
      </c>
      <c r="D52" s="204">
        <v>0</v>
      </c>
      <c r="E52" s="204">
        <v>0</v>
      </c>
      <c r="F52" s="204">
        <f t="shared" si="10"/>
        <v>0</v>
      </c>
      <c r="G52" s="204">
        <v>0</v>
      </c>
      <c r="H52" s="204">
        <v>0</v>
      </c>
      <c r="I52" s="204">
        <f t="shared" si="11"/>
        <v>0</v>
      </c>
    </row>
    <row r="53" spans="2:9" x14ac:dyDescent="0.25">
      <c r="B53" s="108"/>
      <c r="C53" s="164" t="s">
        <v>1193</v>
      </c>
      <c r="D53" s="204">
        <v>0</v>
      </c>
      <c r="E53" s="204">
        <v>0</v>
      </c>
      <c r="F53" s="204">
        <f t="shared" si="10"/>
        <v>0</v>
      </c>
      <c r="G53" s="204">
        <v>0</v>
      </c>
      <c r="H53" s="204">
        <v>0</v>
      </c>
      <c r="I53" s="204">
        <f t="shared" si="11"/>
        <v>0</v>
      </c>
    </row>
    <row r="54" spans="2:9" x14ac:dyDescent="0.25">
      <c r="B54" s="108"/>
      <c r="C54" s="164" t="s">
        <v>1194</v>
      </c>
      <c r="D54" s="204">
        <v>0</v>
      </c>
      <c r="E54" s="204">
        <v>0</v>
      </c>
      <c r="F54" s="204">
        <f t="shared" si="10"/>
        <v>0</v>
      </c>
      <c r="G54" s="204">
        <v>0</v>
      </c>
      <c r="H54" s="204">
        <v>0</v>
      </c>
      <c r="I54" s="204">
        <f t="shared" si="11"/>
        <v>0</v>
      </c>
    </row>
    <row r="55" spans="2:9" x14ac:dyDescent="0.25">
      <c r="B55" s="108"/>
      <c r="C55" s="164" t="s">
        <v>1195</v>
      </c>
      <c r="D55" s="204">
        <v>0</v>
      </c>
      <c r="E55" s="204">
        <v>0</v>
      </c>
      <c r="F55" s="204">
        <f t="shared" si="10"/>
        <v>0</v>
      </c>
      <c r="G55" s="204">
        <v>0</v>
      </c>
      <c r="H55" s="204">
        <v>0</v>
      </c>
      <c r="I55" s="204">
        <f t="shared" si="11"/>
        <v>0</v>
      </c>
    </row>
    <row r="56" spans="2:9" x14ac:dyDescent="0.25">
      <c r="B56" s="108"/>
      <c r="C56" s="164" t="s">
        <v>1196</v>
      </c>
      <c r="D56" s="204">
        <v>0</v>
      </c>
      <c r="E56" s="204">
        <v>0</v>
      </c>
      <c r="F56" s="204">
        <f t="shared" si="10"/>
        <v>0</v>
      </c>
      <c r="G56" s="204">
        <v>0</v>
      </c>
      <c r="H56" s="204">
        <v>0</v>
      </c>
      <c r="I56" s="204">
        <f>F56-G56-H56</f>
        <v>0</v>
      </c>
    </row>
    <row r="57" spans="2:9" x14ac:dyDescent="0.25">
      <c r="B57" s="131"/>
      <c r="C57" s="132"/>
      <c r="D57" s="262"/>
      <c r="E57" s="262"/>
      <c r="F57" s="262"/>
      <c r="G57" s="262"/>
      <c r="H57" s="262"/>
      <c r="I57" s="262"/>
    </row>
    <row r="58" spans="2:9" x14ac:dyDescent="0.25">
      <c r="B58" s="550" t="s">
        <v>1197</v>
      </c>
      <c r="C58" s="503"/>
      <c r="D58" s="248">
        <f>SUM(D59:D65)</f>
        <v>0</v>
      </c>
      <c r="E58" s="248">
        <f>SUM(E59:E65)</f>
        <v>0</v>
      </c>
      <c r="F58" s="248">
        <f>+D58+E58</f>
        <v>0</v>
      </c>
      <c r="G58" s="248">
        <f>SUM(G59:G65)</f>
        <v>0</v>
      </c>
      <c r="H58" s="248">
        <f>SUM(H59:H65)</f>
        <v>0</v>
      </c>
      <c r="I58" s="248">
        <f>F58-G58-H58</f>
        <v>0</v>
      </c>
    </row>
    <row r="59" spans="2:9" x14ac:dyDescent="0.25">
      <c r="B59" s="108"/>
      <c r="C59" s="164" t="s">
        <v>1198</v>
      </c>
      <c r="D59" s="204">
        <v>0</v>
      </c>
      <c r="E59" s="204">
        <v>0</v>
      </c>
      <c r="F59" s="204">
        <f>+D59+E59</f>
        <v>0</v>
      </c>
      <c r="G59" s="204">
        <v>0</v>
      </c>
      <c r="H59" s="204">
        <v>0</v>
      </c>
      <c r="I59" s="204">
        <f>F59-G59-H59</f>
        <v>0</v>
      </c>
    </row>
    <row r="60" spans="2:9" x14ac:dyDescent="0.25">
      <c r="B60" s="108"/>
      <c r="C60" s="164" t="s">
        <v>1199</v>
      </c>
      <c r="D60" s="204">
        <v>0</v>
      </c>
      <c r="E60" s="204">
        <v>0</v>
      </c>
      <c r="F60" s="204">
        <f t="shared" ref="F60:F65" si="12">+D60+E60</f>
        <v>0</v>
      </c>
      <c r="G60" s="204">
        <v>0</v>
      </c>
      <c r="H60" s="204">
        <v>0</v>
      </c>
      <c r="I60" s="204">
        <f t="shared" ref="I60:I65" si="13">F60-G60-H60</f>
        <v>0</v>
      </c>
    </row>
    <row r="61" spans="2:9" x14ac:dyDescent="0.25">
      <c r="B61" s="108"/>
      <c r="C61" s="164" t="s">
        <v>1200</v>
      </c>
      <c r="D61" s="204">
        <v>0</v>
      </c>
      <c r="E61" s="204">
        <v>0</v>
      </c>
      <c r="F61" s="204">
        <f t="shared" si="12"/>
        <v>0</v>
      </c>
      <c r="G61" s="204">
        <v>0</v>
      </c>
      <c r="H61" s="204">
        <v>0</v>
      </c>
      <c r="I61" s="204">
        <f t="shared" si="13"/>
        <v>0</v>
      </c>
    </row>
    <row r="62" spans="2:9" x14ac:dyDescent="0.25">
      <c r="B62" s="108"/>
      <c r="C62" s="164" t="s">
        <v>1201</v>
      </c>
      <c r="D62" s="204">
        <v>0</v>
      </c>
      <c r="E62" s="204">
        <v>0</v>
      </c>
      <c r="F62" s="204">
        <f t="shared" si="12"/>
        <v>0</v>
      </c>
      <c r="G62" s="204">
        <v>0</v>
      </c>
      <c r="H62" s="204">
        <v>0</v>
      </c>
      <c r="I62" s="204">
        <f t="shared" si="13"/>
        <v>0</v>
      </c>
    </row>
    <row r="63" spans="2:9" x14ac:dyDescent="0.25">
      <c r="B63" s="108"/>
      <c r="C63" s="164" t="s">
        <v>1202</v>
      </c>
      <c r="D63" s="204">
        <v>0</v>
      </c>
      <c r="E63" s="204">
        <v>0</v>
      </c>
      <c r="F63" s="204">
        <f t="shared" si="12"/>
        <v>0</v>
      </c>
      <c r="G63" s="204">
        <v>0</v>
      </c>
      <c r="H63" s="204">
        <v>0</v>
      </c>
      <c r="I63" s="204">
        <f t="shared" si="13"/>
        <v>0</v>
      </c>
    </row>
    <row r="64" spans="2:9" x14ac:dyDescent="0.25">
      <c r="B64" s="108"/>
      <c r="C64" s="164" t="s">
        <v>1203</v>
      </c>
      <c r="D64" s="204">
        <v>0</v>
      </c>
      <c r="E64" s="204">
        <v>0</v>
      </c>
      <c r="F64" s="204">
        <f t="shared" si="12"/>
        <v>0</v>
      </c>
      <c r="G64" s="204">
        <v>0</v>
      </c>
      <c r="H64" s="204">
        <v>0</v>
      </c>
      <c r="I64" s="204">
        <f t="shared" si="13"/>
        <v>0</v>
      </c>
    </row>
    <row r="65" spans="2:9" x14ac:dyDescent="0.25">
      <c r="B65" s="108"/>
      <c r="C65" s="164" t="s">
        <v>1204</v>
      </c>
      <c r="D65" s="204">
        <v>0</v>
      </c>
      <c r="E65" s="204">
        <v>0</v>
      </c>
      <c r="F65" s="204">
        <f t="shared" si="12"/>
        <v>0</v>
      </c>
      <c r="G65" s="204">
        <v>0</v>
      </c>
      <c r="H65" s="204">
        <v>0</v>
      </c>
      <c r="I65" s="204">
        <f t="shared" si="13"/>
        <v>0</v>
      </c>
    </row>
    <row r="66" spans="2:9" x14ac:dyDescent="0.25">
      <c r="B66" s="131"/>
      <c r="C66" s="132"/>
      <c r="D66" s="198"/>
      <c r="E66" s="198"/>
      <c r="F66" s="198"/>
      <c r="G66" s="198"/>
      <c r="H66" s="198"/>
      <c r="I66" s="198"/>
    </row>
    <row r="67" spans="2:9" x14ac:dyDescent="0.25">
      <c r="B67" s="550" t="s">
        <v>1205</v>
      </c>
      <c r="C67" s="503"/>
      <c r="D67" s="248">
        <f>SUM(D68:D76)</f>
        <v>0</v>
      </c>
      <c r="E67" s="248">
        <f>SUM(E68:E76)</f>
        <v>0</v>
      </c>
      <c r="F67" s="248">
        <f>+D67+E67</f>
        <v>0</v>
      </c>
      <c r="G67" s="248">
        <f>SUM(G68:G76)</f>
        <v>0</v>
      </c>
      <c r="H67" s="248">
        <f>SUM(H68:H76)</f>
        <v>0</v>
      </c>
      <c r="I67" s="248">
        <f>F67-G67-H67</f>
        <v>0</v>
      </c>
    </row>
    <row r="68" spans="2:9" x14ac:dyDescent="0.25">
      <c r="B68" s="108"/>
      <c r="C68" s="164" t="s">
        <v>1206</v>
      </c>
      <c r="D68" s="260">
        <v>0</v>
      </c>
      <c r="E68" s="260">
        <v>0</v>
      </c>
      <c r="F68" s="260">
        <f>+D68+E68</f>
        <v>0</v>
      </c>
      <c r="G68" s="260">
        <v>0</v>
      </c>
      <c r="H68" s="260">
        <v>0</v>
      </c>
      <c r="I68" s="260">
        <f>F68-G68-H68</f>
        <v>0</v>
      </c>
    </row>
    <row r="69" spans="2:9" x14ac:dyDescent="0.25">
      <c r="B69" s="108"/>
      <c r="C69" s="164" t="s">
        <v>1207</v>
      </c>
      <c r="D69" s="260">
        <v>0</v>
      </c>
      <c r="E69" s="260">
        <v>0</v>
      </c>
      <c r="F69" s="260">
        <f t="shared" ref="F69:F76" si="14">+D69+E69</f>
        <v>0</v>
      </c>
      <c r="G69" s="260">
        <v>0</v>
      </c>
      <c r="H69" s="260">
        <v>0</v>
      </c>
      <c r="I69" s="260">
        <f t="shared" ref="I69:I74" si="15">F69-G69-H69</f>
        <v>0</v>
      </c>
    </row>
    <row r="70" spans="2:9" x14ac:dyDescent="0.25">
      <c r="B70" s="108"/>
      <c r="C70" s="164" t="s">
        <v>1208</v>
      </c>
      <c r="D70" s="260">
        <v>0</v>
      </c>
      <c r="E70" s="260">
        <v>0</v>
      </c>
      <c r="F70" s="260">
        <f t="shared" si="14"/>
        <v>0</v>
      </c>
      <c r="G70" s="260">
        <v>0</v>
      </c>
      <c r="H70" s="260">
        <v>0</v>
      </c>
      <c r="I70" s="260">
        <f t="shared" si="15"/>
        <v>0</v>
      </c>
    </row>
    <row r="71" spans="2:9" x14ac:dyDescent="0.25">
      <c r="B71" s="108"/>
      <c r="C71" s="164" t="s">
        <v>1209</v>
      </c>
      <c r="D71" s="260">
        <v>0</v>
      </c>
      <c r="E71" s="260">
        <v>0</v>
      </c>
      <c r="F71" s="260">
        <f t="shared" si="14"/>
        <v>0</v>
      </c>
      <c r="G71" s="260">
        <v>0</v>
      </c>
      <c r="H71" s="260">
        <v>0</v>
      </c>
      <c r="I71" s="260">
        <f t="shared" si="15"/>
        <v>0</v>
      </c>
    </row>
    <row r="72" spans="2:9" x14ac:dyDescent="0.25">
      <c r="B72" s="108"/>
      <c r="C72" s="164" t="s">
        <v>1210</v>
      </c>
      <c r="D72" s="260">
        <v>0</v>
      </c>
      <c r="E72" s="260">
        <v>0</v>
      </c>
      <c r="F72" s="260">
        <f t="shared" si="14"/>
        <v>0</v>
      </c>
      <c r="G72" s="260">
        <v>0</v>
      </c>
      <c r="H72" s="260">
        <v>0</v>
      </c>
      <c r="I72" s="260">
        <f t="shared" si="15"/>
        <v>0</v>
      </c>
    </row>
    <row r="73" spans="2:9" x14ac:dyDescent="0.25">
      <c r="B73" s="108"/>
      <c r="C73" s="164" t="s">
        <v>1211</v>
      </c>
      <c r="D73" s="260">
        <v>0</v>
      </c>
      <c r="E73" s="260">
        <v>0</v>
      </c>
      <c r="F73" s="260">
        <f t="shared" si="14"/>
        <v>0</v>
      </c>
      <c r="G73" s="260">
        <v>0</v>
      </c>
      <c r="H73" s="260">
        <v>0</v>
      </c>
      <c r="I73" s="260">
        <f t="shared" si="15"/>
        <v>0</v>
      </c>
    </row>
    <row r="74" spans="2:9" x14ac:dyDescent="0.25">
      <c r="B74" s="108"/>
      <c r="C74" s="164" t="s">
        <v>1212</v>
      </c>
      <c r="D74" s="260">
        <v>0</v>
      </c>
      <c r="E74" s="260">
        <v>0</v>
      </c>
      <c r="F74" s="260">
        <f t="shared" si="14"/>
        <v>0</v>
      </c>
      <c r="G74" s="260">
        <v>0</v>
      </c>
      <c r="H74" s="260">
        <v>0</v>
      </c>
      <c r="I74" s="260">
        <f t="shared" si="15"/>
        <v>0</v>
      </c>
    </row>
    <row r="75" spans="2:9" x14ac:dyDescent="0.25">
      <c r="B75" s="108"/>
      <c r="C75" s="164" t="s">
        <v>1213</v>
      </c>
      <c r="D75" s="260">
        <v>0</v>
      </c>
      <c r="E75" s="260">
        <v>0</v>
      </c>
      <c r="F75" s="260">
        <f t="shared" si="14"/>
        <v>0</v>
      </c>
      <c r="G75" s="260">
        <v>0</v>
      </c>
      <c r="H75" s="260">
        <v>0</v>
      </c>
      <c r="I75" s="260">
        <f>F75-G75-H75</f>
        <v>0</v>
      </c>
    </row>
    <row r="76" spans="2:9" x14ac:dyDescent="0.25">
      <c r="B76" s="108"/>
      <c r="C76" s="164" t="s">
        <v>1214</v>
      </c>
      <c r="D76" s="260">
        <v>0</v>
      </c>
      <c r="E76" s="260">
        <v>0</v>
      </c>
      <c r="F76" s="260">
        <f t="shared" si="14"/>
        <v>0</v>
      </c>
      <c r="G76" s="260">
        <v>0</v>
      </c>
      <c r="H76" s="260">
        <v>0</v>
      </c>
      <c r="I76" s="260">
        <f>F76-G76-H76</f>
        <v>0</v>
      </c>
    </row>
    <row r="77" spans="2:9" x14ac:dyDescent="0.25">
      <c r="B77" s="131"/>
      <c r="C77" s="132"/>
      <c r="D77" s="198"/>
      <c r="E77" s="198"/>
      <c r="F77" s="198"/>
      <c r="G77" s="198"/>
      <c r="H77" s="198"/>
      <c r="I77" s="198"/>
    </row>
    <row r="78" spans="2:9" x14ac:dyDescent="0.25">
      <c r="B78" s="550" t="s">
        <v>1215</v>
      </c>
      <c r="C78" s="503"/>
      <c r="D78" s="248">
        <f>SUM(D79:D82)</f>
        <v>0</v>
      </c>
      <c r="E78" s="248">
        <f>SUM(E79:E82)</f>
        <v>0</v>
      </c>
      <c r="F78" s="248">
        <f>+D78+E78</f>
        <v>0</v>
      </c>
      <c r="G78" s="248">
        <f>SUM(G79:G82)</f>
        <v>0</v>
      </c>
      <c r="H78" s="248">
        <f>SUM(H79:H82)</f>
        <v>0</v>
      </c>
      <c r="I78" s="248">
        <f>F78-G78-H78</f>
        <v>0</v>
      </c>
    </row>
    <row r="79" spans="2:9" x14ac:dyDescent="0.25">
      <c r="B79" s="108"/>
      <c r="C79" s="164" t="s">
        <v>1216</v>
      </c>
      <c r="D79" s="260">
        <v>0</v>
      </c>
      <c r="E79" s="260">
        <v>0</v>
      </c>
      <c r="F79" s="260">
        <f>+D79+E79</f>
        <v>0</v>
      </c>
      <c r="G79" s="260">
        <v>0</v>
      </c>
      <c r="H79" s="260">
        <v>0</v>
      </c>
      <c r="I79" s="260">
        <f>F79-G79-H79</f>
        <v>0</v>
      </c>
    </row>
    <row r="80" spans="2:9" x14ac:dyDescent="0.25">
      <c r="B80" s="108"/>
      <c r="C80" s="164" t="s">
        <v>1217</v>
      </c>
      <c r="D80" s="260">
        <v>0</v>
      </c>
      <c r="E80" s="260">
        <v>0</v>
      </c>
      <c r="F80" s="260">
        <f>+D80+E80</f>
        <v>0</v>
      </c>
      <c r="G80" s="260">
        <v>0</v>
      </c>
      <c r="H80" s="260">
        <v>0</v>
      </c>
      <c r="I80" s="260">
        <f>F80-G80-H80</f>
        <v>0</v>
      </c>
    </row>
    <row r="81" spans="2:9" x14ac:dyDescent="0.25">
      <c r="B81" s="108"/>
      <c r="C81" s="164" t="s">
        <v>1218</v>
      </c>
      <c r="D81" s="260">
        <v>0</v>
      </c>
      <c r="E81" s="260">
        <v>0</v>
      </c>
      <c r="F81" s="260">
        <f>+D81+E81</f>
        <v>0</v>
      </c>
      <c r="G81" s="260">
        <v>0</v>
      </c>
      <c r="H81" s="260">
        <v>0</v>
      </c>
      <c r="I81" s="260">
        <f>F81-G81-H81</f>
        <v>0</v>
      </c>
    </row>
    <row r="82" spans="2:9" x14ac:dyDescent="0.25">
      <c r="B82" s="108"/>
      <c r="C82" s="164" t="s">
        <v>1219</v>
      </c>
      <c r="D82" s="260">
        <v>0</v>
      </c>
      <c r="E82" s="260">
        <v>0</v>
      </c>
      <c r="F82" s="260">
        <f>+D82+E82</f>
        <v>0</v>
      </c>
      <c r="G82" s="260">
        <v>0</v>
      </c>
      <c r="H82" s="260">
        <v>0</v>
      </c>
      <c r="I82" s="260">
        <f>F82-G82-H82</f>
        <v>0</v>
      </c>
    </row>
    <row r="83" spans="2:9" x14ac:dyDescent="0.25">
      <c r="B83" s="131"/>
      <c r="C83" s="132"/>
      <c r="D83" s="198"/>
      <c r="E83" s="198"/>
      <c r="F83" s="198"/>
      <c r="G83" s="198"/>
      <c r="H83" s="198"/>
      <c r="I83" s="198"/>
    </row>
    <row r="84" spans="2:9" x14ac:dyDescent="0.25">
      <c r="B84" s="550" t="s">
        <v>1168</v>
      </c>
      <c r="C84" s="503"/>
      <c r="D84" s="201">
        <f t="shared" ref="D84:I84" si="16">D10+D47</f>
        <v>18162409</v>
      </c>
      <c r="E84" s="201">
        <f t="shared" si="16"/>
        <v>50000</v>
      </c>
      <c r="F84" s="201">
        <f t="shared" si="16"/>
        <v>18212409</v>
      </c>
      <c r="G84" s="201">
        <f t="shared" si="16"/>
        <v>8573496</v>
      </c>
      <c r="H84" s="201">
        <f t="shared" si="16"/>
        <v>8573496</v>
      </c>
      <c r="I84" s="269">
        <f t="shared" si="16"/>
        <v>9638913</v>
      </c>
    </row>
    <row r="85" spans="2:9" ht="15.75" thickBot="1" x14ac:dyDescent="0.3">
      <c r="B85" s="133"/>
      <c r="C85" s="134"/>
      <c r="D85" s="205"/>
      <c r="E85" s="205"/>
      <c r="F85" s="205"/>
      <c r="G85" s="205"/>
      <c r="H85" s="205"/>
      <c r="I85" s="205"/>
    </row>
    <row r="90" spans="2:9" x14ac:dyDescent="0.25">
      <c r="C90" s="346" t="s">
        <v>1266</v>
      </c>
      <c r="D90" s="346"/>
      <c r="E90" s="346" t="s">
        <v>1268</v>
      </c>
    </row>
    <row r="91" spans="2:9" x14ac:dyDescent="0.25">
      <c r="C91" s="346" t="s">
        <v>1267</v>
      </c>
      <c r="D91" s="346"/>
      <c r="E91" s="346" t="s">
        <v>1269</v>
      </c>
    </row>
  </sheetData>
  <mergeCells count="21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B1:H39"/>
  <sheetViews>
    <sheetView zoomScaleNormal="100" workbookViewId="0">
      <selection activeCell="F11" sqref="F1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4" t="s">
        <v>1244</v>
      </c>
      <c r="C1" s="564"/>
      <c r="D1" s="564"/>
      <c r="E1" s="564"/>
      <c r="F1" s="564"/>
      <c r="G1" s="564"/>
      <c r="H1" s="564"/>
    </row>
    <row r="2" spans="2:8" x14ac:dyDescent="0.25">
      <c r="B2" s="497" t="s">
        <v>693</v>
      </c>
      <c r="C2" s="498"/>
      <c r="D2" s="498"/>
      <c r="E2" s="498"/>
      <c r="F2" s="498"/>
      <c r="G2" s="498"/>
      <c r="H2" s="565"/>
    </row>
    <row r="3" spans="2:8" x14ac:dyDescent="0.25">
      <c r="B3" s="540" t="s">
        <v>1169</v>
      </c>
      <c r="C3" s="541"/>
      <c r="D3" s="541"/>
      <c r="E3" s="541"/>
      <c r="F3" s="541"/>
      <c r="G3" s="541"/>
      <c r="H3" s="566"/>
    </row>
    <row r="4" spans="2:8" x14ac:dyDescent="0.25">
      <c r="B4" s="540" t="s">
        <v>1221</v>
      </c>
      <c r="C4" s="541"/>
      <c r="D4" s="541"/>
      <c r="E4" s="541"/>
      <c r="F4" s="541"/>
      <c r="G4" s="541"/>
      <c r="H4" s="566"/>
    </row>
    <row r="5" spans="2:8" x14ac:dyDescent="0.25">
      <c r="B5" s="540" t="str">
        <f>'Formato 6 c)'!B5:I5</f>
        <v>Del 1 de Enero al 30 de Junio 2025</v>
      </c>
      <c r="C5" s="541"/>
      <c r="D5" s="541"/>
      <c r="E5" s="541"/>
      <c r="F5" s="541"/>
      <c r="G5" s="541"/>
      <c r="H5" s="566"/>
    </row>
    <row r="6" spans="2:8" ht="15.75" thickBot="1" x14ac:dyDescent="0.3">
      <c r="B6" s="543" t="s">
        <v>923</v>
      </c>
      <c r="C6" s="544"/>
      <c r="D6" s="544"/>
      <c r="E6" s="544"/>
      <c r="F6" s="544"/>
      <c r="G6" s="544"/>
      <c r="H6" s="567"/>
    </row>
    <row r="7" spans="2:8" ht="15.75" thickBot="1" x14ac:dyDescent="0.3">
      <c r="B7" s="487" t="s">
        <v>823</v>
      </c>
      <c r="C7" s="493" t="s">
        <v>685</v>
      </c>
      <c r="D7" s="570"/>
      <c r="E7" s="570"/>
      <c r="F7" s="570"/>
      <c r="G7" s="494"/>
      <c r="H7" s="490" t="s">
        <v>1171</v>
      </c>
    </row>
    <row r="8" spans="2:8" ht="33" customHeight="1" thickBot="1" x14ac:dyDescent="0.3">
      <c r="B8" s="489"/>
      <c r="C8" s="290" t="s">
        <v>1024</v>
      </c>
      <c r="D8" s="301" t="s">
        <v>1172</v>
      </c>
      <c r="E8" s="290" t="s">
        <v>1173</v>
      </c>
      <c r="F8" s="290" t="s">
        <v>1222</v>
      </c>
      <c r="G8" s="290" t="s">
        <v>688</v>
      </c>
      <c r="H8" s="492"/>
    </row>
    <row r="9" spans="2:8" x14ac:dyDescent="0.25">
      <c r="B9" s="165" t="s">
        <v>1223</v>
      </c>
      <c r="C9" s="234">
        <f t="shared" ref="C9:H9" si="0">C10+C11+C12+C15+C16+C19</f>
        <v>18162409</v>
      </c>
      <c r="D9" s="321">
        <f t="shared" si="0"/>
        <v>50000</v>
      </c>
      <c r="E9" s="234">
        <f t="shared" si="0"/>
        <v>18212409</v>
      </c>
      <c r="F9" s="234">
        <f t="shared" si="0"/>
        <v>8573496</v>
      </c>
      <c r="G9" s="234">
        <f t="shared" si="0"/>
        <v>8573496</v>
      </c>
      <c r="H9" s="269">
        <f t="shared" si="0"/>
        <v>9638913</v>
      </c>
    </row>
    <row r="10" spans="2:8" x14ac:dyDescent="0.25">
      <c r="B10" s="108" t="s">
        <v>1245</v>
      </c>
      <c r="C10" s="195">
        <v>18162409</v>
      </c>
      <c r="D10" s="345">
        <v>50000</v>
      </c>
      <c r="E10" s="196">
        <f>+C10+D10</f>
        <v>18212409</v>
      </c>
      <c r="F10" s="196">
        <v>8573496</v>
      </c>
      <c r="G10" s="196">
        <f>F10</f>
        <v>8573496</v>
      </c>
      <c r="H10" s="267">
        <f>+E10-F10</f>
        <v>9638913</v>
      </c>
    </row>
    <row r="11" spans="2:8" x14ac:dyDescent="0.25">
      <c r="B11" s="108" t="s">
        <v>1246</v>
      </c>
      <c r="C11" s="247">
        <v>0</v>
      </c>
      <c r="D11" s="248">
        <v>0</v>
      </c>
      <c r="E11" s="248">
        <f t="shared" ref="E11:E19" si="1">+C11+D11</f>
        <v>0</v>
      </c>
      <c r="F11" s="248">
        <v>0</v>
      </c>
      <c r="G11" s="248">
        <v>0</v>
      </c>
      <c r="H11" s="248">
        <f t="shared" ref="H11:H19" si="2">E11-F11-G11</f>
        <v>0</v>
      </c>
    </row>
    <row r="12" spans="2:8" x14ac:dyDescent="0.25">
      <c r="B12" s="108" t="s">
        <v>1247</v>
      </c>
      <c r="C12" s="247">
        <f>SUM(C13:C14)</f>
        <v>0</v>
      </c>
      <c r="D12" s="248">
        <f>SUM(D13:D14)</f>
        <v>0</v>
      </c>
      <c r="E12" s="248">
        <f t="shared" si="1"/>
        <v>0</v>
      </c>
      <c r="F12" s="248">
        <f>SUM(F13:F14)</f>
        <v>0</v>
      </c>
      <c r="G12" s="248">
        <f>SUM(G13:G14)</f>
        <v>0</v>
      </c>
      <c r="H12" s="248">
        <f t="shared" si="2"/>
        <v>0</v>
      </c>
    </row>
    <row r="13" spans="2:8" x14ac:dyDescent="0.25">
      <c r="B13" s="108" t="s">
        <v>1248</v>
      </c>
      <c r="C13" s="263"/>
      <c r="D13" s="204">
        <v>0</v>
      </c>
      <c r="E13" s="204">
        <f t="shared" si="1"/>
        <v>0</v>
      </c>
      <c r="F13" s="204">
        <v>0</v>
      </c>
      <c r="G13" s="204">
        <v>0</v>
      </c>
      <c r="H13" s="204">
        <f t="shared" si="2"/>
        <v>0</v>
      </c>
    </row>
    <row r="14" spans="2:8" x14ac:dyDescent="0.25">
      <c r="B14" s="108" t="s">
        <v>1249</v>
      </c>
      <c r="C14" s="263">
        <v>0</v>
      </c>
      <c r="D14" s="204">
        <v>0</v>
      </c>
      <c r="E14" s="204">
        <f t="shared" si="1"/>
        <v>0</v>
      </c>
      <c r="F14" s="204">
        <v>0</v>
      </c>
      <c r="G14" s="204">
        <v>0</v>
      </c>
      <c r="H14" s="204">
        <f t="shared" si="2"/>
        <v>0</v>
      </c>
    </row>
    <row r="15" spans="2:8" x14ac:dyDescent="0.25">
      <c r="B15" s="108" t="s">
        <v>1250</v>
      </c>
      <c r="C15" s="247">
        <v>0</v>
      </c>
      <c r="D15" s="248">
        <v>0</v>
      </c>
      <c r="E15" s="248">
        <f t="shared" si="1"/>
        <v>0</v>
      </c>
      <c r="F15" s="248">
        <v>0</v>
      </c>
      <c r="G15" s="248">
        <v>0</v>
      </c>
      <c r="H15" s="248">
        <f t="shared" si="2"/>
        <v>0</v>
      </c>
    </row>
    <row r="16" spans="2:8" ht="22.5" x14ac:dyDescent="0.25">
      <c r="B16" s="166" t="s">
        <v>1251</v>
      </c>
      <c r="C16" s="247">
        <f>SUM(C17:C18)</f>
        <v>0</v>
      </c>
      <c r="D16" s="248">
        <f>SUM(D17:D18)</f>
        <v>0</v>
      </c>
      <c r="E16" s="248">
        <f t="shared" si="1"/>
        <v>0</v>
      </c>
      <c r="F16" s="248">
        <f>SUM(F17:F18)</f>
        <v>0</v>
      </c>
      <c r="G16" s="248">
        <f>SUM(G17:G18)</f>
        <v>0</v>
      </c>
      <c r="H16" s="248">
        <f t="shared" si="2"/>
        <v>0</v>
      </c>
    </row>
    <row r="17" spans="2:8" x14ac:dyDescent="0.25">
      <c r="B17" s="137" t="s">
        <v>1252</v>
      </c>
      <c r="C17" s="263">
        <v>0</v>
      </c>
      <c r="D17" s="204">
        <v>0</v>
      </c>
      <c r="E17" s="204">
        <f t="shared" si="1"/>
        <v>0</v>
      </c>
      <c r="F17" s="204">
        <v>0</v>
      </c>
      <c r="G17" s="204">
        <v>0</v>
      </c>
      <c r="H17" s="204">
        <f t="shared" si="2"/>
        <v>0</v>
      </c>
    </row>
    <row r="18" spans="2:8" x14ac:dyDescent="0.25">
      <c r="B18" s="137" t="s">
        <v>1253</v>
      </c>
      <c r="C18" s="263">
        <v>0</v>
      </c>
      <c r="D18" s="204">
        <v>0</v>
      </c>
      <c r="E18" s="204">
        <f t="shared" si="1"/>
        <v>0</v>
      </c>
      <c r="F18" s="204">
        <v>0</v>
      </c>
      <c r="G18" s="204">
        <v>0</v>
      </c>
      <c r="H18" s="204">
        <f t="shared" si="2"/>
        <v>0</v>
      </c>
    </row>
    <row r="19" spans="2:8" x14ac:dyDescent="0.25">
      <c r="B19" s="108" t="s">
        <v>1254</v>
      </c>
      <c r="C19" s="247">
        <v>0</v>
      </c>
      <c r="D19" s="248">
        <v>0</v>
      </c>
      <c r="E19" s="248">
        <f t="shared" si="1"/>
        <v>0</v>
      </c>
      <c r="F19" s="248">
        <v>0</v>
      </c>
      <c r="G19" s="248">
        <v>0</v>
      </c>
      <c r="H19" s="248">
        <f t="shared" si="2"/>
        <v>0</v>
      </c>
    </row>
    <row r="20" spans="2:8" x14ac:dyDescent="0.25">
      <c r="B20" s="108"/>
      <c r="C20" s="206"/>
      <c r="D20" s="207"/>
      <c r="E20" s="207"/>
      <c r="F20" s="207"/>
      <c r="G20" s="207"/>
      <c r="H20" s="207"/>
    </row>
    <row r="21" spans="2:8" x14ac:dyDescent="0.25">
      <c r="B21" s="167" t="s">
        <v>1224</v>
      </c>
      <c r="C21" s="264">
        <f t="shared" ref="C21:H21" si="3">C22+C23+C24+C27+C28+C31</f>
        <v>0</v>
      </c>
      <c r="D21" s="264">
        <f t="shared" si="3"/>
        <v>0</v>
      </c>
      <c r="E21" s="264">
        <f t="shared" si="3"/>
        <v>0</v>
      </c>
      <c r="F21" s="264">
        <f t="shared" si="3"/>
        <v>0</v>
      </c>
      <c r="G21" s="264">
        <f t="shared" si="3"/>
        <v>0</v>
      </c>
      <c r="H21" s="264">
        <f t="shared" si="3"/>
        <v>0</v>
      </c>
    </row>
    <row r="22" spans="2:8" x14ac:dyDescent="0.25">
      <c r="B22" s="108" t="s">
        <v>1245</v>
      </c>
      <c r="C22" s="247">
        <v>0</v>
      </c>
      <c r="D22" s="248">
        <v>0</v>
      </c>
      <c r="E22" s="248">
        <f t="shared" ref="E22:E31" si="4">+C22+D22</f>
        <v>0</v>
      </c>
      <c r="F22" s="248">
        <v>0</v>
      </c>
      <c r="G22" s="248">
        <v>0</v>
      </c>
      <c r="H22" s="248">
        <f t="shared" ref="H22:H31" si="5">E22-F22-G22</f>
        <v>0</v>
      </c>
    </row>
    <row r="23" spans="2:8" x14ac:dyDescent="0.25">
      <c r="B23" s="108" t="s">
        <v>1246</v>
      </c>
      <c r="C23" s="247">
        <v>0</v>
      </c>
      <c r="D23" s="248">
        <v>0</v>
      </c>
      <c r="E23" s="248">
        <f t="shared" si="4"/>
        <v>0</v>
      </c>
      <c r="F23" s="248">
        <v>0</v>
      </c>
      <c r="G23" s="248">
        <v>0</v>
      </c>
      <c r="H23" s="248">
        <f t="shared" si="5"/>
        <v>0</v>
      </c>
    </row>
    <row r="24" spans="2:8" x14ac:dyDescent="0.25">
      <c r="B24" s="108" t="s">
        <v>1247</v>
      </c>
      <c r="C24" s="247">
        <f>SUM(C25:C26)</f>
        <v>0</v>
      </c>
      <c r="D24" s="248">
        <f>SUM(D25:D26)</f>
        <v>0</v>
      </c>
      <c r="E24" s="248">
        <f t="shared" si="4"/>
        <v>0</v>
      </c>
      <c r="F24" s="248">
        <f>SUM(F25:F26)</f>
        <v>0</v>
      </c>
      <c r="G24" s="248">
        <f>SUM(G25:G26)</f>
        <v>0</v>
      </c>
      <c r="H24" s="248">
        <f t="shared" si="5"/>
        <v>0</v>
      </c>
    </row>
    <row r="25" spans="2:8" x14ac:dyDescent="0.25">
      <c r="B25" s="108" t="s">
        <v>1248</v>
      </c>
      <c r="C25" s="263">
        <v>0</v>
      </c>
      <c r="D25" s="204">
        <v>0</v>
      </c>
      <c r="E25" s="204">
        <f t="shared" si="4"/>
        <v>0</v>
      </c>
      <c r="F25" s="204">
        <v>0</v>
      </c>
      <c r="G25" s="204">
        <v>0</v>
      </c>
      <c r="H25" s="204">
        <f t="shared" si="5"/>
        <v>0</v>
      </c>
    </row>
    <row r="26" spans="2:8" x14ac:dyDescent="0.25">
      <c r="B26" s="108" t="s">
        <v>1249</v>
      </c>
      <c r="C26" s="263">
        <v>0</v>
      </c>
      <c r="D26" s="204">
        <v>0</v>
      </c>
      <c r="E26" s="204">
        <f t="shared" si="4"/>
        <v>0</v>
      </c>
      <c r="F26" s="204">
        <v>0</v>
      </c>
      <c r="G26" s="204">
        <v>0</v>
      </c>
      <c r="H26" s="204">
        <f t="shared" si="5"/>
        <v>0</v>
      </c>
    </row>
    <row r="27" spans="2:8" x14ac:dyDescent="0.25">
      <c r="B27" s="108" t="s">
        <v>1250</v>
      </c>
      <c r="C27" s="247">
        <v>0</v>
      </c>
      <c r="D27" s="248">
        <v>0</v>
      </c>
      <c r="E27" s="248">
        <f t="shared" si="4"/>
        <v>0</v>
      </c>
      <c r="F27" s="248">
        <v>0</v>
      </c>
      <c r="G27" s="248">
        <v>0</v>
      </c>
      <c r="H27" s="248">
        <f t="shared" si="5"/>
        <v>0</v>
      </c>
    </row>
    <row r="28" spans="2:8" ht="22.5" x14ac:dyDescent="0.25">
      <c r="B28" s="166" t="s">
        <v>1251</v>
      </c>
      <c r="C28" s="247">
        <f>SUM(C29:C30)</f>
        <v>0</v>
      </c>
      <c r="D28" s="248">
        <f>SUM(D29:D30)</f>
        <v>0</v>
      </c>
      <c r="E28" s="248">
        <f t="shared" si="4"/>
        <v>0</v>
      </c>
      <c r="F28" s="248">
        <f>SUM(F29:F30)</f>
        <v>0</v>
      </c>
      <c r="G28" s="248">
        <f>SUM(G29:G30)</f>
        <v>0</v>
      </c>
      <c r="H28" s="248">
        <f t="shared" si="5"/>
        <v>0</v>
      </c>
    </row>
    <row r="29" spans="2:8" x14ac:dyDescent="0.25">
      <c r="B29" s="137" t="s">
        <v>1255</v>
      </c>
      <c r="C29" s="259">
        <v>0</v>
      </c>
      <c r="D29" s="260">
        <v>0</v>
      </c>
      <c r="E29" s="260">
        <f t="shared" si="4"/>
        <v>0</v>
      </c>
      <c r="F29" s="260">
        <v>0</v>
      </c>
      <c r="G29" s="260">
        <v>0</v>
      </c>
      <c r="H29" s="260">
        <f t="shared" si="5"/>
        <v>0</v>
      </c>
    </row>
    <row r="30" spans="2:8" x14ac:dyDescent="0.25">
      <c r="B30" s="137" t="s">
        <v>1256</v>
      </c>
      <c r="C30" s="259">
        <v>0</v>
      </c>
      <c r="D30" s="260">
        <v>0</v>
      </c>
      <c r="E30" s="260">
        <f t="shared" si="4"/>
        <v>0</v>
      </c>
      <c r="F30" s="260">
        <v>0</v>
      </c>
      <c r="G30" s="260">
        <v>0</v>
      </c>
      <c r="H30" s="260">
        <f t="shared" si="5"/>
        <v>0</v>
      </c>
    </row>
    <row r="31" spans="2:8" x14ac:dyDescent="0.25">
      <c r="B31" s="108" t="s">
        <v>1254</v>
      </c>
      <c r="C31" s="247">
        <v>0</v>
      </c>
      <c r="D31" s="248">
        <v>0</v>
      </c>
      <c r="E31" s="248">
        <f t="shared" si="4"/>
        <v>0</v>
      </c>
      <c r="F31" s="248">
        <v>0</v>
      </c>
      <c r="G31" s="248">
        <v>0</v>
      </c>
      <c r="H31" s="248">
        <f t="shared" si="5"/>
        <v>0</v>
      </c>
    </row>
    <row r="32" spans="2:8" x14ac:dyDescent="0.25">
      <c r="B32" s="165" t="s">
        <v>1225</v>
      </c>
      <c r="C32" s="332">
        <f t="shared" ref="C32:H32" si="6">C9+C21</f>
        <v>18162409</v>
      </c>
      <c r="D32" s="321">
        <f t="shared" si="6"/>
        <v>50000</v>
      </c>
      <c r="E32" s="332">
        <f t="shared" si="6"/>
        <v>18212409</v>
      </c>
      <c r="F32" s="332">
        <f t="shared" si="6"/>
        <v>8573496</v>
      </c>
      <c r="G32" s="332">
        <f t="shared" si="6"/>
        <v>8573496</v>
      </c>
      <c r="H32" s="269">
        <f t="shared" si="6"/>
        <v>9638913</v>
      </c>
    </row>
    <row r="33" spans="2:8" ht="15.75" thickBot="1" x14ac:dyDescent="0.3">
      <c r="B33" s="168"/>
      <c r="C33" s="135"/>
      <c r="D33" s="136"/>
      <c r="E33" s="136"/>
      <c r="F33" s="136"/>
      <c r="G33" s="136"/>
      <c r="H33" s="136"/>
    </row>
    <row r="36" spans="2:8" x14ac:dyDescent="0.25">
      <c r="B36" s="320" t="str">
        <f>'Formato 2'!D58</f>
        <v>DR. SERAFIN RIOS ELORZA</v>
      </c>
      <c r="C36" s="325"/>
      <c r="D36" s="579" t="str">
        <f>'Formato 2'!H58</f>
        <v>C.P NALLELY GUADALUPE MARTINEZ PEREZ</v>
      </c>
      <c r="E36" s="579"/>
      <c r="F36" s="579"/>
      <c r="G36" s="579"/>
    </row>
    <row r="37" spans="2:8" x14ac:dyDescent="0.25">
      <c r="B37" s="320" t="str">
        <f>'Formato 2'!D59</f>
        <v>PRESIDENTE</v>
      </c>
      <c r="C37" s="326"/>
      <c r="D37" s="579" t="str">
        <f>'Formato 2'!H59</f>
        <v>DIRECTORA ADMINISTRATIVA</v>
      </c>
      <c r="E37" s="579"/>
      <c r="F37" s="579"/>
      <c r="G37" s="579"/>
    </row>
    <row r="38" spans="2:8" x14ac:dyDescent="0.25">
      <c r="B38" s="318"/>
      <c r="C38" s="258"/>
      <c r="D38" s="258"/>
      <c r="E38" s="258"/>
      <c r="F38" s="258"/>
      <c r="G38" s="258"/>
    </row>
    <row r="39" spans="2:8" x14ac:dyDescent="0.25">
      <c r="D39" s="569"/>
      <c r="E39" s="569"/>
      <c r="F39" s="569"/>
      <c r="G39" s="569"/>
    </row>
  </sheetData>
  <mergeCells count="12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79"/>
      <c r="S3" s="380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81" t="s">
        <v>714</v>
      </c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3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84" t="s">
        <v>721</v>
      </c>
      <c r="B11" s="385" t="s">
        <v>722</v>
      </c>
      <c r="C11" s="386"/>
      <c r="D11" s="384" t="s">
        <v>723</v>
      </c>
      <c r="E11" s="370" t="s">
        <v>724</v>
      </c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</row>
    <row r="12" spans="1:19" ht="20.100000000000001" customHeight="1" x14ac:dyDescent="0.25">
      <c r="A12" s="384"/>
      <c r="B12" s="387"/>
      <c r="C12" s="388"/>
      <c r="D12" s="389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73" t="s">
        <v>737</v>
      </c>
      <c r="C14" s="374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75"/>
      <c r="C15" s="376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67" t="s">
        <v>738</v>
      </c>
      <c r="C16" s="368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67"/>
      <c r="C17" s="368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77" t="s">
        <v>739</v>
      </c>
      <c r="C18" s="378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67"/>
      <c r="C19" s="368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67" t="s">
        <v>740</v>
      </c>
      <c r="C20" s="368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67"/>
      <c r="C21" s="368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</row>
    <row r="23" spans="1:19" s="64" customFormat="1" ht="24.95" customHeight="1" x14ac:dyDescent="0.25">
      <c r="A23" s="370" t="s">
        <v>683</v>
      </c>
      <c r="B23" s="371"/>
      <c r="C23" s="372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79"/>
      <c r="W3" s="380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401" t="s">
        <v>714</v>
      </c>
      <c r="D6" s="402"/>
      <c r="E6" s="402"/>
      <c r="F6" s="402"/>
      <c r="G6" s="402"/>
      <c r="H6" s="403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404" t="s">
        <v>721</v>
      </c>
      <c r="B11" s="405" t="s">
        <v>722</v>
      </c>
      <c r="C11" s="406"/>
      <c r="D11" s="404" t="s">
        <v>742</v>
      </c>
      <c r="E11" s="410" t="s">
        <v>724</v>
      </c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</row>
    <row r="12" spans="1:23" ht="27.75" customHeight="1" x14ac:dyDescent="0.25">
      <c r="A12" s="404"/>
      <c r="B12" s="407"/>
      <c r="C12" s="408"/>
      <c r="D12" s="409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12" t="s">
        <v>743</v>
      </c>
      <c r="C15" s="413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99" t="s">
        <v>744</v>
      </c>
      <c r="C16" s="400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99" t="s">
        <v>745</v>
      </c>
      <c r="C18" s="400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99" t="s">
        <v>746</v>
      </c>
      <c r="C19" s="400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99" t="s">
        <v>747</v>
      </c>
      <c r="C20" s="400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99" t="s">
        <v>748</v>
      </c>
      <c r="C22" s="400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99" t="s">
        <v>749</v>
      </c>
      <c r="C23" s="400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393" t="s">
        <v>750</v>
      </c>
      <c r="C26" s="394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393" t="s">
        <v>751</v>
      </c>
      <c r="C27" s="394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393" t="s">
        <v>752</v>
      </c>
      <c r="C28" s="394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99" t="s">
        <v>753</v>
      </c>
      <c r="C29" s="400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99" t="s">
        <v>754</v>
      </c>
      <c r="C31" s="400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99" t="s">
        <v>755</v>
      </c>
      <c r="C32" s="400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393" t="s">
        <v>756</v>
      </c>
      <c r="C34" s="394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393" t="s">
        <v>757</v>
      </c>
      <c r="C35" s="394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99" t="s">
        <v>758</v>
      </c>
      <c r="C36" s="400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99" t="s">
        <v>759</v>
      </c>
      <c r="C38" s="400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99" t="s">
        <v>760</v>
      </c>
      <c r="C39" s="400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393" t="s">
        <v>761</v>
      </c>
      <c r="C41" s="394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393" t="s">
        <v>762</v>
      </c>
      <c r="C43" s="394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99" t="s">
        <v>763</v>
      </c>
      <c r="C44" s="400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99" t="s">
        <v>764</v>
      </c>
      <c r="C45" s="400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393" t="s">
        <v>765</v>
      </c>
      <c r="C47" s="394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393" t="s">
        <v>766</v>
      </c>
      <c r="C48" s="394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393" t="s">
        <v>767</v>
      </c>
      <c r="C49" s="394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393" t="s">
        <v>768</v>
      </c>
      <c r="C50" s="394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393" t="s">
        <v>769</v>
      </c>
      <c r="C53" s="394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393" t="s">
        <v>770</v>
      </c>
      <c r="C54" s="394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393" t="s">
        <v>771</v>
      </c>
      <c r="C55" s="394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393" t="s">
        <v>772</v>
      </c>
      <c r="C56" s="394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397" t="s">
        <v>773</v>
      </c>
      <c r="C57" s="398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393" t="s">
        <v>774</v>
      </c>
      <c r="C58" s="394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393" t="s">
        <v>775</v>
      </c>
      <c r="C59" s="394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393" t="s">
        <v>776</v>
      </c>
      <c r="C61" s="394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393" t="s">
        <v>777</v>
      </c>
      <c r="C63" s="394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393" t="s">
        <v>778</v>
      </c>
      <c r="C64" s="394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393" t="s">
        <v>779</v>
      </c>
      <c r="C65" s="394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393" t="s">
        <v>781</v>
      </c>
      <c r="C67" s="394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393" t="s">
        <v>782</v>
      </c>
      <c r="C68" s="394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393" t="s">
        <v>783</v>
      </c>
      <c r="C69" s="394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393" t="s">
        <v>784</v>
      </c>
      <c r="C71" s="394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393" t="s">
        <v>785</v>
      </c>
      <c r="C72" s="394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393" t="s">
        <v>786</v>
      </c>
      <c r="C73" s="394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393" t="s">
        <v>787</v>
      </c>
      <c r="C74" s="394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393" t="s">
        <v>788</v>
      </c>
      <c r="C76" s="394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393" t="s">
        <v>789</v>
      </c>
      <c r="C77" s="394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393" t="s">
        <v>790</v>
      </c>
      <c r="C78" s="394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393" t="s">
        <v>791</v>
      </c>
      <c r="C79" s="394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393" t="s">
        <v>792</v>
      </c>
      <c r="C81" s="394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393" t="s">
        <v>793</v>
      </c>
      <c r="C83" s="394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393" t="s">
        <v>794</v>
      </c>
      <c r="C84" s="394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393" t="s">
        <v>795</v>
      </c>
      <c r="C85" s="394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393" t="s">
        <v>796</v>
      </c>
      <c r="C86" s="394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393" t="s">
        <v>797</v>
      </c>
      <c r="C87" s="394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393" t="s">
        <v>798</v>
      </c>
      <c r="C88" s="394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393" t="s">
        <v>799</v>
      </c>
      <c r="C90" s="394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393" t="s">
        <v>800</v>
      </c>
      <c r="C91" s="394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393" t="s">
        <v>801</v>
      </c>
      <c r="C92" s="394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393" t="s">
        <v>802</v>
      </c>
      <c r="C93" s="394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393" t="s">
        <v>803</v>
      </c>
      <c r="C94" s="394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393" t="s">
        <v>804</v>
      </c>
      <c r="C96" s="394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393" t="s">
        <v>805</v>
      </c>
      <c r="C97" s="394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393" t="s">
        <v>806</v>
      </c>
      <c r="C100" s="394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393" t="s">
        <v>807</v>
      </c>
      <c r="C101" s="394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395" t="s">
        <v>808</v>
      </c>
      <c r="C103" s="396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390" t="s">
        <v>683</v>
      </c>
      <c r="B105" s="391"/>
      <c r="C105" s="392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M107"/>
  <sheetViews>
    <sheetView tabSelected="1" zoomScale="85" zoomScaleNormal="85" workbookViewId="0">
      <selection activeCell="G32" sqref="G32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34" t="s">
        <v>693</v>
      </c>
      <c r="C2" s="435"/>
      <c r="D2" s="435"/>
      <c r="E2" s="435"/>
      <c r="F2" s="435"/>
      <c r="G2" s="435"/>
      <c r="H2" s="435"/>
      <c r="I2" s="436"/>
    </row>
    <row r="3" spans="2:10" ht="15" customHeight="1" x14ac:dyDescent="0.25">
      <c r="B3" s="437" t="s">
        <v>822</v>
      </c>
      <c r="C3" s="438"/>
      <c r="D3" s="438"/>
      <c r="E3" s="438"/>
      <c r="F3" s="438"/>
      <c r="G3" s="438"/>
      <c r="H3" s="438"/>
      <c r="I3" s="439"/>
    </row>
    <row r="4" spans="2:10" ht="15.75" customHeight="1" thickBot="1" x14ac:dyDescent="0.3">
      <c r="B4" s="440" t="s">
        <v>1273</v>
      </c>
      <c r="C4" s="441"/>
      <c r="D4" s="441"/>
      <c r="E4" s="441"/>
      <c r="F4" s="441"/>
      <c r="G4" s="441"/>
      <c r="H4" s="441"/>
      <c r="I4" s="442"/>
    </row>
    <row r="5" spans="2:10" ht="24.75" customHeight="1" thickBot="1" x14ac:dyDescent="0.3">
      <c r="B5" s="445" t="s">
        <v>823</v>
      </c>
      <c r="C5" s="446"/>
      <c r="D5" s="443" t="s">
        <v>1272</v>
      </c>
      <c r="E5" s="453" t="s">
        <v>1271</v>
      </c>
      <c r="F5" s="421" t="s">
        <v>823</v>
      </c>
      <c r="G5" s="447"/>
      <c r="H5" s="444" t="s">
        <v>1272</v>
      </c>
      <c r="I5" s="443" t="s">
        <v>1271</v>
      </c>
      <c r="J5" s="102"/>
    </row>
    <row r="6" spans="2:10" ht="15.75" hidden="1" customHeight="1" thickBot="1" x14ac:dyDescent="0.3">
      <c r="B6" s="445"/>
      <c r="C6" s="446"/>
      <c r="D6" s="443"/>
      <c r="E6" s="453" t="s">
        <v>824</v>
      </c>
      <c r="F6" s="448"/>
      <c r="G6" s="449"/>
      <c r="H6" s="444"/>
      <c r="I6" s="443" t="s">
        <v>824</v>
      </c>
      <c r="J6" s="102"/>
    </row>
    <row r="7" spans="2:10" x14ac:dyDescent="0.25">
      <c r="B7" s="458" t="s">
        <v>80</v>
      </c>
      <c r="C7" s="459"/>
      <c r="D7" s="179"/>
      <c r="E7" s="179"/>
      <c r="F7" s="451" t="s">
        <v>0</v>
      </c>
      <c r="G7" s="452"/>
      <c r="H7" s="179"/>
      <c r="I7" s="179"/>
    </row>
    <row r="8" spans="2:10" ht="15" customHeight="1" x14ac:dyDescent="0.25">
      <c r="B8" s="460" t="s">
        <v>40</v>
      </c>
      <c r="C8" s="461"/>
      <c r="D8" s="181"/>
      <c r="E8" s="181"/>
      <c r="F8" s="421" t="s">
        <v>41</v>
      </c>
      <c r="G8" s="422"/>
      <c r="H8" s="208"/>
      <c r="I8" s="208"/>
    </row>
    <row r="9" spans="2:10" ht="18.75" customHeight="1" x14ac:dyDescent="0.25">
      <c r="B9" s="415" t="s">
        <v>825</v>
      </c>
      <c r="C9" s="450"/>
      <c r="D9" s="215">
        <v>3624764</v>
      </c>
      <c r="E9" s="215">
        <f>SUM(E10:E16)</f>
        <v>4647270</v>
      </c>
      <c r="F9" s="421" t="s">
        <v>843</v>
      </c>
      <c r="G9" s="422"/>
      <c r="H9" s="365">
        <v>1120811</v>
      </c>
      <c r="I9" s="215">
        <v>1475208</v>
      </c>
    </row>
    <row r="10" spans="2:10" ht="22.5" customHeight="1" x14ac:dyDescent="0.25">
      <c r="B10" s="107"/>
      <c r="C10" s="146" t="s">
        <v>826</v>
      </c>
      <c r="D10" s="209"/>
      <c r="E10" s="209"/>
      <c r="F10" s="210"/>
      <c r="G10" s="216" t="s">
        <v>876</v>
      </c>
      <c r="H10" s="209">
        <v>-29872</v>
      </c>
      <c r="I10" s="209">
        <v>-29872</v>
      </c>
    </row>
    <row r="11" spans="2:10" ht="18" customHeight="1" x14ac:dyDescent="0.25">
      <c r="B11" s="107"/>
      <c r="C11" s="146" t="s">
        <v>827</v>
      </c>
      <c r="D11" s="209">
        <v>3530576</v>
      </c>
      <c r="E11" s="209">
        <v>4647270</v>
      </c>
      <c r="F11" s="210"/>
      <c r="G11" s="216" t="s">
        <v>875</v>
      </c>
      <c r="H11" s="209">
        <v>-227605</v>
      </c>
      <c r="I11" s="209">
        <v>-227605</v>
      </c>
    </row>
    <row r="12" spans="2:10" ht="16.5" customHeight="1" x14ac:dyDescent="0.25">
      <c r="B12" s="107"/>
      <c r="C12" s="146" t="s">
        <v>828</v>
      </c>
      <c r="D12" s="209"/>
      <c r="E12" s="209"/>
      <c r="F12" s="210"/>
      <c r="G12" s="216" t="s">
        <v>844</v>
      </c>
      <c r="H12" s="209"/>
      <c r="I12" s="209"/>
    </row>
    <row r="13" spans="2:10" ht="21" customHeight="1" x14ac:dyDescent="0.25">
      <c r="B13" s="107"/>
      <c r="C13" s="146" t="s">
        <v>829</v>
      </c>
      <c r="D13" s="209"/>
      <c r="E13" s="209"/>
      <c r="F13" s="210"/>
      <c r="G13" s="216" t="s">
        <v>878</v>
      </c>
      <c r="H13" s="209"/>
      <c r="I13" s="209"/>
    </row>
    <row r="14" spans="2:10" ht="15.75" customHeight="1" x14ac:dyDescent="0.25">
      <c r="B14" s="107"/>
      <c r="C14" s="146" t="s">
        <v>830</v>
      </c>
      <c r="D14" s="209"/>
      <c r="E14" s="209"/>
      <c r="F14" s="210"/>
      <c r="G14" s="216" t="s">
        <v>877</v>
      </c>
      <c r="H14" s="209"/>
      <c r="I14" s="209"/>
    </row>
    <row r="15" spans="2:10" ht="23.25" customHeight="1" x14ac:dyDescent="0.25">
      <c r="B15" s="107"/>
      <c r="C15" s="146" t="s">
        <v>860</v>
      </c>
      <c r="D15" s="209"/>
      <c r="E15" s="209"/>
      <c r="F15" s="210"/>
      <c r="G15" s="216" t="s">
        <v>880</v>
      </c>
      <c r="H15" s="209"/>
      <c r="I15" s="209"/>
    </row>
    <row r="16" spans="2:10" ht="21" customHeight="1" x14ac:dyDescent="0.25">
      <c r="B16" s="107"/>
      <c r="C16" s="146" t="s">
        <v>861</v>
      </c>
      <c r="D16" s="209"/>
      <c r="E16" s="209"/>
      <c r="F16" s="210"/>
      <c r="G16" s="216" t="s">
        <v>879</v>
      </c>
      <c r="H16" s="209">
        <v>-16432</v>
      </c>
      <c r="I16" s="209">
        <v>337965</v>
      </c>
    </row>
    <row r="17" spans="2:10" ht="16.5" customHeight="1" x14ac:dyDescent="0.25">
      <c r="B17" s="415" t="s">
        <v>831</v>
      </c>
      <c r="C17" s="450"/>
      <c r="D17" s="235">
        <v>94188</v>
      </c>
      <c r="E17" s="235">
        <v>91351</v>
      </c>
      <c r="F17" s="210"/>
      <c r="G17" s="216" t="s">
        <v>845</v>
      </c>
      <c r="H17" s="209"/>
      <c r="I17" s="209"/>
    </row>
    <row r="18" spans="2:10" x14ac:dyDescent="0.25">
      <c r="B18" s="107"/>
      <c r="C18" s="255" t="s">
        <v>862</v>
      </c>
      <c r="D18" s="209"/>
      <c r="E18" s="209"/>
      <c r="F18" s="210"/>
      <c r="G18" s="216" t="s">
        <v>846</v>
      </c>
      <c r="H18" s="209">
        <v>1120812</v>
      </c>
      <c r="I18" s="235">
        <v>1475208</v>
      </c>
    </row>
    <row r="19" spans="2:10" ht="19.5" customHeight="1" x14ac:dyDescent="0.25">
      <c r="B19" s="107"/>
      <c r="C19" s="255" t="s">
        <v>1238</v>
      </c>
      <c r="D19" s="209"/>
      <c r="E19" s="209"/>
      <c r="F19" s="415" t="s">
        <v>847</v>
      </c>
      <c r="G19" s="416"/>
      <c r="H19" s="235">
        <f>H20+H21+H22</f>
        <v>0</v>
      </c>
      <c r="I19" s="235">
        <f>I20+I21+I22</f>
        <v>0</v>
      </c>
    </row>
    <row r="20" spans="2:10" ht="20.25" customHeight="1" x14ac:dyDescent="0.25">
      <c r="B20" s="107"/>
      <c r="C20" s="255" t="s">
        <v>1228</v>
      </c>
      <c r="D20" s="235">
        <v>94056</v>
      </c>
      <c r="E20" s="235">
        <v>91218</v>
      </c>
      <c r="F20" s="210"/>
      <c r="G20" s="216" t="s">
        <v>848</v>
      </c>
      <c r="H20" s="235"/>
      <c r="I20" s="235"/>
    </row>
    <row r="21" spans="2:10" ht="23.25" customHeight="1" x14ac:dyDescent="0.25">
      <c r="B21" s="107"/>
      <c r="C21" s="255" t="s">
        <v>863</v>
      </c>
      <c r="D21" s="209"/>
      <c r="E21" s="209"/>
      <c r="F21" s="210"/>
      <c r="G21" s="216" t="s">
        <v>882</v>
      </c>
      <c r="H21" s="235"/>
      <c r="I21" s="235"/>
    </row>
    <row r="22" spans="2:10" ht="18" customHeight="1" x14ac:dyDescent="0.25">
      <c r="B22" s="107"/>
      <c r="C22" s="255" t="s">
        <v>865</v>
      </c>
      <c r="D22" s="209"/>
      <c r="E22" s="209"/>
      <c r="F22" s="210"/>
      <c r="G22" s="216" t="s">
        <v>881</v>
      </c>
      <c r="H22" s="235"/>
      <c r="I22" s="235"/>
    </row>
    <row r="23" spans="2:10" ht="15.75" customHeight="1" x14ac:dyDescent="0.25">
      <c r="B23" s="107"/>
      <c r="C23" s="255" t="s">
        <v>864</v>
      </c>
      <c r="D23" s="209"/>
      <c r="E23" s="209"/>
      <c r="F23" s="415" t="s">
        <v>849</v>
      </c>
      <c r="G23" s="416"/>
      <c r="H23" s="235">
        <f>H24+H25</f>
        <v>0</v>
      </c>
      <c r="I23" s="235">
        <f>I24+I25</f>
        <v>0</v>
      </c>
    </row>
    <row r="24" spans="2:10" ht="17.25" customHeight="1" x14ac:dyDescent="0.25">
      <c r="B24" s="107"/>
      <c r="C24" s="255" t="s">
        <v>832</v>
      </c>
      <c r="D24" s="265"/>
      <c r="E24" s="209">
        <v>0</v>
      </c>
      <c r="F24" s="210"/>
      <c r="G24" s="216" t="s">
        <v>850</v>
      </c>
      <c r="H24" s="235"/>
      <c r="I24" s="235"/>
    </row>
    <row r="25" spans="2:10" ht="18.75" customHeight="1" x14ac:dyDescent="0.25">
      <c r="B25" s="429" t="s">
        <v>833</v>
      </c>
      <c r="C25" s="430"/>
      <c r="D25" s="235">
        <v>94187</v>
      </c>
      <c r="E25" s="235">
        <v>91351</v>
      </c>
      <c r="F25" s="210"/>
      <c r="G25" s="216" t="s">
        <v>851</v>
      </c>
      <c r="H25" s="235"/>
      <c r="I25" s="235"/>
    </row>
    <row r="26" spans="2:10" ht="18.75" customHeight="1" x14ac:dyDescent="0.25">
      <c r="B26" s="256"/>
      <c r="C26" s="255" t="s">
        <v>866</v>
      </c>
      <c r="D26" s="235"/>
      <c r="E26" s="235"/>
      <c r="F26" s="415" t="s">
        <v>883</v>
      </c>
      <c r="G26" s="416"/>
      <c r="H26" s="235">
        <v>0</v>
      </c>
      <c r="I26" s="235">
        <v>0</v>
      </c>
    </row>
    <row r="27" spans="2:10" ht="18.75" customHeight="1" x14ac:dyDescent="0.25">
      <c r="B27" s="107"/>
      <c r="C27" s="255" t="s">
        <v>1236</v>
      </c>
      <c r="D27" s="235"/>
      <c r="E27" s="235"/>
      <c r="F27" s="415" t="s">
        <v>852</v>
      </c>
      <c r="G27" s="416"/>
      <c r="H27" s="235">
        <f>H28+H29+H3+H30</f>
        <v>0</v>
      </c>
      <c r="I27" s="235">
        <f>I28+I29+I3+I30</f>
        <v>0</v>
      </c>
    </row>
    <row r="28" spans="2:10" ht="17.25" customHeight="1" x14ac:dyDescent="0.25">
      <c r="B28" s="107"/>
      <c r="C28" s="255" t="s">
        <v>834</v>
      </c>
      <c r="D28" s="235"/>
      <c r="E28" s="235"/>
      <c r="F28" s="210"/>
      <c r="G28" s="216" t="s">
        <v>884</v>
      </c>
      <c r="H28" s="235"/>
      <c r="I28" s="235"/>
    </row>
    <row r="29" spans="2:10" ht="16.5" customHeight="1" x14ac:dyDescent="0.25">
      <c r="B29" s="107"/>
      <c r="C29" s="255" t="s">
        <v>867</v>
      </c>
      <c r="D29" s="235"/>
      <c r="E29" s="235"/>
      <c r="F29" s="210"/>
      <c r="G29" s="216" t="s">
        <v>885</v>
      </c>
      <c r="H29" s="235"/>
      <c r="I29" s="235"/>
    </row>
    <row r="30" spans="2:10" ht="17.25" customHeight="1" x14ac:dyDescent="0.25">
      <c r="B30" s="107"/>
      <c r="C30" s="255" t="s">
        <v>1237</v>
      </c>
      <c r="D30" s="235"/>
      <c r="E30" s="235"/>
      <c r="F30" s="210"/>
      <c r="G30" s="216" t="s">
        <v>886</v>
      </c>
      <c r="H30" s="235"/>
      <c r="I30" s="235"/>
    </row>
    <row r="31" spans="2:10" ht="15" customHeight="1" x14ac:dyDescent="0.25">
      <c r="B31" s="256" t="s">
        <v>835</v>
      </c>
      <c r="C31" s="255"/>
      <c r="D31" s="235">
        <f>D32+D33+D34+D35+D36</f>
        <v>0</v>
      </c>
      <c r="E31" s="235">
        <f>E32+E33+E34+E35+E36</f>
        <v>0</v>
      </c>
      <c r="F31" s="456" t="s">
        <v>887</v>
      </c>
      <c r="G31" s="457"/>
      <c r="H31" s="235"/>
      <c r="I31" s="235"/>
      <c r="J31" s="107"/>
    </row>
    <row r="32" spans="2:10" ht="16.5" customHeight="1" x14ac:dyDescent="0.25">
      <c r="B32" s="107"/>
      <c r="C32" s="255" t="s">
        <v>868</v>
      </c>
      <c r="D32" s="235"/>
      <c r="E32" s="235"/>
      <c r="F32" s="210"/>
      <c r="G32" s="216" t="s">
        <v>853</v>
      </c>
      <c r="H32" s="235"/>
      <c r="I32" s="235"/>
      <c r="J32" s="107"/>
    </row>
    <row r="33" spans="2:10" ht="17.25" customHeight="1" x14ac:dyDescent="0.25">
      <c r="B33" s="107"/>
      <c r="C33" s="255" t="s">
        <v>1235</v>
      </c>
      <c r="D33" s="235"/>
      <c r="E33" s="235"/>
      <c r="F33" s="210"/>
      <c r="G33" s="216" t="s">
        <v>888</v>
      </c>
      <c r="H33" s="235"/>
      <c r="I33" s="235"/>
      <c r="J33" s="107"/>
    </row>
    <row r="34" spans="2:10" ht="18" customHeight="1" x14ac:dyDescent="0.25">
      <c r="B34" s="107"/>
      <c r="C34" s="255" t="s">
        <v>836</v>
      </c>
      <c r="D34" s="235"/>
      <c r="E34" s="235"/>
      <c r="F34" s="210"/>
      <c r="G34" s="216" t="s">
        <v>889</v>
      </c>
      <c r="H34" s="235"/>
      <c r="I34" s="235"/>
      <c r="J34" s="107"/>
    </row>
    <row r="35" spans="2:10" ht="15" customHeight="1" x14ac:dyDescent="0.25">
      <c r="B35" s="107"/>
      <c r="C35" s="255" t="s">
        <v>870</v>
      </c>
      <c r="D35" s="235"/>
      <c r="E35" s="235"/>
      <c r="F35" s="210"/>
      <c r="G35" s="216" t="s">
        <v>854</v>
      </c>
      <c r="H35" s="235"/>
      <c r="I35" s="235"/>
      <c r="J35" s="107"/>
    </row>
    <row r="36" spans="2:10" ht="15" customHeight="1" x14ac:dyDescent="0.25">
      <c r="B36" s="107"/>
      <c r="C36" s="255" t="s">
        <v>869</v>
      </c>
      <c r="D36" s="235"/>
      <c r="E36" s="235"/>
      <c r="F36" s="210"/>
      <c r="G36" s="216" t="s">
        <v>890</v>
      </c>
      <c r="H36" s="235"/>
      <c r="I36" s="235"/>
      <c r="J36" s="107"/>
    </row>
    <row r="37" spans="2:10" ht="17.25" customHeight="1" x14ac:dyDescent="0.25">
      <c r="B37" s="429" t="s">
        <v>837</v>
      </c>
      <c r="C37" s="430"/>
      <c r="D37" s="235">
        <v>0</v>
      </c>
      <c r="E37" s="235">
        <v>0</v>
      </c>
      <c r="G37" s="216" t="s">
        <v>893</v>
      </c>
      <c r="H37" s="235"/>
      <c r="I37" s="235"/>
      <c r="J37" s="107"/>
    </row>
    <row r="38" spans="2:10" ht="18" customHeight="1" x14ac:dyDescent="0.25">
      <c r="B38" s="429" t="s">
        <v>838</v>
      </c>
      <c r="C38" s="430"/>
      <c r="D38" s="235">
        <f>SUM(D39:D40)</f>
        <v>0</v>
      </c>
      <c r="E38" s="235">
        <v>0</v>
      </c>
      <c r="F38" s="415" t="s">
        <v>855</v>
      </c>
      <c r="G38" s="416"/>
      <c r="H38" s="235">
        <f>H39+H40+H41</f>
        <v>0</v>
      </c>
      <c r="I38" s="235">
        <f>I39+I40+I41</f>
        <v>0</v>
      </c>
      <c r="J38" s="107"/>
    </row>
    <row r="39" spans="2:10" ht="15" customHeight="1" x14ac:dyDescent="0.25">
      <c r="B39" s="107"/>
      <c r="C39" s="255" t="s">
        <v>872</v>
      </c>
      <c r="D39" s="235"/>
      <c r="E39" s="235"/>
      <c r="F39" s="210"/>
      <c r="G39" s="216" t="s">
        <v>892</v>
      </c>
      <c r="H39" s="235"/>
      <c r="I39" s="235"/>
      <c r="J39" s="107"/>
    </row>
    <row r="40" spans="2:10" ht="15" customHeight="1" x14ac:dyDescent="0.25">
      <c r="B40" s="107"/>
      <c r="C40" s="255" t="s">
        <v>871</v>
      </c>
      <c r="D40" s="235"/>
      <c r="E40" s="235"/>
      <c r="F40" s="210"/>
      <c r="G40" s="216" t="s">
        <v>891</v>
      </c>
      <c r="H40" s="235"/>
      <c r="I40" s="235"/>
      <c r="J40" s="107"/>
    </row>
    <row r="41" spans="2:10" ht="15" customHeight="1" x14ac:dyDescent="0.25">
      <c r="B41" s="429" t="s">
        <v>839</v>
      </c>
      <c r="C41" s="430"/>
      <c r="D41" s="235">
        <f>SUM(D42:D45)</f>
        <v>0</v>
      </c>
      <c r="E41" s="235">
        <v>0</v>
      </c>
      <c r="G41" s="216" t="s">
        <v>856</v>
      </c>
      <c r="H41" s="235"/>
      <c r="I41" s="235"/>
      <c r="J41" s="107"/>
    </row>
    <row r="42" spans="2:10" ht="15.75" customHeight="1" x14ac:dyDescent="0.25">
      <c r="B42" s="107"/>
      <c r="C42" s="255" t="s">
        <v>840</v>
      </c>
      <c r="D42" s="209"/>
      <c r="E42" s="209"/>
      <c r="F42" s="415" t="s">
        <v>857</v>
      </c>
      <c r="G42" s="416"/>
      <c r="H42" s="235"/>
      <c r="I42" s="235"/>
      <c r="J42" s="107"/>
    </row>
    <row r="43" spans="2:10" ht="15" customHeight="1" x14ac:dyDescent="0.25">
      <c r="B43" s="107"/>
      <c r="C43" s="255" t="s">
        <v>841</v>
      </c>
      <c r="D43" s="209"/>
      <c r="E43" s="209"/>
      <c r="F43" s="210"/>
      <c r="G43" s="216" t="s">
        <v>858</v>
      </c>
      <c r="H43" s="235"/>
      <c r="I43" s="235"/>
      <c r="J43" s="107"/>
    </row>
    <row r="44" spans="2:10" ht="15" customHeight="1" x14ac:dyDescent="0.25">
      <c r="B44" s="107"/>
      <c r="C44" s="255" t="s">
        <v>874</v>
      </c>
      <c r="D44" s="209"/>
      <c r="E44" s="209"/>
      <c r="F44" s="210"/>
      <c r="G44" s="216" t="s">
        <v>1232</v>
      </c>
      <c r="H44" s="235"/>
      <c r="I44" s="235"/>
      <c r="J44" s="107"/>
    </row>
    <row r="45" spans="2:10" ht="17.25" customHeight="1" x14ac:dyDescent="0.25">
      <c r="B45" s="107"/>
      <c r="C45" s="255" t="s">
        <v>873</v>
      </c>
      <c r="D45" s="209"/>
      <c r="E45" s="209"/>
      <c r="F45" s="210"/>
      <c r="G45" s="216" t="s">
        <v>1231</v>
      </c>
      <c r="H45" s="235"/>
      <c r="I45" s="235"/>
      <c r="J45" s="107"/>
    </row>
    <row r="46" spans="2:10" x14ac:dyDescent="0.25">
      <c r="B46" s="454"/>
      <c r="C46" s="455"/>
      <c r="D46" s="209"/>
      <c r="E46" s="209"/>
      <c r="F46" s="210"/>
      <c r="H46" s="235"/>
      <c r="I46" s="235"/>
      <c r="J46" s="107"/>
    </row>
    <row r="47" spans="2:10" ht="15.75" customHeight="1" x14ac:dyDescent="0.25">
      <c r="B47" s="425" t="s">
        <v>842</v>
      </c>
      <c r="C47" s="426"/>
      <c r="D47" s="215">
        <f>D9</f>
        <v>3624764</v>
      </c>
      <c r="E47" s="215">
        <f>E25+E9</f>
        <v>4738621</v>
      </c>
      <c r="F47" s="417" t="s">
        <v>859</v>
      </c>
      <c r="G47" s="418"/>
      <c r="H47" s="236">
        <f>H9</f>
        <v>1120811</v>
      </c>
      <c r="I47" s="236">
        <f>I9+I19+I27+I38+I42+I31+I23+I26</f>
        <v>1475208</v>
      </c>
      <c r="J47" s="107"/>
    </row>
    <row r="48" spans="2:10" ht="15.75" customHeight="1" thickBot="1" x14ac:dyDescent="0.3">
      <c r="B48" s="274"/>
      <c r="C48" s="278"/>
      <c r="D48" s="279"/>
      <c r="E48" s="276"/>
      <c r="F48" s="280"/>
      <c r="G48" s="273"/>
      <c r="H48" s="281"/>
      <c r="I48" s="302"/>
      <c r="J48" s="107"/>
    </row>
    <row r="49" spans="2:10" ht="15.75" customHeight="1" x14ac:dyDescent="0.25">
      <c r="B49" s="277"/>
      <c r="C49" s="275"/>
      <c r="D49" s="275"/>
      <c r="E49" s="277"/>
      <c r="F49" s="275"/>
      <c r="G49" s="277"/>
      <c r="H49" s="277"/>
      <c r="I49" s="277"/>
    </row>
    <row r="50" spans="2:10" ht="15.75" customHeight="1" x14ac:dyDescent="0.25">
      <c r="B50" s="275"/>
      <c r="C50" s="346"/>
      <c r="D50" s="346"/>
      <c r="E50" s="346"/>
      <c r="F50" s="346"/>
      <c r="G50" s="346"/>
      <c r="H50" s="275"/>
      <c r="I50" s="275"/>
    </row>
    <row r="51" spans="2:10" ht="15.75" customHeight="1" x14ac:dyDescent="0.25">
      <c r="B51" s="275"/>
      <c r="C51" s="346"/>
      <c r="D51" s="346"/>
      <c r="E51" s="346"/>
      <c r="F51" s="346"/>
      <c r="G51" s="346"/>
      <c r="H51" s="275"/>
      <c r="I51" s="275"/>
    </row>
    <row r="52" spans="2:10" ht="15.75" customHeight="1" x14ac:dyDescent="0.25">
      <c r="B52" s="275"/>
      <c r="C52" s="275"/>
      <c r="D52" s="275"/>
      <c r="E52" s="275"/>
      <c r="F52" s="275"/>
      <c r="G52" s="275"/>
      <c r="H52" s="275"/>
      <c r="I52" s="275"/>
    </row>
    <row r="53" spans="2:10" ht="15.75" customHeight="1" x14ac:dyDescent="0.25">
      <c r="B53" s="275"/>
      <c r="C53" s="275"/>
      <c r="D53" s="275"/>
      <c r="E53" s="275"/>
      <c r="F53" s="275"/>
      <c r="G53" s="275"/>
      <c r="H53" s="275"/>
      <c r="I53" s="275"/>
    </row>
    <row r="54" spans="2:10" ht="15.75" customHeight="1" x14ac:dyDescent="0.25">
      <c r="B54" s="275"/>
      <c r="C54" s="275"/>
      <c r="D54" s="275"/>
      <c r="E54" s="275"/>
      <c r="F54" s="275"/>
      <c r="G54" s="275"/>
      <c r="H54" s="275"/>
      <c r="I54" s="275"/>
    </row>
    <row r="55" spans="2:10" ht="15.75" customHeight="1" x14ac:dyDescent="0.25">
      <c r="B55" s="275"/>
      <c r="C55" s="275"/>
      <c r="D55" s="275"/>
      <c r="E55" s="275"/>
      <c r="F55" s="275"/>
      <c r="G55" s="275"/>
      <c r="H55" s="275"/>
      <c r="I55" s="275"/>
    </row>
    <row r="56" spans="2:10" ht="15.75" customHeight="1" x14ac:dyDescent="0.25">
      <c r="B56" s="275"/>
      <c r="C56" s="275"/>
      <c r="D56" s="275"/>
      <c r="E56" s="275"/>
      <c r="F56" s="275"/>
      <c r="G56" s="275"/>
      <c r="H56" s="275"/>
      <c r="I56" s="275"/>
    </row>
    <row r="57" spans="2:10" ht="15.75" customHeight="1" x14ac:dyDescent="0.25">
      <c r="B57" s="275"/>
      <c r="C57" s="275"/>
      <c r="D57" s="275"/>
      <c r="E57" s="275"/>
      <c r="F57" s="275"/>
      <c r="G57" s="275"/>
      <c r="H57" s="275"/>
      <c r="I57" s="275"/>
    </row>
    <row r="58" spans="2:10" ht="15.75" customHeight="1" x14ac:dyDescent="0.25">
      <c r="B58" s="275"/>
      <c r="C58" s="275"/>
      <c r="D58" s="275"/>
      <c r="E58" s="275"/>
      <c r="F58" s="275"/>
      <c r="G58" s="275"/>
      <c r="H58" s="275"/>
      <c r="I58" s="275"/>
    </row>
    <row r="59" spans="2:10" ht="15.75" customHeight="1" x14ac:dyDescent="0.25">
      <c r="B59" s="275"/>
      <c r="C59" s="275"/>
      <c r="D59" s="275"/>
      <c r="E59" s="275"/>
      <c r="F59" s="275"/>
      <c r="G59" s="275"/>
      <c r="H59" s="275"/>
      <c r="I59" s="275"/>
    </row>
    <row r="60" spans="2:10" ht="15.75" customHeight="1" x14ac:dyDescent="0.25">
      <c r="B60" s="275"/>
      <c r="C60" s="275"/>
      <c r="D60" s="275"/>
      <c r="E60" s="275"/>
      <c r="F60" s="275"/>
      <c r="G60" s="275"/>
      <c r="H60" s="275"/>
      <c r="I60" s="275"/>
    </row>
    <row r="61" spans="2:10" ht="15.75" customHeight="1" thickBot="1" x14ac:dyDescent="0.3">
      <c r="B61" s="275"/>
      <c r="C61" s="275"/>
      <c r="D61" s="282"/>
      <c r="E61" s="282"/>
      <c r="F61" s="282"/>
      <c r="G61" s="275"/>
      <c r="H61" s="282"/>
      <c r="I61" s="275"/>
    </row>
    <row r="62" spans="2:10" x14ac:dyDescent="0.25">
      <c r="B62" s="423" t="s">
        <v>55</v>
      </c>
      <c r="C62" s="424"/>
      <c r="D62" s="209"/>
      <c r="E62" s="209"/>
      <c r="F62" s="211" t="s">
        <v>56</v>
      </c>
      <c r="G62" s="283"/>
      <c r="H62" s="236">
        <v>0</v>
      </c>
      <c r="I62" s="284">
        <v>0</v>
      </c>
      <c r="J62" s="107"/>
    </row>
    <row r="63" spans="2:10" x14ac:dyDescent="0.25">
      <c r="B63" s="427" t="s">
        <v>894</v>
      </c>
      <c r="C63" s="428"/>
      <c r="D63" s="209"/>
      <c r="E63" s="209"/>
      <c r="F63" s="420" t="s">
        <v>897</v>
      </c>
      <c r="G63" s="420"/>
      <c r="H63" s="235"/>
      <c r="I63" s="235"/>
      <c r="J63" s="107"/>
    </row>
    <row r="64" spans="2:10" x14ac:dyDescent="0.25">
      <c r="B64" s="427" t="s">
        <v>895</v>
      </c>
      <c r="C64" s="428"/>
      <c r="D64" s="209"/>
      <c r="E64" s="209"/>
      <c r="F64" s="420" t="s">
        <v>898</v>
      </c>
      <c r="G64" s="420"/>
      <c r="H64" s="235"/>
      <c r="I64" s="235"/>
      <c r="J64" s="107"/>
    </row>
    <row r="65" spans="1:13" x14ac:dyDescent="0.25">
      <c r="B65" s="427" t="s">
        <v>1258</v>
      </c>
      <c r="C65" s="428"/>
      <c r="D65" s="209">
        <v>867421</v>
      </c>
      <c r="E65" s="209">
        <v>867421</v>
      </c>
      <c r="F65" s="420" t="s">
        <v>899</v>
      </c>
      <c r="G65" s="420"/>
      <c r="H65" s="235"/>
      <c r="I65" s="235"/>
      <c r="J65" s="107"/>
    </row>
    <row r="66" spans="1:13" s="104" customFormat="1" x14ac:dyDescent="0.25">
      <c r="A66"/>
      <c r="B66" s="429" t="s">
        <v>1257</v>
      </c>
      <c r="C66" s="430"/>
      <c r="D66" s="212">
        <v>3287600</v>
      </c>
      <c r="E66" s="212">
        <v>3287600</v>
      </c>
      <c r="F66" s="420" t="s">
        <v>917</v>
      </c>
      <c r="G66" s="420"/>
      <c r="H66" s="235"/>
      <c r="I66" s="235"/>
      <c r="J66" s="107"/>
      <c r="K66" t="s">
        <v>1259</v>
      </c>
      <c r="L66"/>
      <c r="M66"/>
    </row>
    <row r="67" spans="1:13" x14ac:dyDescent="0.25">
      <c r="B67" s="427" t="s">
        <v>896</v>
      </c>
      <c r="C67" s="428"/>
      <c r="D67" s="209">
        <v>24969</v>
      </c>
      <c r="E67" s="209">
        <v>24969</v>
      </c>
      <c r="F67" s="420" t="s">
        <v>916</v>
      </c>
      <c r="G67" s="420"/>
      <c r="H67" s="235"/>
      <c r="I67" s="235"/>
      <c r="J67" s="107"/>
    </row>
    <row r="68" spans="1:13" x14ac:dyDescent="0.25">
      <c r="B68" s="427" t="s">
        <v>919</v>
      </c>
      <c r="C68" s="428"/>
      <c r="D68" s="209"/>
      <c r="E68" s="213"/>
      <c r="H68" s="235"/>
      <c r="I68" s="235"/>
      <c r="J68" s="107"/>
    </row>
    <row r="69" spans="1:13" x14ac:dyDescent="0.25">
      <c r="B69" s="427" t="s">
        <v>918</v>
      </c>
      <c r="C69" s="428"/>
      <c r="D69" s="209"/>
      <c r="E69" s="209"/>
      <c r="F69" s="433" t="s">
        <v>920</v>
      </c>
      <c r="G69" s="433"/>
      <c r="H69" s="235">
        <f>H63+H64+H65+H66+H67</f>
        <v>0</v>
      </c>
      <c r="I69" s="235">
        <f>I63+I64+I65+I66+I67</f>
        <v>0</v>
      </c>
      <c r="J69" s="107"/>
    </row>
    <row r="70" spans="1:13" ht="12" customHeight="1" x14ac:dyDescent="0.25">
      <c r="B70" s="427" t="s">
        <v>1234</v>
      </c>
      <c r="C70" s="428"/>
      <c r="D70" s="209"/>
      <c r="E70" s="209"/>
      <c r="H70" s="235"/>
      <c r="I70" s="235"/>
      <c r="J70" s="107"/>
    </row>
    <row r="71" spans="1:13" ht="12" customHeight="1" x14ac:dyDescent="0.25">
      <c r="B71" s="427" t="s">
        <v>1233</v>
      </c>
      <c r="C71" s="428"/>
      <c r="D71" s="209"/>
      <c r="E71" s="209"/>
      <c r="H71" s="235"/>
      <c r="I71" s="235"/>
      <c r="J71" s="107"/>
    </row>
    <row r="72" spans="1:13" x14ac:dyDescent="0.25">
      <c r="B72" s="107"/>
      <c r="C72" s="104"/>
      <c r="D72" s="209"/>
      <c r="E72" s="209"/>
      <c r="F72" s="419" t="s">
        <v>921</v>
      </c>
      <c r="G72" s="419"/>
      <c r="H72" s="236">
        <f>H9</f>
        <v>1120811</v>
      </c>
      <c r="I72" s="236">
        <f>I47+I69</f>
        <v>1475208</v>
      </c>
      <c r="J72" s="107"/>
    </row>
    <row r="73" spans="1:13" x14ac:dyDescent="0.25">
      <c r="B73" s="425" t="s">
        <v>915</v>
      </c>
      <c r="C73" s="426"/>
      <c r="D73" s="215">
        <f>SUM(D63:D71)</f>
        <v>4179990</v>
      </c>
      <c r="E73" s="215">
        <f>SUM(E63:E71)</f>
        <v>4179990</v>
      </c>
      <c r="H73" s="235"/>
      <c r="I73" s="235"/>
      <c r="J73" s="107"/>
    </row>
    <row r="74" spans="1:13" x14ac:dyDescent="0.25">
      <c r="B74" s="107"/>
      <c r="C74" s="104"/>
      <c r="D74" s="209"/>
      <c r="E74" s="209"/>
      <c r="F74" s="419" t="s">
        <v>900</v>
      </c>
      <c r="G74" s="419"/>
      <c r="H74" s="235"/>
      <c r="I74" s="235"/>
      <c r="J74" s="107"/>
    </row>
    <row r="75" spans="1:13" x14ac:dyDescent="0.25">
      <c r="B75" s="431" t="s">
        <v>914</v>
      </c>
      <c r="C75" s="432"/>
      <c r="D75" s="215">
        <f>D47+D73</f>
        <v>7804754</v>
      </c>
      <c r="E75" s="215">
        <f>E47+E73</f>
        <v>8918611</v>
      </c>
      <c r="H75" s="235"/>
      <c r="I75" s="235"/>
      <c r="J75" s="107"/>
    </row>
    <row r="76" spans="1:13" ht="9.75" customHeight="1" x14ac:dyDescent="0.25">
      <c r="B76" s="257"/>
      <c r="C76" s="254"/>
      <c r="D76" s="209"/>
      <c r="E76" s="209"/>
      <c r="H76" s="235"/>
      <c r="I76" s="235"/>
      <c r="J76" s="107"/>
    </row>
    <row r="77" spans="1:13" x14ac:dyDescent="0.25">
      <c r="B77" s="107"/>
      <c r="C77" s="104"/>
      <c r="D77" s="209"/>
      <c r="E77" s="209"/>
      <c r="F77" s="419" t="s">
        <v>901</v>
      </c>
      <c r="G77" s="419"/>
      <c r="H77" s="236">
        <f>H78+H79+H80</f>
        <v>0</v>
      </c>
      <c r="I77" s="236">
        <f>I78+I79+I80</f>
        <v>0</v>
      </c>
      <c r="J77" s="107"/>
    </row>
    <row r="78" spans="1:13" x14ac:dyDescent="0.25">
      <c r="B78" s="107"/>
      <c r="C78" s="104"/>
      <c r="D78" s="209"/>
      <c r="E78" s="209"/>
      <c r="F78" s="420" t="s">
        <v>902</v>
      </c>
      <c r="G78" s="420"/>
      <c r="H78" s="235"/>
      <c r="I78" s="235"/>
      <c r="J78" s="107"/>
    </row>
    <row r="79" spans="1:13" x14ac:dyDescent="0.25">
      <c r="B79" s="107"/>
      <c r="C79" s="104"/>
      <c r="D79" s="209"/>
      <c r="E79" s="209"/>
      <c r="F79" s="420" t="s">
        <v>903</v>
      </c>
      <c r="G79" s="420"/>
      <c r="H79" s="235"/>
      <c r="I79" s="235"/>
      <c r="J79" s="107"/>
    </row>
    <row r="80" spans="1:13" x14ac:dyDescent="0.25">
      <c r="B80" s="107"/>
      <c r="C80" s="104"/>
      <c r="D80" s="209"/>
      <c r="E80" s="209"/>
      <c r="F80" s="420" t="s">
        <v>904</v>
      </c>
      <c r="G80" s="420"/>
      <c r="H80" s="235"/>
      <c r="I80" s="235"/>
      <c r="J80" s="107"/>
    </row>
    <row r="81" spans="2:10" ht="9.75" customHeight="1" x14ac:dyDescent="0.25">
      <c r="B81" s="107"/>
      <c r="C81" s="104"/>
      <c r="D81" s="209"/>
      <c r="E81" s="209"/>
      <c r="G81" s="217"/>
      <c r="H81" s="235"/>
      <c r="I81" s="235"/>
      <c r="J81" s="107"/>
    </row>
    <row r="82" spans="2:10" ht="10.5" customHeight="1" x14ac:dyDescent="0.25">
      <c r="B82" s="107"/>
      <c r="C82" s="104"/>
      <c r="D82" s="209"/>
      <c r="E82" s="209"/>
      <c r="G82" s="217"/>
      <c r="H82" s="235"/>
      <c r="I82" s="235"/>
      <c r="J82" s="107"/>
    </row>
    <row r="83" spans="2:10" x14ac:dyDescent="0.25">
      <c r="B83" s="107"/>
      <c r="C83" s="104"/>
      <c r="D83" s="209"/>
      <c r="E83" s="209"/>
      <c r="F83" s="419" t="s">
        <v>905</v>
      </c>
      <c r="G83" s="419"/>
      <c r="H83" s="236">
        <f>H84+H85+H86+H87</f>
        <v>4597615</v>
      </c>
      <c r="I83" s="236">
        <f>I84+I85+I86+I87</f>
        <v>5357075</v>
      </c>
      <c r="J83" s="107"/>
    </row>
    <row r="84" spans="2:10" x14ac:dyDescent="0.25">
      <c r="B84" s="107"/>
      <c r="C84" s="104"/>
      <c r="D84" s="209"/>
      <c r="E84" s="209"/>
      <c r="F84" s="420" t="s">
        <v>906</v>
      </c>
      <c r="G84" s="420"/>
      <c r="H84" s="235">
        <v>-127086</v>
      </c>
      <c r="I84" s="235">
        <v>3452350</v>
      </c>
      <c r="J84" s="107"/>
    </row>
    <row r="85" spans="2:10" x14ac:dyDescent="0.25">
      <c r="B85" s="107"/>
      <c r="C85" s="104"/>
      <c r="D85" s="209"/>
      <c r="E85" s="209"/>
      <c r="F85" s="420" t="s">
        <v>907</v>
      </c>
      <c r="G85" s="420"/>
      <c r="H85" s="235">
        <v>4724701</v>
      </c>
      <c r="I85" s="235">
        <v>1904725</v>
      </c>
      <c r="J85" s="107"/>
    </row>
    <row r="86" spans="2:10" x14ac:dyDescent="0.25">
      <c r="B86" s="107"/>
      <c r="C86" s="104"/>
      <c r="D86" s="209"/>
      <c r="E86" s="209"/>
      <c r="F86" s="420" t="s">
        <v>908</v>
      </c>
      <c r="G86" s="420"/>
      <c r="H86" s="235"/>
      <c r="I86" s="235"/>
      <c r="J86" s="107"/>
    </row>
    <row r="87" spans="2:10" x14ac:dyDescent="0.25">
      <c r="B87" s="107"/>
      <c r="C87" s="104"/>
      <c r="D87" s="209"/>
      <c r="E87" s="209"/>
      <c r="F87" s="420" t="s">
        <v>909</v>
      </c>
      <c r="G87" s="420"/>
      <c r="H87" s="235"/>
      <c r="I87" s="235"/>
      <c r="J87" s="107"/>
    </row>
    <row r="88" spans="2:10" ht="11.25" customHeight="1" x14ac:dyDescent="0.25">
      <c r="B88" s="107"/>
      <c r="C88" s="104"/>
      <c r="D88" s="209"/>
      <c r="E88" s="209"/>
      <c r="G88" s="217"/>
      <c r="H88" s="235"/>
      <c r="I88" s="235"/>
      <c r="J88" s="107"/>
    </row>
    <row r="89" spans="2:10" ht="11.25" customHeight="1" x14ac:dyDescent="0.25">
      <c r="B89" s="107"/>
      <c r="C89" s="104"/>
      <c r="D89" s="209"/>
      <c r="E89" s="209"/>
      <c r="G89" s="217"/>
      <c r="H89" s="235"/>
      <c r="I89" s="235"/>
      <c r="J89" s="107"/>
    </row>
    <row r="90" spans="2:10" ht="27" customHeight="1" x14ac:dyDescent="0.25">
      <c r="B90" s="107"/>
      <c r="C90" s="104"/>
      <c r="D90" s="209"/>
      <c r="E90" s="209"/>
      <c r="F90" s="421" t="s">
        <v>1239</v>
      </c>
      <c r="G90" s="422"/>
      <c r="H90" s="236">
        <f>H91+H92</f>
        <v>2086328</v>
      </c>
      <c r="I90" s="236">
        <f>I91+I92</f>
        <v>2086328</v>
      </c>
      <c r="J90" s="107"/>
    </row>
    <row r="91" spans="2:10" x14ac:dyDescent="0.25">
      <c r="B91" s="107"/>
      <c r="C91" s="104"/>
      <c r="D91" s="209"/>
      <c r="E91" s="209"/>
      <c r="F91" s="420" t="s">
        <v>910</v>
      </c>
      <c r="G91" s="420"/>
      <c r="H91" s="235"/>
      <c r="I91" s="235"/>
      <c r="J91" s="107"/>
    </row>
    <row r="92" spans="2:10" x14ac:dyDescent="0.25">
      <c r="B92" s="107"/>
      <c r="C92" s="104"/>
      <c r="D92" s="214"/>
      <c r="E92" s="214"/>
      <c r="F92" s="420" t="s">
        <v>911</v>
      </c>
      <c r="G92" s="420"/>
      <c r="H92" s="235">
        <v>2086328</v>
      </c>
      <c r="I92" s="235">
        <v>2086328</v>
      </c>
      <c r="J92" s="107"/>
    </row>
    <row r="93" spans="2:10" x14ac:dyDescent="0.25">
      <c r="B93" s="107"/>
      <c r="C93" s="104"/>
      <c r="D93" s="214"/>
      <c r="E93" s="214"/>
      <c r="G93" s="217"/>
      <c r="H93" s="235"/>
      <c r="I93" s="235"/>
      <c r="J93" s="107"/>
    </row>
    <row r="94" spans="2:10" x14ac:dyDescent="0.25">
      <c r="B94" s="107"/>
      <c r="C94" s="104"/>
      <c r="D94" s="214"/>
      <c r="E94" s="214"/>
      <c r="F94" s="419" t="s">
        <v>912</v>
      </c>
      <c r="G94" s="419"/>
      <c r="H94" s="236">
        <f>H77+H83+H90</f>
        <v>6683943</v>
      </c>
      <c r="I94" s="236">
        <f>I77+I83+I90</f>
        <v>7443403</v>
      </c>
      <c r="J94" s="107"/>
    </row>
    <row r="95" spans="2:10" x14ac:dyDescent="0.25">
      <c r="B95" s="107"/>
      <c r="C95" s="104"/>
      <c r="D95" s="214"/>
      <c r="E95" s="214"/>
      <c r="G95" s="217"/>
      <c r="H95" s="235"/>
      <c r="I95" s="235"/>
      <c r="J95" s="107"/>
    </row>
    <row r="96" spans="2:10" x14ac:dyDescent="0.25">
      <c r="B96" s="107"/>
      <c r="C96" s="104"/>
      <c r="D96" s="214"/>
      <c r="E96" s="214"/>
      <c r="F96" s="414" t="s">
        <v>913</v>
      </c>
      <c r="G96" s="414"/>
      <c r="H96" s="236">
        <f>H72+H94</f>
        <v>7804754</v>
      </c>
      <c r="I96" s="236">
        <f>I72+I94</f>
        <v>8918611</v>
      </c>
      <c r="J96" s="107"/>
    </row>
    <row r="97" spans="2:10" x14ac:dyDescent="0.25">
      <c r="B97" s="107"/>
      <c r="C97" s="104"/>
      <c r="D97" s="214"/>
      <c r="E97" s="214"/>
      <c r="H97" s="209"/>
      <c r="I97" s="209"/>
      <c r="J97" s="107"/>
    </row>
    <row r="98" spans="2:10" x14ac:dyDescent="0.25">
      <c r="B98" s="107"/>
      <c r="C98" s="104"/>
      <c r="D98" s="214"/>
      <c r="E98" s="214"/>
      <c r="H98" s="209"/>
      <c r="I98" s="209"/>
      <c r="J98" s="107"/>
    </row>
    <row r="99" spans="2:10" ht="15.75" thickBot="1" x14ac:dyDescent="0.3">
      <c r="B99" s="109"/>
      <c r="C99" s="111"/>
      <c r="D99" s="180"/>
      <c r="E99" s="180"/>
      <c r="F99" s="110"/>
      <c r="G99" s="110"/>
      <c r="H99" s="180"/>
      <c r="I99" s="180"/>
      <c r="J99" s="107"/>
    </row>
    <row r="100" spans="2:10" x14ac:dyDescent="0.25">
      <c r="H100" s="105"/>
    </row>
    <row r="102" spans="2:10" x14ac:dyDescent="0.25">
      <c r="C102" s="320"/>
      <c r="D102" s="319"/>
      <c r="E102" s="319"/>
      <c r="F102" s="319"/>
      <c r="G102" s="318"/>
    </row>
    <row r="103" spans="2:10" x14ac:dyDescent="0.25">
      <c r="C103" s="346" t="s">
        <v>1266</v>
      </c>
      <c r="D103" s="346"/>
      <c r="E103" s="346"/>
      <c r="F103" s="346"/>
      <c r="G103" s="346" t="s">
        <v>1268</v>
      </c>
    </row>
    <row r="104" spans="2:10" x14ac:dyDescent="0.25">
      <c r="C104" s="346" t="s">
        <v>1267</v>
      </c>
      <c r="D104" s="346"/>
      <c r="E104" s="346"/>
      <c r="F104" s="346"/>
      <c r="G104" s="346" t="s">
        <v>1269</v>
      </c>
    </row>
    <row r="105" spans="2:10" x14ac:dyDescent="0.25">
      <c r="C105" s="275"/>
      <c r="D105" s="275"/>
      <c r="E105" s="275"/>
      <c r="F105" s="275"/>
      <c r="G105" s="275"/>
    </row>
    <row r="106" spans="2:10" x14ac:dyDescent="0.25">
      <c r="C106" s="275"/>
      <c r="D106" s="275"/>
      <c r="E106" s="275"/>
      <c r="F106" s="275"/>
      <c r="G106" s="275"/>
    </row>
    <row r="107" spans="2:10" x14ac:dyDescent="0.25">
      <c r="C107" s="275"/>
      <c r="D107" s="275"/>
      <c r="E107" s="275"/>
      <c r="F107" s="275"/>
      <c r="G107" s="275"/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M62"/>
  <sheetViews>
    <sheetView workbookViewId="0">
      <selection activeCell="H27" sqref="H27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62" t="s">
        <v>693</v>
      </c>
      <c r="C2" s="463"/>
      <c r="D2" s="464"/>
      <c r="E2" s="464"/>
      <c r="F2" s="464"/>
      <c r="G2" s="464"/>
      <c r="H2" s="464"/>
      <c r="I2" s="464"/>
      <c r="J2" s="464"/>
      <c r="K2" s="465"/>
    </row>
    <row r="3" spans="2:13" ht="15.75" customHeight="1" thickBot="1" x14ac:dyDescent="0.3">
      <c r="B3" s="462" t="s">
        <v>922</v>
      </c>
      <c r="C3" s="463"/>
      <c r="D3" s="464"/>
      <c r="E3" s="464"/>
      <c r="F3" s="464"/>
      <c r="G3" s="464"/>
      <c r="H3" s="464"/>
      <c r="I3" s="464"/>
      <c r="J3" s="464"/>
      <c r="K3" s="465"/>
    </row>
    <row r="4" spans="2:13" ht="15.75" customHeight="1" thickBot="1" x14ac:dyDescent="0.3">
      <c r="B4" s="462" t="s">
        <v>1274</v>
      </c>
      <c r="C4" s="463"/>
      <c r="D4" s="464"/>
      <c r="E4" s="464"/>
      <c r="F4" s="464"/>
      <c r="G4" s="464"/>
      <c r="H4" s="464"/>
      <c r="I4" s="464"/>
      <c r="J4" s="464"/>
      <c r="K4" s="465"/>
    </row>
    <row r="5" spans="2:13" ht="15.75" customHeight="1" thickBot="1" x14ac:dyDescent="0.3">
      <c r="B5" s="462" t="s">
        <v>923</v>
      </c>
      <c r="C5" s="463"/>
      <c r="D5" s="464"/>
      <c r="E5" s="464"/>
      <c r="F5" s="464"/>
      <c r="G5" s="464"/>
      <c r="H5" s="464"/>
      <c r="I5" s="464"/>
      <c r="J5" s="464"/>
      <c r="K5" s="465"/>
    </row>
    <row r="6" spans="2:13" ht="36.75" customHeight="1" x14ac:dyDescent="0.25">
      <c r="B6" s="466" t="s">
        <v>942</v>
      </c>
      <c r="C6" s="467"/>
      <c r="D6" s="468"/>
      <c r="E6" s="291" t="s">
        <v>943</v>
      </c>
      <c r="F6" s="472" t="s">
        <v>924</v>
      </c>
      <c r="G6" s="472" t="s">
        <v>925</v>
      </c>
      <c r="H6" s="472" t="s">
        <v>944</v>
      </c>
      <c r="I6" s="291" t="s">
        <v>945</v>
      </c>
      <c r="J6" s="472" t="s">
        <v>927</v>
      </c>
      <c r="K6" s="472" t="s">
        <v>928</v>
      </c>
    </row>
    <row r="7" spans="2:13" ht="41.25" customHeight="1" thickBot="1" x14ac:dyDescent="0.3">
      <c r="B7" s="469"/>
      <c r="C7" s="470"/>
      <c r="D7" s="471"/>
      <c r="E7" s="292" t="s">
        <v>1270</v>
      </c>
      <c r="F7" s="473"/>
      <c r="G7" s="473"/>
      <c r="H7" s="473"/>
      <c r="I7" s="292" t="s">
        <v>926</v>
      </c>
      <c r="J7" s="473"/>
      <c r="K7" s="473"/>
    </row>
    <row r="8" spans="2:13" x14ac:dyDescent="0.25">
      <c r="B8" s="477"/>
      <c r="C8" s="478"/>
      <c r="D8" s="479"/>
      <c r="E8" s="189"/>
      <c r="F8" s="189"/>
      <c r="G8" s="189"/>
      <c r="H8" s="189"/>
      <c r="I8" s="189"/>
      <c r="J8" s="189"/>
      <c r="K8" s="189"/>
    </row>
    <row r="9" spans="2:13" ht="22.5" customHeight="1" x14ac:dyDescent="0.25">
      <c r="B9" s="480" t="s">
        <v>929</v>
      </c>
      <c r="C9" s="481"/>
      <c r="D9" s="482"/>
      <c r="E9" s="237">
        <f>E10+E18</f>
        <v>0</v>
      </c>
      <c r="F9" s="237">
        <f>F10+F18</f>
        <v>0</v>
      </c>
      <c r="G9" s="237">
        <f>G10+G18</f>
        <v>0</v>
      </c>
      <c r="H9" s="237">
        <f>H10+H18</f>
        <v>0</v>
      </c>
      <c r="I9" s="237">
        <f>E9+F9-G9+H9</f>
        <v>0</v>
      </c>
      <c r="J9" s="237">
        <f>J10+J18</f>
        <v>0</v>
      </c>
      <c r="K9" s="237">
        <f>K10+K18</f>
        <v>0</v>
      </c>
    </row>
    <row r="10" spans="2:13" x14ac:dyDescent="0.25">
      <c r="B10" s="421" t="s">
        <v>951</v>
      </c>
      <c r="C10" s="422"/>
      <c r="D10" s="447"/>
      <c r="E10" s="237">
        <f>E12+E14+E16</f>
        <v>0</v>
      </c>
      <c r="F10" s="237">
        <f>F12+F14+F16</f>
        <v>0</v>
      </c>
      <c r="G10" s="237">
        <f>G12+G14+G16</f>
        <v>0</v>
      </c>
      <c r="H10" s="237">
        <f>H12+H14+H16</f>
        <v>0</v>
      </c>
      <c r="I10" s="237">
        <f>E10+F10-G10+H10</f>
        <v>0</v>
      </c>
      <c r="J10" s="237">
        <f>J12+J14+J16</f>
        <v>0</v>
      </c>
      <c r="K10" s="237">
        <f>K12+K14+K16</f>
        <v>0</v>
      </c>
    </row>
    <row r="11" spans="2:13" ht="11.25" customHeight="1" x14ac:dyDescent="0.25">
      <c r="B11" s="107"/>
      <c r="C11" s="190"/>
      <c r="D11" s="185"/>
      <c r="E11" s="219"/>
      <c r="F11" s="219"/>
      <c r="G11" s="219"/>
      <c r="H11" s="219"/>
      <c r="I11" s="219"/>
      <c r="J11" s="219"/>
      <c r="K11" s="219"/>
    </row>
    <row r="12" spans="2:13" x14ac:dyDescent="0.25">
      <c r="B12" s="187"/>
      <c r="C12" s="188"/>
      <c r="D12" s="116" t="s">
        <v>946</v>
      </c>
      <c r="E12" s="219"/>
      <c r="F12" s="219"/>
      <c r="G12" s="219"/>
      <c r="H12" s="219"/>
      <c r="I12" s="219"/>
      <c r="J12" s="219"/>
      <c r="K12" s="219"/>
    </row>
    <row r="13" spans="2:13" ht="12" customHeight="1" x14ac:dyDescent="0.25">
      <c r="B13" s="187"/>
      <c r="C13" s="188"/>
      <c r="D13" s="116"/>
      <c r="E13" s="219"/>
      <c r="F13" s="219"/>
      <c r="G13" s="219"/>
      <c r="H13" s="219"/>
      <c r="I13" s="219"/>
      <c r="J13" s="219"/>
      <c r="K13" s="219"/>
    </row>
    <row r="14" spans="2:13" x14ac:dyDescent="0.25">
      <c r="B14" s="115"/>
      <c r="C14" s="158"/>
      <c r="D14" s="116" t="s">
        <v>939</v>
      </c>
      <c r="E14" s="220"/>
      <c r="F14" s="220"/>
      <c r="G14" s="220"/>
      <c r="H14" s="220"/>
      <c r="I14" s="220"/>
      <c r="J14" s="220"/>
      <c r="K14" s="220"/>
    </row>
    <row r="15" spans="2:13" x14ac:dyDescent="0.25">
      <c r="B15" s="115"/>
      <c r="C15" s="158"/>
      <c r="D15" s="116"/>
      <c r="E15" s="220"/>
      <c r="F15" s="220"/>
      <c r="G15" s="220"/>
      <c r="H15" s="220"/>
      <c r="I15" s="220"/>
      <c r="J15" s="220"/>
      <c r="K15" s="220"/>
    </row>
    <row r="16" spans="2:13" x14ac:dyDescent="0.25">
      <c r="B16" s="115"/>
      <c r="C16" s="158"/>
      <c r="D16" s="116" t="s">
        <v>930</v>
      </c>
      <c r="E16" s="220"/>
      <c r="F16" s="220"/>
      <c r="G16" s="220"/>
      <c r="H16" s="220"/>
      <c r="I16" s="220"/>
      <c r="J16" s="220"/>
      <c r="K16" s="220"/>
      <c r="M16" t="s">
        <v>1227</v>
      </c>
    </row>
    <row r="17" spans="2:11" ht="11.25" customHeight="1" x14ac:dyDescent="0.25">
      <c r="B17" s="115"/>
      <c r="C17" s="158"/>
      <c r="D17" s="116"/>
      <c r="E17" s="220"/>
      <c r="F17" s="220"/>
      <c r="G17" s="220"/>
      <c r="H17" s="220"/>
      <c r="I17" s="220"/>
      <c r="J17" s="220"/>
      <c r="K17" s="220"/>
    </row>
    <row r="18" spans="2:11" x14ac:dyDescent="0.25">
      <c r="B18" s="480" t="s">
        <v>947</v>
      </c>
      <c r="C18" s="481"/>
      <c r="D18" s="482"/>
      <c r="E18" s="237">
        <f>E20+E22+E24</f>
        <v>0</v>
      </c>
      <c r="F18" s="237">
        <f>F20+F22+F24</f>
        <v>0</v>
      </c>
      <c r="G18" s="237">
        <f>G20+G22+G24</f>
        <v>0</v>
      </c>
      <c r="H18" s="237">
        <f>H20+H22+H24</f>
        <v>0</v>
      </c>
      <c r="I18" s="237">
        <f>E18+F18-G18+H18</f>
        <v>0</v>
      </c>
      <c r="J18" s="237">
        <f>J20+J22+J24</f>
        <v>0</v>
      </c>
      <c r="K18" s="237">
        <f>K20+K22+K24</f>
        <v>0</v>
      </c>
    </row>
    <row r="19" spans="2:11" ht="12" customHeight="1" x14ac:dyDescent="0.25">
      <c r="B19" s="187"/>
      <c r="C19" s="188"/>
      <c r="D19" s="189"/>
      <c r="E19" s="219"/>
      <c r="F19" s="219"/>
      <c r="G19" s="219"/>
      <c r="H19" s="219"/>
      <c r="I19" s="219"/>
      <c r="J19" s="219"/>
      <c r="K19" s="219"/>
    </row>
    <row r="20" spans="2:11" x14ac:dyDescent="0.25">
      <c r="B20" s="187"/>
      <c r="C20" s="188"/>
      <c r="D20" s="116" t="s">
        <v>940</v>
      </c>
      <c r="E20" s="219"/>
      <c r="F20" s="219"/>
      <c r="G20" s="219"/>
      <c r="H20" s="219"/>
      <c r="I20" s="219"/>
      <c r="J20" s="219"/>
      <c r="K20" s="219"/>
    </row>
    <row r="21" spans="2:11" ht="12" customHeight="1" x14ac:dyDescent="0.25">
      <c r="B21" s="187"/>
      <c r="C21" s="188"/>
      <c r="D21" s="116"/>
      <c r="E21" s="219"/>
      <c r="F21" s="219"/>
      <c r="G21" s="219"/>
      <c r="H21" s="219"/>
      <c r="I21" s="219"/>
      <c r="J21" s="219"/>
      <c r="K21" s="219"/>
    </row>
    <row r="22" spans="2:11" x14ac:dyDescent="0.25">
      <c r="B22" s="115"/>
      <c r="C22" s="158"/>
      <c r="D22" s="116" t="s">
        <v>941</v>
      </c>
      <c r="E22" s="220"/>
      <c r="F22" s="220"/>
      <c r="G22" s="220"/>
      <c r="H22" s="220"/>
      <c r="I22" s="220"/>
      <c r="J22" s="220"/>
      <c r="K22" s="220"/>
    </row>
    <row r="23" spans="2:11" ht="11.25" customHeight="1" x14ac:dyDescent="0.25">
      <c r="B23" s="115"/>
      <c r="C23" s="158"/>
      <c r="D23" s="116"/>
      <c r="E23" s="220"/>
      <c r="F23" s="220"/>
      <c r="G23" s="220"/>
      <c r="H23" s="220"/>
      <c r="I23" s="220"/>
      <c r="J23" s="220"/>
      <c r="K23" s="220"/>
    </row>
    <row r="24" spans="2:11" x14ac:dyDescent="0.25">
      <c r="B24" s="115"/>
      <c r="C24" s="158"/>
      <c r="D24" s="116" t="s">
        <v>931</v>
      </c>
      <c r="E24" s="220"/>
      <c r="F24" s="220"/>
      <c r="G24" s="220"/>
      <c r="H24" s="220"/>
      <c r="I24" s="220"/>
      <c r="J24" s="220"/>
      <c r="K24" s="220"/>
    </row>
    <row r="25" spans="2:11" ht="11.25" customHeight="1" x14ac:dyDescent="0.25">
      <c r="B25" s="115"/>
      <c r="C25" s="158"/>
      <c r="D25" s="116"/>
      <c r="E25" s="271"/>
      <c r="F25" s="220"/>
      <c r="G25" s="220"/>
      <c r="H25" s="220"/>
      <c r="I25" s="220"/>
      <c r="J25" s="220"/>
      <c r="K25" s="220"/>
    </row>
    <row r="26" spans="2:11" x14ac:dyDescent="0.25">
      <c r="B26" s="480" t="s">
        <v>948</v>
      </c>
      <c r="C26" s="481"/>
      <c r="D26" s="482"/>
      <c r="E26" s="271">
        <v>1475208</v>
      </c>
      <c r="F26" s="312">
        <f>E26</f>
        <v>1475208</v>
      </c>
      <c r="G26" s="286">
        <v>0</v>
      </c>
      <c r="H26" s="271">
        <v>966306</v>
      </c>
      <c r="I26" s="271">
        <f>+E26+H26-F26</f>
        <v>966306</v>
      </c>
      <c r="J26" s="237">
        <v>0</v>
      </c>
      <c r="K26" s="237">
        <v>0</v>
      </c>
    </row>
    <row r="27" spans="2:11" x14ac:dyDescent="0.25">
      <c r="B27" s="115"/>
      <c r="C27" s="158"/>
      <c r="D27" s="116"/>
      <c r="E27" s="313"/>
      <c r="F27" s="253"/>
      <c r="G27" s="253"/>
      <c r="H27" s="271"/>
      <c r="I27" s="305"/>
      <c r="J27" s="237"/>
      <c r="K27" s="237"/>
    </row>
    <row r="28" spans="2:11" ht="23.25" customHeight="1" x14ac:dyDescent="0.25">
      <c r="B28" s="480" t="s">
        <v>949</v>
      </c>
      <c r="C28" s="481"/>
      <c r="D28" s="482"/>
      <c r="E28" s="271">
        <f>E9+E26</f>
        <v>1475208</v>
      </c>
      <c r="F28" s="271">
        <f>F9+F26</f>
        <v>1475208</v>
      </c>
      <c r="G28" s="286">
        <v>0</v>
      </c>
      <c r="H28" s="271">
        <f>H9+H26</f>
        <v>966306</v>
      </c>
      <c r="I28" s="271">
        <f>I9+I26</f>
        <v>966306</v>
      </c>
      <c r="J28" s="237">
        <f>J9+J26</f>
        <v>0</v>
      </c>
      <c r="K28" s="237">
        <f>K9+K26</f>
        <v>0</v>
      </c>
    </row>
    <row r="29" spans="2:11" ht="9.75" customHeight="1" x14ac:dyDescent="0.25">
      <c r="B29" s="480"/>
      <c r="C29" s="481"/>
      <c r="D29" s="482"/>
      <c r="E29" s="219"/>
      <c r="F29" s="219"/>
      <c r="G29" s="219"/>
      <c r="H29" s="219"/>
      <c r="I29" s="219"/>
      <c r="J29" s="219"/>
      <c r="K29" s="219"/>
    </row>
    <row r="30" spans="2:11" ht="16.5" customHeight="1" x14ac:dyDescent="0.25">
      <c r="B30" s="480" t="s">
        <v>938</v>
      </c>
      <c r="C30" s="481"/>
      <c r="D30" s="482"/>
      <c r="E30" s="237">
        <v>0</v>
      </c>
      <c r="F30" s="237">
        <v>0</v>
      </c>
      <c r="G30" s="237">
        <v>0</v>
      </c>
      <c r="H30" s="237">
        <v>0</v>
      </c>
      <c r="I30" s="237">
        <v>0</v>
      </c>
      <c r="J30" s="237">
        <v>0</v>
      </c>
      <c r="K30" s="237">
        <v>0</v>
      </c>
    </row>
    <row r="31" spans="2:11" ht="10.5" customHeight="1" x14ac:dyDescent="0.25">
      <c r="B31" s="187"/>
      <c r="C31" s="188"/>
      <c r="D31" s="189"/>
      <c r="E31" s="221"/>
      <c r="F31" s="219"/>
      <c r="G31" s="219"/>
      <c r="H31" s="219"/>
      <c r="I31" s="219"/>
      <c r="J31" s="219"/>
      <c r="K31" s="219"/>
    </row>
    <row r="32" spans="2:11" ht="15" customHeight="1" x14ac:dyDescent="0.25">
      <c r="B32" s="107"/>
      <c r="C32" s="416" t="s">
        <v>932</v>
      </c>
      <c r="D32" s="450"/>
      <c r="E32" s="222"/>
      <c r="F32" s="218"/>
      <c r="G32" s="218"/>
      <c r="H32" s="218"/>
      <c r="I32" s="218"/>
      <c r="J32" s="218"/>
      <c r="K32" s="218"/>
    </row>
    <row r="33" spans="1:11" ht="11.25" customHeight="1" x14ac:dyDescent="0.25">
      <c r="A33" s="104"/>
      <c r="B33" s="107"/>
      <c r="C33" s="169"/>
      <c r="D33" s="142"/>
      <c r="E33" s="222"/>
      <c r="F33" s="218"/>
      <c r="G33" s="218"/>
      <c r="H33" s="218"/>
      <c r="I33" s="218"/>
      <c r="J33" s="218"/>
      <c r="K33" s="218"/>
    </row>
    <row r="34" spans="1:11" ht="15" customHeight="1" x14ac:dyDescent="0.25">
      <c r="A34" s="104"/>
      <c r="B34" s="107"/>
      <c r="C34" s="416" t="s">
        <v>933</v>
      </c>
      <c r="D34" s="450"/>
      <c r="E34" s="218"/>
      <c r="F34" s="218"/>
      <c r="G34" s="218"/>
      <c r="H34" s="218"/>
      <c r="I34" s="218"/>
      <c r="J34" s="218"/>
      <c r="K34" s="218"/>
    </row>
    <row r="35" spans="1:11" ht="12" customHeight="1" x14ac:dyDescent="0.25">
      <c r="A35" s="104"/>
      <c r="B35" s="107"/>
      <c r="C35" s="169"/>
      <c r="D35" s="142"/>
      <c r="E35" s="222"/>
      <c r="F35" s="218"/>
      <c r="G35" s="218"/>
      <c r="H35" s="218"/>
      <c r="I35" s="218"/>
      <c r="J35" s="218"/>
      <c r="K35" s="218"/>
    </row>
    <row r="36" spans="1:11" ht="15" customHeight="1" x14ac:dyDescent="0.25">
      <c r="A36" s="104"/>
      <c r="B36" s="107"/>
      <c r="C36" s="416" t="s">
        <v>934</v>
      </c>
      <c r="D36" s="450"/>
      <c r="E36" s="222"/>
      <c r="F36" s="218"/>
      <c r="G36" s="218"/>
      <c r="H36" s="218"/>
      <c r="I36" s="218"/>
      <c r="J36" s="218"/>
      <c r="K36" s="218"/>
    </row>
    <row r="37" spans="1:11" ht="12" customHeight="1" x14ac:dyDescent="0.25">
      <c r="B37" s="474"/>
      <c r="C37" s="475"/>
      <c r="D37" s="476"/>
      <c r="E37" s="218"/>
      <c r="F37" s="218"/>
      <c r="G37" s="218"/>
      <c r="H37" s="218"/>
      <c r="I37" s="218"/>
      <c r="J37" s="218"/>
      <c r="K37" s="218"/>
    </row>
    <row r="38" spans="1:11" ht="24.75" customHeight="1" x14ac:dyDescent="0.25">
      <c r="B38" s="480" t="s">
        <v>950</v>
      </c>
      <c r="C38" s="481"/>
      <c r="D38" s="482"/>
      <c r="E38" s="237">
        <v>0</v>
      </c>
      <c r="F38" s="237">
        <v>0</v>
      </c>
      <c r="G38" s="237">
        <v>0</v>
      </c>
      <c r="H38" s="237">
        <v>0</v>
      </c>
      <c r="I38" s="237">
        <v>0</v>
      </c>
      <c r="J38" s="237">
        <v>0</v>
      </c>
      <c r="K38" s="237">
        <v>0</v>
      </c>
    </row>
    <row r="39" spans="1:11" ht="13.5" customHeight="1" x14ac:dyDescent="0.25">
      <c r="A39" s="104"/>
      <c r="B39" s="187"/>
      <c r="C39" s="188"/>
      <c r="D39" s="189"/>
      <c r="E39" s="218"/>
      <c r="F39" s="218"/>
      <c r="G39" s="218"/>
      <c r="H39" s="218"/>
      <c r="I39" s="218"/>
      <c r="J39" s="218"/>
      <c r="K39" s="218"/>
    </row>
    <row r="40" spans="1:11" ht="21" customHeight="1" x14ac:dyDescent="0.25">
      <c r="A40" s="104"/>
      <c r="B40" s="107"/>
      <c r="C40" s="416" t="s">
        <v>935</v>
      </c>
      <c r="D40" s="450"/>
      <c r="E40" s="218"/>
      <c r="F40" s="218"/>
      <c r="G40" s="218"/>
      <c r="H40" s="218"/>
      <c r="I40" s="218"/>
      <c r="J40" s="218"/>
      <c r="K40" s="218"/>
    </row>
    <row r="41" spans="1:11" ht="12.75" customHeight="1" x14ac:dyDescent="0.25">
      <c r="A41" s="104"/>
      <c r="B41" s="107"/>
      <c r="C41" s="169"/>
      <c r="D41" s="142"/>
      <c r="E41" s="218"/>
      <c r="F41" s="218"/>
      <c r="G41" s="218"/>
      <c r="H41" s="218"/>
      <c r="I41" s="218"/>
      <c r="J41" s="218"/>
      <c r="K41" s="218"/>
    </row>
    <row r="42" spans="1:11" ht="15" customHeight="1" x14ac:dyDescent="0.25">
      <c r="A42" s="104"/>
      <c r="B42" s="107"/>
      <c r="C42" s="416" t="s">
        <v>936</v>
      </c>
      <c r="D42" s="450"/>
      <c r="E42" s="218"/>
      <c r="F42" s="218"/>
      <c r="G42" s="218"/>
      <c r="H42" s="218"/>
      <c r="I42" s="218"/>
      <c r="J42" s="218"/>
      <c r="K42" s="218"/>
    </row>
    <row r="43" spans="1:11" ht="13.5" customHeight="1" x14ac:dyDescent="0.25">
      <c r="A43" s="104"/>
      <c r="B43" s="107"/>
      <c r="C43" s="169"/>
      <c r="D43" s="142"/>
      <c r="E43" s="218"/>
      <c r="F43" s="218"/>
      <c r="G43" s="218"/>
      <c r="H43" s="218"/>
      <c r="I43" s="218"/>
      <c r="J43" s="218"/>
      <c r="K43" s="218"/>
    </row>
    <row r="44" spans="1:11" ht="20.25" customHeight="1" x14ac:dyDescent="0.25">
      <c r="A44" s="104"/>
      <c r="B44" s="107"/>
      <c r="C44" s="416" t="s">
        <v>937</v>
      </c>
      <c r="D44" s="450"/>
      <c r="E44" s="218"/>
      <c r="F44" s="218"/>
      <c r="G44" s="218"/>
      <c r="H44" s="218"/>
      <c r="I44" s="218"/>
      <c r="J44" s="218"/>
      <c r="K44" s="218"/>
    </row>
    <row r="45" spans="1:11" ht="15.75" thickBot="1" x14ac:dyDescent="0.3">
      <c r="B45" s="483"/>
      <c r="C45" s="484"/>
      <c r="D45" s="485"/>
      <c r="E45" s="223"/>
      <c r="F45" s="223"/>
      <c r="G45" s="223"/>
      <c r="H45" s="223"/>
      <c r="I45" s="223"/>
      <c r="J45" s="223"/>
      <c r="K45" s="223"/>
    </row>
    <row r="46" spans="1:11" ht="15.75" thickBot="1" x14ac:dyDescent="0.3"/>
    <row r="47" spans="1:11" x14ac:dyDescent="0.25">
      <c r="D47" s="487" t="s">
        <v>953</v>
      </c>
      <c r="E47" s="293" t="s">
        <v>1229</v>
      </c>
      <c r="F47" s="293" t="s">
        <v>954</v>
      </c>
      <c r="G47" s="293" t="s">
        <v>957</v>
      </c>
      <c r="H47" s="490" t="s">
        <v>959</v>
      </c>
      <c r="I47" s="293" t="s">
        <v>960</v>
      </c>
    </row>
    <row r="48" spans="1:11" x14ac:dyDescent="0.25">
      <c r="D48" s="488"/>
      <c r="E48" s="289" t="s">
        <v>1230</v>
      </c>
      <c r="F48" s="289" t="s">
        <v>955</v>
      </c>
      <c r="G48" s="289" t="s">
        <v>958</v>
      </c>
      <c r="H48" s="491"/>
      <c r="I48" s="289" t="s">
        <v>961</v>
      </c>
    </row>
    <row r="49" spans="2:11" ht="15.75" thickBot="1" x14ac:dyDescent="0.3">
      <c r="D49" s="489"/>
      <c r="E49" s="294"/>
      <c r="F49" s="290" t="s">
        <v>956</v>
      </c>
      <c r="G49" s="295"/>
      <c r="H49" s="492"/>
      <c r="I49" s="295"/>
    </row>
    <row r="50" spans="2:11" ht="22.5" x14ac:dyDescent="0.25">
      <c r="D50" s="119" t="s">
        <v>962</v>
      </c>
      <c r="E50" s="266">
        <v>0</v>
      </c>
      <c r="F50" s="266">
        <v>0</v>
      </c>
      <c r="G50" s="266">
        <v>0</v>
      </c>
      <c r="H50" s="266">
        <v>0</v>
      </c>
      <c r="I50" s="266">
        <v>0</v>
      </c>
    </row>
    <row r="51" spans="2:11" x14ac:dyDescent="0.25">
      <c r="D51" s="119"/>
      <c r="E51" s="224"/>
      <c r="F51" s="224"/>
      <c r="G51" s="224"/>
      <c r="H51" s="224"/>
      <c r="I51" s="224"/>
    </row>
    <row r="52" spans="2:11" x14ac:dyDescent="0.25">
      <c r="D52" s="120" t="s">
        <v>963</v>
      </c>
      <c r="E52" s="224"/>
      <c r="F52" s="224"/>
      <c r="G52" s="224"/>
      <c r="H52" s="224"/>
      <c r="I52" s="224"/>
    </row>
    <row r="53" spans="2:11" x14ac:dyDescent="0.25">
      <c r="D53" s="120"/>
      <c r="E53" s="224"/>
      <c r="F53" s="224"/>
      <c r="G53" s="224"/>
      <c r="H53" s="224"/>
      <c r="I53" s="224"/>
    </row>
    <row r="54" spans="2:11" x14ac:dyDescent="0.25">
      <c r="D54" s="120" t="s">
        <v>964</v>
      </c>
      <c r="E54" s="224"/>
      <c r="F54" s="224"/>
      <c r="G54" s="224"/>
      <c r="H54" s="224"/>
      <c r="I54" s="224"/>
    </row>
    <row r="55" spans="2:11" x14ac:dyDescent="0.25">
      <c r="D55" s="120"/>
      <c r="E55" s="224"/>
      <c r="F55" s="224"/>
      <c r="G55" s="224"/>
      <c r="H55" s="224"/>
      <c r="I55" s="224"/>
    </row>
    <row r="56" spans="2:11" ht="15.75" thickBot="1" x14ac:dyDescent="0.3">
      <c r="D56" s="121" t="s">
        <v>965</v>
      </c>
      <c r="E56" s="225"/>
      <c r="F56" s="225"/>
      <c r="G56" s="225"/>
      <c r="H56" s="225"/>
      <c r="I56" s="225"/>
    </row>
    <row r="58" spans="2:11" x14ac:dyDescent="0.25">
      <c r="D58" s="346" t="s">
        <v>1266</v>
      </c>
      <c r="E58" s="346"/>
      <c r="F58" s="346"/>
      <c r="G58" s="346"/>
      <c r="H58" s="346" t="s">
        <v>1268</v>
      </c>
    </row>
    <row r="59" spans="2:11" x14ac:dyDescent="0.25">
      <c r="D59" s="346" t="s">
        <v>1267</v>
      </c>
      <c r="E59" s="346"/>
      <c r="F59" s="346"/>
      <c r="G59" s="346"/>
      <c r="H59" s="346" t="s">
        <v>1269</v>
      </c>
      <c r="I59" s="324"/>
      <c r="J59" s="324"/>
    </row>
    <row r="61" spans="2:11" ht="36.75" customHeight="1" x14ac:dyDescent="0.25">
      <c r="B61" s="118">
        <v>1</v>
      </c>
      <c r="C61" s="118"/>
      <c r="D61" s="486" t="s">
        <v>952</v>
      </c>
      <c r="E61" s="486"/>
      <c r="F61" s="486"/>
      <c r="G61" s="486"/>
      <c r="H61" s="486"/>
      <c r="I61" s="486"/>
      <c r="J61" s="486"/>
      <c r="K61" s="486"/>
    </row>
    <row r="62" spans="2:11" ht="21.75" customHeight="1" x14ac:dyDescent="0.25">
      <c r="B62" s="118">
        <v>2</v>
      </c>
      <c r="D62" s="416" t="s">
        <v>1264</v>
      </c>
      <c r="E62" s="416"/>
      <c r="F62" s="416"/>
      <c r="G62" s="416"/>
      <c r="H62" s="416"/>
      <c r="I62" s="416"/>
      <c r="J62" s="416"/>
      <c r="K62" s="416"/>
    </row>
  </sheetData>
  <mergeCells count="31">
    <mergeCell ref="D62:K62"/>
    <mergeCell ref="B38:D38"/>
    <mergeCell ref="B45:D45"/>
    <mergeCell ref="D61:K61"/>
    <mergeCell ref="C40:D40"/>
    <mergeCell ref="C42:D42"/>
    <mergeCell ref="C44:D44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M33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97" t="s">
        <v>693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9"/>
    </row>
    <row r="3" spans="1:13" ht="15.75" customHeight="1" x14ac:dyDescent="0.25">
      <c r="B3" s="437" t="s">
        <v>966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9"/>
    </row>
    <row r="4" spans="1:13" ht="15.75" customHeight="1" thickBot="1" x14ac:dyDescent="0.3">
      <c r="B4" s="440" t="str">
        <f>'Formato 2'!B4:K4</f>
        <v>Del 1 de Enero al 30 de Junio 2025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2"/>
    </row>
    <row r="5" spans="1:13" ht="15.75" thickBot="1" x14ac:dyDescent="0.3">
      <c r="B5" s="500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2"/>
    </row>
    <row r="6" spans="1:13" ht="79.5" customHeight="1" thickBot="1" x14ac:dyDescent="0.3">
      <c r="B6" s="493" t="s">
        <v>967</v>
      </c>
      <c r="C6" s="494"/>
      <c r="D6" s="296" t="s">
        <v>968</v>
      </c>
      <c r="E6" s="296" t="s">
        <v>969</v>
      </c>
      <c r="F6" s="296" t="s">
        <v>970</v>
      </c>
      <c r="G6" s="296" t="s">
        <v>971</v>
      </c>
      <c r="H6" s="296" t="s">
        <v>972</v>
      </c>
      <c r="I6" s="296" t="s">
        <v>973</v>
      </c>
      <c r="J6" s="296" t="s">
        <v>974</v>
      </c>
      <c r="K6" s="296" t="s">
        <v>975</v>
      </c>
      <c r="L6" s="296" t="s">
        <v>976</v>
      </c>
      <c r="M6" s="296" t="s">
        <v>977</v>
      </c>
    </row>
    <row r="7" spans="1:13" ht="10.5" customHeight="1" x14ac:dyDescent="0.25">
      <c r="A7" s="104"/>
      <c r="B7" s="107"/>
      <c r="C7" s="189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7.25" customHeight="1" x14ac:dyDescent="0.25">
      <c r="A8" s="104"/>
      <c r="B8" s="495" t="s">
        <v>978</v>
      </c>
      <c r="C8" s="496"/>
      <c r="D8" s="237"/>
      <c r="E8" s="237"/>
      <c r="F8" s="237"/>
      <c r="G8" s="237">
        <f>G10+G12+G14+G16</f>
        <v>0</v>
      </c>
      <c r="H8" s="237"/>
      <c r="I8" s="237">
        <f t="shared" ref="I8:L8" si="0">I10+I12+I14+I16</f>
        <v>0</v>
      </c>
      <c r="J8" s="237">
        <f>J10+J12+J14+J16</f>
        <v>0</v>
      </c>
      <c r="K8" s="237">
        <f t="shared" si="0"/>
        <v>0</v>
      </c>
      <c r="L8" s="237">
        <f t="shared" si="0"/>
        <v>0</v>
      </c>
      <c r="M8" s="237">
        <f>G8-L8</f>
        <v>0</v>
      </c>
    </row>
    <row r="9" spans="1:13" ht="12.75" customHeight="1" x14ac:dyDescent="0.25">
      <c r="A9" s="104"/>
      <c r="B9" s="226"/>
      <c r="C9" s="191"/>
      <c r="D9" s="237"/>
      <c r="E9" s="237"/>
      <c r="F9" s="237"/>
      <c r="G9" s="237"/>
      <c r="H9" s="237"/>
      <c r="I9" s="237"/>
      <c r="J9" s="237"/>
      <c r="K9" s="237"/>
      <c r="L9" s="237"/>
      <c r="M9" s="237"/>
    </row>
    <row r="10" spans="1:13" x14ac:dyDescent="0.25">
      <c r="A10" s="104"/>
      <c r="B10" s="107"/>
      <c r="C10" s="150" t="s">
        <v>979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</row>
    <row r="11" spans="1:13" ht="12" customHeight="1" x14ac:dyDescent="0.25">
      <c r="A11" s="104"/>
      <c r="B11" s="107"/>
      <c r="C11" s="150"/>
      <c r="D11" s="237"/>
      <c r="E11" s="237"/>
      <c r="F11" s="237"/>
      <c r="G11" s="237"/>
      <c r="H11" s="237"/>
      <c r="I11" s="237"/>
      <c r="J11" s="237"/>
      <c r="K11" s="237"/>
      <c r="L11" s="237"/>
      <c r="M11" s="237"/>
    </row>
    <row r="12" spans="1:13" x14ac:dyDescent="0.25">
      <c r="A12" s="104"/>
      <c r="B12" s="107"/>
      <c r="C12" s="150" t="s">
        <v>980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</row>
    <row r="13" spans="1:13" ht="10.5" customHeight="1" x14ac:dyDescent="0.25">
      <c r="A13" s="104"/>
      <c r="B13" s="107"/>
      <c r="C13" s="150"/>
      <c r="D13" s="237"/>
      <c r="E13" s="237"/>
      <c r="F13" s="237"/>
      <c r="G13" s="237"/>
      <c r="H13" s="237"/>
      <c r="I13" s="237"/>
      <c r="J13" s="237"/>
      <c r="K13" s="237"/>
      <c r="L13" s="237"/>
      <c r="M13" s="237"/>
    </row>
    <row r="14" spans="1:13" x14ac:dyDescent="0.25">
      <c r="A14" s="104"/>
      <c r="B14" s="107"/>
      <c r="C14" s="150" t="s">
        <v>981</v>
      </c>
      <c r="D14" s="237"/>
      <c r="E14" s="237"/>
      <c r="F14" s="237"/>
      <c r="G14" s="237"/>
      <c r="H14" s="237"/>
      <c r="I14" s="237"/>
      <c r="J14" s="237"/>
      <c r="K14" s="237"/>
      <c r="L14" s="237"/>
      <c r="M14" s="237"/>
    </row>
    <row r="15" spans="1:13" ht="11.25" customHeight="1" x14ac:dyDescent="0.25">
      <c r="A15" s="104"/>
      <c r="B15" s="107"/>
      <c r="C15" s="150"/>
      <c r="D15" s="237"/>
      <c r="E15" s="237"/>
      <c r="F15" s="237"/>
      <c r="G15" s="237"/>
      <c r="H15" s="237"/>
      <c r="I15" s="237"/>
      <c r="J15" s="237"/>
      <c r="K15" s="237"/>
      <c r="L15" s="237"/>
      <c r="M15" s="237"/>
    </row>
    <row r="16" spans="1:13" x14ac:dyDescent="0.25">
      <c r="A16" s="104"/>
      <c r="B16" s="107"/>
      <c r="C16" s="150" t="s">
        <v>982</v>
      </c>
      <c r="D16" s="237"/>
      <c r="E16" s="237"/>
      <c r="F16" s="237"/>
      <c r="G16" s="237"/>
      <c r="H16" s="237"/>
      <c r="I16" s="237"/>
      <c r="J16" s="237"/>
      <c r="K16" s="237"/>
      <c r="L16" s="237"/>
      <c r="M16" s="237"/>
    </row>
    <row r="17" spans="1:13" x14ac:dyDescent="0.25">
      <c r="A17" s="104"/>
      <c r="B17" s="107"/>
      <c r="C17" s="142"/>
      <c r="D17" s="237"/>
      <c r="E17" s="237"/>
      <c r="F17" s="237"/>
      <c r="G17" s="237"/>
      <c r="H17" s="237"/>
      <c r="I17" s="237"/>
      <c r="J17" s="237"/>
      <c r="K17" s="237"/>
      <c r="L17" s="237"/>
      <c r="M17" s="237"/>
    </row>
    <row r="18" spans="1:13" x14ac:dyDescent="0.25">
      <c r="A18" s="104"/>
      <c r="B18" s="421" t="s">
        <v>983</v>
      </c>
      <c r="C18" s="447"/>
      <c r="D18" s="237"/>
      <c r="E18" s="237"/>
      <c r="F18" s="237"/>
      <c r="G18" s="237">
        <f t="shared" ref="G18:L18" si="1">G20+G22+G24+G26</f>
        <v>0</v>
      </c>
      <c r="H18" s="237"/>
      <c r="I18" s="237">
        <f t="shared" si="1"/>
        <v>0</v>
      </c>
      <c r="J18" s="237">
        <f t="shared" si="1"/>
        <v>0</v>
      </c>
      <c r="K18" s="237">
        <f t="shared" si="1"/>
        <v>0</v>
      </c>
      <c r="L18" s="237">
        <f t="shared" si="1"/>
        <v>0</v>
      </c>
      <c r="M18" s="237">
        <f>G18-L18</f>
        <v>0</v>
      </c>
    </row>
    <row r="19" spans="1:13" ht="10.5" customHeight="1" x14ac:dyDescent="0.25">
      <c r="A19" s="104"/>
      <c r="B19" s="165"/>
      <c r="C19" s="185"/>
      <c r="D19" s="237"/>
      <c r="E19" s="237"/>
      <c r="F19" s="237"/>
      <c r="G19" s="237"/>
      <c r="H19" s="237"/>
      <c r="I19" s="237"/>
      <c r="J19" s="237"/>
      <c r="K19" s="237"/>
      <c r="L19" s="237"/>
      <c r="M19" s="237"/>
    </row>
    <row r="20" spans="1:13" x14ac:dyDescent="0.25">
      <c r="A20" s="104"/>
      <c r="B20" s="107"/>
      <c r="C20" s="150" t="s">
        <v>984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</row>
    <row r="21" spans="1:13" ht="11.25" customHeight="1" x14ac:dyDescent="0.25">
      <c r="A21" s="104"/>
      <c r="B21" s="107"/>
      <c r="C21" s="150"/>
      <c r="D21" s="237"/>
      <c r="E21" s="237"/>
      <c r="F21" s="237"/>
      <c r="G21" s="237"/>
      <c r="H21" s="237"/>
      <c r="I21" s="237"/>
      <c r="J21" s="237"/>
      <c r="K21" s="237"/>
      <c r="L21" s="237"/>
      <c r="M21" s="237"/>
    </row>
    <row r="22" spans="1:13" x14ac:dyDescent="0.25">
      <c r="A22" s="104"/>
      <c r="B22" s="107"/>
      <c r="C22" s="150" t="s">
        <v>985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</row>
    <row r="23" spans="1:13" ht="13.5" customHeight="1" x14ac:dyDescent="0.25">
      <c r="A23" s="104"/>
      <c r="B23" s="107"/>
      <c r="C23" s="150"/>
      <c r="D23" s="237"/>
      <c r="E23" s="237"/>
      <c r="F23" s="237"/>
      <c r="G23" s="237"/>
      <c r="H23" s="237"/>
      <c r="I23" s="237"/>
      <c r="J23" s="237"/>
      <c r="K23" s="237"/>
      <c r="L23" s="237"/>
      <c r="M23" s="237"/>
    </row>
    <row r="24" spans="1:13" x14ac:dyDescent="0.25">
      <c r="A24" s="104"/>
      <c r="B24" s="107"/>
      <c r="C24" s="150" t="s">
        <v>986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</row>
    <row r="25" spans="1:13" ht="11.25" customHeight="1" x14ac:dyDescent="0.25">
      <c r="A25" s="104"/>
      <c r="B25" s="107"/>
      <c r="C25" s="150"/>
      <c r="D25" s="237"/>
      <c r="E25" s="237"/>
      <c r="F25" s="237"/>
      <c r="G25" s="237"/>
      <c r="H25" s="237"/>
      <c r="I25" s="237"/>
      <c r="J25" s="237"/>
      <c r="K25" s="237"/>
      <c r="L25" s="237"/>
      <c r="M25" s="237"/>
    </row>
    <row r="26" spans="1:13" x14ac:dyDescent="0.25">
      <c r="A26" s="104"/>
      <c r="B26" s="107"/>
      <c r="C26" s="150" t="s">
        <v>987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</row>
    <row r="27" spans="1:13" x14ac:dyDescent="0.25">
      <c r="A27" s="104"/>
      <c r="B27" s="107"/>
      <c r="C27" s="142"/>
      <c r="D27" s="237"/>
      <c r="E27" s="237"/>
      <c r="F27" s="237"/>
      <c r="G27" s="237"/>
      <c r="H27" s="237"/>
      <c r="I27" s="237"/>
      <c r="J27" s="237"/>
      <c r="K27" s="237"/>
      <c r="L27" s="237"/>
      <c r="M27" s="237"/>
    </row>
    <row r="28" spans="1:13" ht="21.75" customHeight="1" x14ac:dyDescent="0.25">
      <c r="A28" s="104"/>
      <c r="B28" s="495" t="s">
        <v>988</v>
      </c>
      <c r="C28" s="496"/>
      <c r="D28" s="237"/>
      <c r="E28" s="237"/>
      <c r="F28" s="237"/>
      <c r="G28" s="237">
        <f t="shared" ref="G28:L28" si="2">G8+G18</f>
        <v>0</v>
      </c>
      <c r="H28" s="237"/>
      <c r="I28" s="237">
        <f t="shared" si="2"/>
        <v>0</v>
      </c>
      <c r="J28" s="237">
        <f t="shared" si="2"/>
        <v>0</v>
      </c>
      <c r="K28" s="237">
        <f t="shared" si="2"/>
        <v>0</v>
      </c>
      <c r="L28" s="237">
        <f t="shared" si="2"/>
        <v>0</v>
      </c>
      <c r="M28" s="237">
        <f>G28-L28</f>
        <v>0</v>
      </c>
    </row>
    <row r="29" spans="1:13" ht="15.75" thickBot="1" x14ac:dyDescent="0.3">
      <c r="A29" s="104"/>
      <c r="B29" s="109"/>
      <c r="C29" s="159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5">
      <c r="B30" s="105"/>
    </row>
    <row r="32" spans="1:13" x14ac:dyDescent="0.25">
      <c r="C32" s="346" t="s">
        <v>1266</v>
      </c>
      <c r="D32" s="346"/>
      <c r="E32" s="346"/>
      <c r="F32" s="346"/>
      <c r="G32" s="346" t="s">
        <v>1268</v>
      </c>
    </row>
    <row r="33" spans="3:7" x14ac:dyDescent="0.25">
      <c r="C33" s="346" t="s">
        <v>1267</v>
      </c>
      <c r="D33" s="346"/>
      <c r="E33" s="346"/>
      <c r="F33" s="346"/>
      <c r="G33" s="346" t="s">
        <v>1269</v>
      </c>
    </row>
  </sheetData>
  <mergeCells count="8">
    <mergeCell ref="B6:C6"/>
    <mergeCell ref="B8:C8"/>
    <mergeCell ref="B18:C18"/>
    <mergeCell ref="B28:C28"/>
    <mergeCell ref="B2:M2"/>
    <mergeCell ref="B3:M3"/>
    <mergeCell ref="B4:M4"/>
    <mergeCell ref="B5:M5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B1:L85"/>
  <sheetViews>
    <sheetView topLeftCell="A22" zoomScale="106" zoomScaleNormal="106" workbookViewId="0">
      <selection activeCell="F17" sqref="F17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04" t="s">
        <v>1026</v>
      </c>
      <c r="C1" s="504"/>
      <c r="D1" s="504"/>
      <c r="E1" s="504"/>
      <c r="F1" s="504"/>
      <c r="G1" s="504"/>
    </row>
    <row r="2" spans="2:10" ht="9.9499999999999993" customHeight="1" x14ac:dyDescent="0.25">
      <c r="B2" s="520" t="s">
        <v>693</v>
      </c>
      <c r="C2" s="521"/>
      <c r="D2" s="521"/>
      <c r="E2" s="521"/>
      <c r="F2" s="521"/>
      <c r="G2" s="522"/>
    </row>
    <row r="3" spans="2:10" ht="9.9499999999999993" customHeight="1" x14ac:dyDescent="0.25">
      <c r="B3" s="523" t="s">
        <v>1025</v>
      </c>
      <c r="C3" s="524"/>
      <c r="D3" s="524"/>
      <c r="E3" s="524"/>
      <c r="F3" s="524"/>
      <c r="G3" s="525"/>
    </row>
    <row r="4" spans="2:10" ht="9.9499999999999993" customHeight="1" x14ac:dyDescent="0.25">
      <c r="B4" s="523" t="str">
        <f>'Formato 3'!B4:M4</f>
        <v>Del 1 de Enero al 30 de Junio 2025</v>
      </c>
      <c r="C4" s="524"/>
      <c r="D4" s="524"/>
      <c r="E4" s="524"/>
      <c r="F4" s="524"/>
      <c r="G4" s="525"/>
    </row>
    <row r="5" spans="2:10" ht="9.9499999999999993" customHeight="1" thickBot="1" x14ac:dyDescent="0.3">
      <c r="B5" s="526" t="s">
        <v>923</v>
      </c>
      <c r="C5" s="527"/>
      <c r="D5" s="527"/>
      <c r="E5" s="527"/>
      <c r="F5" s="527"/>
      <c r="G5" s="528"/>
    </row>
    <row r="6" spans="2:10" ht="15.75" thickBot="1" x14ac:dyDescent="0.3">
      <c r="B6" s="144"/>
      <c r="C6" s="144"/>
      <c r="D6" s="114"/>
      <c r="E6" s="114"/>
      <c r="F6" s="114"/>
      <c r="G6" s="114"/>
    </row>
    <row r="7" spans="2:10" x14ac:dyDescent="0.25">
      <c r="B7" s="529" t="s">
        <v>823</v>
      </c>
      <c r="C7" s="530"/>
      <c r="D7" s="531"/>
      <c r="E7" s="112" t="s">
        <v>1007</v>
      </c>
      <c r="F7" s="535" t="s">
        <v>681</v>
      </c>
      <c r="G7" s="112" t="s">
        <v>997</v>
      </c>
    </row>
    <row r="8" spans="2:10" ht="15.75" thickBot="1" x14ac:dyDescent="0.3">
      <c r="B8" s="532"/>
      <c r="C8" s="533"/>
      <c r="D8" s="534"/>
      <c r="E8" s="113" t="s">
        <v>1024</v>
      </c>
      <c r="F8" s="536"/>
      <c r="G8" s="113" t="s">
        <v>1023</v>
      </c>
    </row>
    <row r="9" spans="2:10" x14ac:dyDescent="0.25">
      <c r="B9" s="145"/>
      <c r="C9" s="103"/>
      <c r="D9" s="146"/>
      <c r="E9" s="170"/>
      <c r="F9" s="170"/>
      <c r="G9" s="170"/>
    </row>
    <row r="10" spans="2:10" ht="15" customHeight="1" x14ac:dyDescent="0.25">
      <c r="B10" s="145"/>
      <c r="C10" s="422" t="s">
        <v>1022</v>
      </c>
      <c r="D10" s="447"/>
      <c r="E10" s="238">
        <f>E11+E12+E13</f>
        <v>18162409</v>
      </c>
      <c r="F10" s="238">
        <f>F11+F12+F13</f>
        <v>8511660</v>
      </c>
      <c r="G10" s="238">
        <f>G11+G12+G13</f>
        <v>8511660</v>
      </c>
    </row>
    <row r="11" spans="2:10" x14ac:dyDescent="0.25">
      <c r="B11" s="145"/>
      <c r="C11" s="103"/>
      <c r="D11" s="147" t="s">
        <v>1021</v>
      </c>
      <c r="E11" s="192">
        <v>18162409</v>
      </c>
      <c r="F11" s="192">
        <v>8511660</v>
      </c>
      <c r="G11" s="192">
        <f>F11</f>
        <v>8511660</v>
      </c>
    </row>
    <row r="12" spans="2:10" x14ac:dyDescent="0.25">
      <c r="B12" s="145"/>
      <c r="C12" s="103"/>
      <c r="D12" s="147" t="s">
        <v>996</v>
      </c>
      <c r="E12" s="239">
        <v>0</v>
      </c>
      <c r="F12" s="239">
        <v>0</v>
      </c>
      <c r="G12" s="239">
        <v>0</v>
      </c>
      <c r="J12" s="334"/>
    </row>
    <row r="13" spans="2:10" x14ac:dyDescent="0.25">
      <c r="B13" s="145"/>
      <c r="C13" s="103"/>
      <c r="D13" s="147" t="s">
        <v>1020</v>
      </c>
      <c r="E13" s="239">
        <v>0</v>
      </c>
      <c r="F13" s="239">
        <v>0</v>
      </c>
      <c r="G13" s="239">
        <v>0</v>
      </c>
    </row>
    <row r="14" spans="2:10" x14ac:dyDescent="0.25">
      <c r="B14" s="145"/>
      <c r="C14" s="103"/>
      <c r="D14" s="146"/>
      <c r="E14" s="192"/>
      <c r="F14" s="192"/>
      <c r="G14" s="192"/>
    </row>
    <row r="15" spans="2:10" ht="15" customHeight="1" x14ac:dyDescent="0.25">
      <c r="B15" s="117"/>
      <c r="C15" s="422" t="s">
        <v>1226</v>
      </c>
      <c r="D15" s="447"/>
      <c r="E15" s="238">
        <f>E16+E17</f>
        <v>18162409</v>
      </c>
      <c r="F15" s="238">
        <f>F16+F17</f>
        <v>8573496</v>
      </c>
      <c r="G15" s="238">
        <f>G16+G17</f>
        <v>8573496</v>
      </c>
    </row>
    <row r="16" spans="2:10" x14ac:dyDescent="0.25">
      <c r="B16" s="145"/>
      <c r="C16" s="103"/>
      <c r="D16" s="147" t="s">
        <v>1002</v>
      </c>
      <c r="E16" s="192">
        <f>E11</f>
        <v>18162409</v>
      </c>
      <c r="F16" s="192">
        <v>8573496</v>
      </c>
      <c r="G16" s="192">
        <f>F16</f>
        <v>8573496</v>
      </c>
    </row>
    <row r="17" spans="2:7" x14ac:dyDescent="0.25">
      <c r="B17" s="145"/>
      <c r="C17" s="103"/>
      <c r="D17" s="147" t="s">
        <v>1019</v>
      </c>
      <c r="E17" s="239">
        <v>0</v>
      </c>
      <c r="F17" s="239">
        <v>0</v>
      </c>
      <c r="G17" s="239">
        <v>0</v>
      </c>
    </row>
    <row r="18" spans="2:7" x14ac:dyDescent="0.25">
      <c r="B18" s="145"/>
      <c r="C18" s="103"/>
      <c r="D18" s="146"/>
      <c r="E18" s="192"/>
      <c r="F18" s="192"/>
      <c r="G18" s="192"/>
    </row>
    <row r="19" spans="2:7" ht="15" customHeight="1" x14ac:dyDescent="0.25">
      <c r="B19" s="145"/>
      <c r="C19" s="422" t="s">
        <v>1018</v>
      </c>
      <c r="D19" s="447"/>
      <c r="E19" s="239">
        <f>E20+E21</f>
        <v>0</v>
      </c>
      <c r="F19" s="239">
        <f>F20+F21</f>
        <v>0</v>
      </c>
      <c r="G19" s="239">
        <f>G20+G21</f>
        <v>0</v>
      </c>
    </row>
    <row r="20" spans="2:7" x14ac:dyDescent="0.25">
      <c r="B20" s="145"/>
      <c r="C20" s="103"/>
      <c r="D20" s="147" t="s">
        <v>1001</v>
      </c>
      <c r="E20" s="192"/>
      <c r="F20" s="192"/>
      <c r="G20" s="192"/>
    </row>
    <row r="21" spans="2:7" x14ac:dyDescent="0.25">
      <c r="B21" s="145"/>
      <c r="C21" s="103"/>
      <c r="D21" s="147" t="s">
        <v>991</v>
      </c>
      <c r="E21" s="192"/>
      <c r="F21" s="192"/>
      <c r="G21" s="192"/>
    </row>
    <row r="22" spans="2:7" x14ac:dyDescent="0.25">
      <c r="B22" s="145"/>
      <c r="C22" s="103"/>
      <c r="D22" s="146"/>
      <c r="E22" s="192"/>
      <c r="F22" s="192"/>
      <c r="G22" s="192"/>
    </row>
    <row r="23" spans="2:7" ht="15" customHeight="1" x14ac:dyDescent="0.25">
      <c r="B23" s="145"/>
      <c r="C23" s="422" t="s">
        <v>1017</v>
      </c>
      <c r="D23" s="447"/>
      <c r="E23" s="315">
        <f>E10-E15+E19</f>
        <v>0</v>
      </c>
      <c r="F23" s="238">
        <f>F10-F15+F19</f>
        <v>-61836</v>
      </c>
      <c r="G23" s="238">
        <f>G10-G15+G19</f>
        <v>-61836</v>
      </c>
    </row>
    <row r="24" spans="2:7" ht="15" customHeight="1" x14ac:dyDescent="0.25">
      <c r="B24" s="145"/>
      <c r="C24" s="422" t="s">
        <v>1016</v>
      </c>
      <c r="D24" s="447"/>
      <c r="E24" s="315">
        <f>E23-E13</f>
        <v>0</v>
      </c>
      <c r="F24" s="238">
        <f>F23-F13</f>
        <v>-61836</v>
      </c>
      <c r="G24" s="238">
        <f>G23-G13</f>
        <v>-61836</v>
      </c>
    </row>
    <row r="25" spans="2:7" ht="15" customHeight="1" x14ac:dyDescent="0.25">
      <c r="B25" s="145"/>
      <c r="C25" s="422" t="s">
        <v>1015</v>
      </c>
      <c r="D25" s="447"/>
      <c r="E25" s="315">
        <f>E24-E19</f>
        <v>0</v>
      </c>
      <c r="F25" s="238">
        <f>F24-F19</f>
        <v>-61836</v>
      </c>
      <c r="G25" s="238">
        <f>G24-G19</f>
        <v>-61836</v>
      </c>
    </row>
    <row r="26" spans="2:7" ht="15.75" thickBot="1" x14ac:dyDescent="0.3">
      <c r="B26" s="148"/>
      <c r="C26" s="160"/>
      <c r="D26" s="149"/>
      <c r="E26" s="227"/>
      <c r="F26" s="227"/>
      <c r="G26" s="227"/>
    </row>
    <row r="27" spans="2:7" ht="15.75" thickBot="1" x14ac:dyDescent="0.3">
      <c r="B27" s="144"/>
      <c r="C27" s="144"/>
      <c r="D27" s="114"/>
      <c r="E27" s="184"/>
      <c r="F27" s="184"/>
      <c r="G27" s="184"/>
    </row>
    <row r="28" spans="2:7" ht="15.75" thickBot="1" x14ac:dyDescent="0.3">
      <c r="B28" s="537" t="s">
        <v>3</v>
      </c>
      <c r="C28" s="538"/>
      <c r="D28" s="539"/>
      <c r="E28" s="172" t="s">
        <v>686</v>
      </c>
      <c r="F28" s="172" t="s">
        <v>681</v>
      </c>
      <c r="G28" s="172" t="s">
        <v>688</v>
      </c>
    </row>
    <row r="29" spans="2:7" x14ac:dyDescent="0.25">
      <c r="B29" s="145"/>
      <c r="C29" s="103"/>
      <c r="D29" s="146"/>
      <c r="E29" s="170"/>
      <c r="F29" s="170"/>
      <c r="G29" s="170"/>
    </row>
    <row r="30" spans="2:7" ht="15" customHeight="1" x14ac:dyDescent="0.25">
      <c r="B30" s="117"/>
      <c r="C30" s="422" t="s">
        <v>1014</v>
      </c>
      <c r="D30" s="447"/>
      <c r="E30" s="240">
        <f>E31+E32</f>
        <v>0</v>
      </c>
      <c r="F30" s="240">
        <f>F31+F32</f>
        <v>0</v>
      </c>
      <c r="G30" s="240">
        <f>G31+G32</f>
        <v>0</v>
      </c>
    </row>
    <row r="31" spans="2:7" x14ac:dyDescent="0.25">
      <c r="B31" s="145"/>
      <c r="C31" s="103"/>
      <c r="D31" s="150" t="s">
        <v>1013</v>
      </c>
      <c r="E31" s="178"/>
      <c r="F31" s="178"/>
      <c r="G31" s="178"/>
    </row>
    <row r="32" spans="2:7" x14ac:dyDescent="0.25">
      <c r="B32" s="145"/>
      <c r="C32" s="103"/>
      <c r="D32" s="150" t="s">
        <v>1012</v>
      </c>
      <c r="E32" s="178"/>
      <c r="F32" s="178"/>
      <c r="G32" s="178"/>
    </row>
    <row r="33" spans="2:7" x14ac:dyDescent="0.25">
      <c r="B33" s="145"/>
      <c r="C33" s="103"/>
      <c r="D33" s="146"/>
      <c r="E33" s="178"/>
      <c r="F33" s="178"/>
      <c r="G33" s="178"/>
    </row>
    <row r="34" spans="2:7" ht="15" customHeight="1" x14ac:dyDescent="0.25">
      <c r="B34" s="117"/>
      <c r="C34" s="422" t="s">
        <v>1011</v>
      </c>
      <c r="D34" s="447"/>
      <c r="E34" s="315">
        <f>E25+E30</f>
        <v>0</v>
      </c>
      <c r="F34" s="228">
        <f>F25+F30</f>
        <v>-61836</v>
      </c>
      <c r="G34" s="228">
        <f>G25+G30</f>
        <v>-61836</v>
      </c>
    </row>
    <row r="35" spans="2:7" ht="15.75" thickBot="1" x14ac:dyDescent="0.3">
      <c r="B35" s="148"/>
      <c r="C35" s="160"/>
      <c r="D35" s="149"/>
      <c r="E35" s="171"/>
      <c r="F35" s="171"/>
      <c r="G35" s="171"/>
    </row>
    <row r="36" spans="2:7" ht="15.75" thickBot="1" x14ac:dyDescent="0.3">
      <c r="B36" s="144"/>
      <c r="C36" s="144"/>
      <c r="D36" s="114"/>
      <c r="E36" s="184"/>
      <c r="F36" s="184"/>
      <c r="G36" s="184"/>
    </row>
    <row r="37" spans="2:7" x14ac:dyDescent="0.25">
      <c r="B37" s="508" t="s">
        <v>3</v>
      </c>
      <c r="C37" s="509"/>
      <c r="D37" s="510"/>
      <c r="E37" s="514" t="s">
        <v>998</v>
      </c>
      <c r="F37" s="516" t="s">
        <v>681</v>
      </c>
      <c r="G37" s="173" t="s">
        <v>997</v>
      </c>
    </row>
    <row r="38" spans="2:7" ht="15.75" thickBot="1" x14ac:dyDescent="0.3">
      <c r="B38" s="511"/>
      <c r="C38" s="512"/>
      <c r="D38" s="513"/>
      <c r="E38" s="515"/>
      <c r="F38" s="517"/>
      <c r="G38" s="174" t="s">
        <v>688</v>
      </c>
    </row>
    <row r="39" spans="2:7" x14ac:dyDescent="0.25">
      <c r="B39" s="151"/>
      <c r="C39" s="161"/>
      <c r="D39" s="152"/>
      <c r="E39" s="175"/>
      <c r="F39" s="175"/>
      <c r="G39" s="175"/>
    </row>
    <row r="40" spans="2:7" x14ac:dyDescent="0.25">
      <c r="B40" s="153"/>
      <c r="C40" s="419" t="s">
        <v>1010</v>
      </c>
      <c r="D40" s="503"/>
      <c r="E40" s="242">
        <f>E41+E42</f>
        <v>0</v>
      </c>
      <c r="F40" s="242">
        <f>F41+F42</f>
        <v>0</v>
      </c>
      <c r="G40" s="242">
        <f>G41+G42</f>
        <v>0</v>
      </c>
    </row>
    <row r="41" spans="2:7" x14ac:dyDescent="0.25">
      <c r="B41" s="151"/>
      <c r="C41" s="161"/>
      <c r="D41" s="154" t="s">
        <v>1004</v>
      </c>
      <c r="E41" s="241">
        <v>0</v>
      </c>
      <c r="F41" s="241">
        <v>0</v>
      </c>
      <c r="G41" s="241">
        <v>0</v>
      </c>
    </row>
    <row r="42" spans="2:7" x14ac:dyDescent="0.25">
      <c r="B42" s="151"/>
      <c r="C42" s="161"/>
      <c r="D42" s="154" t="s">
        <v>994</v>
      </c>
      <c r="E42" s="229"/>
      <c r="F42" s="229"/>
      <c r="G42" s="229"/>
    </row>
    <row r="43" spans="2:7" x14ac:dyDescent="0.25">
      <c r="B43" s="153"/>
      <c r="C43" s="419" t="s">
        <v>1009</v>
      </c>
      <c r="D43" s="503"/>
      <c r="E43" s="242">
        <f>E44+E45</f>
        <v>0</v>
      </c>
      <c r="F43" s="242">
        <f>F44+F45</f>
        <v>0</v>
      </c>
      <c r="G43" s="242">
        <f>G44+G45</f>
        <v>0</v>
      </c>
    </row>
    <row r="44" spans="2:7" x14ac:dyDescent="0.25">
      <c r="B44" s="151"/>
      <c r="C44" s="161"/>
      <c r="D44" s="154" t="s">
        <v>1003</v>
      </c>
      <c r="E44" s="229"/>
      <c r="F44" s="229"/>
      <c r="G44" s="229"/>
    </row>
    <row r="45" spans="2:7" x14ac:dyDescent="0.25">
      <c r="B45" s="151"/>
      <c r="C45" s="161"/>
      <c r="D45" s="154" t="s">
        <v>993</v>
      </c>
      <c r="E45" s="229"/>
      <c r="F45" s="229"/>
      <c r="G45" s="229"/>
    </row>
    <row r="46" spans="2:7" x14ac:dyDescent="0.25">
      <c r="B46" s="151"/>
      <c r="C46" s="161"/>
      <c r="D46" s="152"/>
      <c r="E46" s="229"/>
      <c r="F46" s="229"/>
      <c r="G46" s="229"/>
    </row>
    <row r="47" spans="2:7" x14ac:dyDescent="0.25">
      <c r="B47" s="518"/>
      <c r="C47" s="419" t="s">
        <v>1008</v>
      </c>
      <c r="D47" s="503"/>
      <c r="E47" s="243">
        <f>E40+E43</f>
        <v>0</v>
      </c>
      <c r="F47" s="243">
        <f>F40+F43</f>
        <v>0</v>
      </c>
      <c r="G47" s="243">
        <f>G40+G43</f>
        <v>0</v>
      </c>
    </row>
    <row r="48" spans="2:7" ht="15.75" thickBot="1" x14ac:dyDescent="0.3">
      <c r="B48" s="519"/>
      <c r="C48" s="162"/>
      <c r="D48" s="155"/>
      <c r="E48" s="176"/>
      <c r="F48" s="176"/>
      <c r="G48" s="176"/>
    </row>
    <row r="49" spans="2:12" ht="15.75" thickBot="1" x14ac:dyDescent="0.3">
      <c r="B49" s="144"/>
      <c r="C49" s="144"/>
      <c r="D49" s="114"/>
      <c r="E49" s="184"/>
      <c r="F49" s="184"/>
      <c r="G49" s="184"/>
    </row>
    <row r="50" spans="2:12" x14ac:dyDescent="0.25">
      <c r="B50" s="508" t="s">
        <v>3</v>
      </c>
      <c r="C50" s="509"/>
      <c r="D50" s="510"/>
      <c r="E50" s="173" t="s">
        <v>1007</v>
      </c>
      <c r="F50" s="516" t="s">
        <v>681</v>
      </c>
      <c r="G50" s="173" t="s">
        <v>997</v>
      </c>
    </row>
    <row r="51" spans="2:12" ht="15.75" thickBot="1" x14ac:dyDescent="0.3">
      <c r="B51" s="511"/>
      <c r="C51" s="512"/>
      <c r="D51" s="513"/>
      <c r="E51" s="174" t="s">
        <v>686</v>
      </c>
      <c r="F51" s="517"/>
      <c r="G51" s="174" t="s">
        <v>688</v>
      </c>
    </row>
    <row r="52" spans="2:12" x14ac:dyDescent="0.25">
      <c r="B52" s="505"/>
      <c r="C52" s="506"/>
      <c r="D52" s="507"/>
      <c r="E52" s="175"/>
      <c r="F52" s="175"/>
      <c r="G52" s="175"/>
    </row>
    <row r="53" spans="2:12" x14ac:dyDescent="0.25">
      <c r="B53" s="151"/>
      <c r="C53" s="419" t="s">
        <v>1006</v>
      </c>
      <c r="D53" s="503"/>
      <c r="E53" s="231">
        <f>E11</f>
        <v>18162409</v>
      </c>
      <c r="F53" s="231">
        <f>F10</f>
        <v>8511660</v>
      </c>
      <c r="G53" s="231">
        <f>F53</f>
        <v>8511660</v>
      </c>
      <c r="J53" s="334"/>
      <c r="L53" s="334"/>
    </row>
    <row r="54" spans="2:12" x14ac:dyDescent="0.25">
      <c r="B54" s="151"/>
      <c r="C54" s="419" t="s">
        <v>1005</v>
      </c>
      <c r="D54" s="503"/>
      <c r="E54" s="242">
        <f>E55-E56</f>
        <v>0</v>
      </c>
      <c r="F54" s="242">
        <f>F55-F56</f>
        <v>0</v>
      </c>
      <c r="G54" s="242">
        <f>G55-G56</f>
        <v>0</v>
      </c>
      <c r="J54" s="334"/>
    </row>
    <row r="55" spans="2:12" x14ac:dyDescent="0.25">
      <c r="B55" s="151"/>
      <c r="C55" s="161"/>
      <c r="D55" s="154" t="s">
        <v>1004</v>
      </c>
      <c r="E55" s="241">
        <v>0</v>
      </c>
      <c r="F55" s="241">
        <v>0</v>
      </c>
      <c r="G55" s="241">
        <v>0</v>
      </c>
    </row>
    <row r="56" spans="2:12" x14ac:dyDescent="0.25">
      <c r="B56" s="151"/>
      <c r="C56" s="161"/>
      <c r="D56" s="154" t="s">
        <v>1003</v>
      </c>
      <c r="E56" s="229"/>
      <c r="F56" s="229"/>
      <c r="G56" s="229"/>
    </row>
    <row r="57" spans="2:12" x14ac:dyDescent="0.25">
      <c r="B57" s="151"/>
      <c r="C57" s="161"/>
      <c r="D57" s="152"/>
      <c r="E57" s="229"/>
      <c r="F57" s="229"/>
      <c r="G57" s="229"/>
    </row>
    <row r="58" spans="2:12" x14ac:dyDescent="0.25">
      <c r="B58" s="151"/>
      <c r="C58" s="419" t="s">
        <v>1002</v>
      </c>
      <c r="D58" s="503"/>
      <c r="E58" s="231">
        <f>E16</f>
        <v>18162409</v>
      </c>
      <c r="F58" s="231">
        <f>F15</f>
        <v>8573496</v>
      </c>
      <c r="G58" s="231">
        <f>F58</f>
        <v>8573496</v>
      </c>
    </row>
    <row r="59" spans="2:12" x14ac:dyDescent="0.25">
      <c r="B59" s="151"/>
      <c r="C59" s="161"/>
      <c r="D59" s="152"/>
      <c r="E59" s="229"/>
      <c r="F59" s="229"/>
      <c r="G59" s="229"/>
    </row>
    <row r="60" spans="2:12" x14ac:dyDescent="0.25">
      <c r="B60" s="151"/>
      <c r="C60" s="419" t="s">
        <v>1001</v>
      </c>
      <c r="D60" s="503"/>
      <c r="E60" s="229"/>
      <c r="F60" s="229"/>
      <c r="G60" s="229"/>
    </row>
    <row r="61" spans="2:12" x14ac:dyDescent="0.25">
      <c r="B61" s="151"/>
      <c r="C61" s="161"/>
      <c r="D61" s="152"/>
      <c r="E61" s="229"/>
      <c r="F61" s="229"/>
      <c r="G61" s="229"/>
    </row>
    <row r="62" spans="2:12" x14ac:dyDescent="0.25">
      <c r="B62" s="153"/>
      <c r="C62" s="419" t="s">
        <v>1000</v>
      </c>
      <c r="D62" s="503"/>
      <c r="E62" s="243">
        <f>E53+E54-E58+E60</f>
        <v>0</v>
      </c>
      <c r="F62" s="231">
        <f>F53+F54-F58+F60</f>
        <v>-61836</v>
      </c>
      <c r="G62" s="231">
        <f>G53+G54-G58+G60</f>
        <v>-61836</v>
      </c>
    </row>
    <row r="63" spans="2:12" x14ac:dyDescent="0.25">
      <c r="B63" s="153"/>
      <c r="C63" s="419" t="s">
        <v>999</v>
      </c>
      <c r="D63" s="503"/>
      <c r="E63" s="243">
        <f>E62-E54</f>
        <v>0</v>
      </c>
      <c r="F63" s="231">
        <f>F62-F54</f>
        <v>-61836</v>
      </c>
      <c r="G63" s="231">
        <f>G62-G54</f>
        <v>-61836</v>
      </c>
    </row>
    <row r="64" spans="2:12" ht="15.75" thickBot="1" x14ac:dyDescent="0.3">
      <c r="B64" s="156"/>
      <c r="C64" s="163"/>
      <c r="D64" s="157"/>
      <c r="E64" s="177"/>
      <c r="F64" s="177"/>
      <c r="G64" s="177"/>
    </row>
    <row r="65" spans="2:7" ht="15.75" thickBot="1" x14ac:dyDescent="0.3">
      <c r="B65" s="144"/>
      <c r="C65" s="144"/>
      <c r="D65" s="114"/>
      <c r="E65" s="184"/>
      <c r="F65" s="184"/>
      <c r="G65" s="184"/>
    </row>
    <row r="66" spans="2:7" x14ac:dyDescent="0.25">
      <c r="B66" s="508" t="s">
        <v>3</v>
      </c>
      <c r="C66" s="509"/>
      <c r="D66" s="510"/>
      <c r="E66" s="514" t="s">
        <v>998</v>
      </c>
      <c r="F66" s="516" t="s">
        <v>681</v>
      </c>
      <c r="G66" s="173" t="s">
        <v>997</v>
      </c>
    </row>
    <row r="67" spans="2:7" ht="15.75" thickBot="1" x14ac:dyDescent="0.3">
      <c r="B67" s="511"/>
      <c r="C67" s="512"/>
      <c r="D67" s="513"/>
      <c r="E67" s="515"/>
      <c r="F67" s="517"/>
      <c r="G67" s="174" t="s">
        <v>688</v>
      </c>
    </row>
    <row r="68" spans="2:7" x14ac:dyDescent="0.25">
      <c r="B68" s="505"/>
      <c r="C68" s="506"/>
      <c r="D68" s="507"/>
      <c r="E68" s="175"/>
      <c r="F68" s="175"/>
      <c r="G68" s="175"/>
    </row>
    <row r="69" spans="2:7" x14ac:dyDescent="0.25">
      <c r="B69" s="151"/>
      <c r="C69" s="420" t="s">
        <v>996</v>
      </c>
      <c r="D69" s="428"/>
      <c r="E69" s="230"/>
      <c r="F69" s="230"/>
      <c r="G69" s="230"/>
    </row>
    <row r="70" spans="2:7" x14ac:dyDescent="0.25">
      <c r="B70" s="151"/>
      <c r="C70" s="420" t="s">
        <v>995</v>
      </c>
      <c r="D70" s="428"/>
      <c r="E70" s="241">
        <f>E71-E72</f>
        <v>0</v>
      </c>
      <c r="F70" s="241">
        <f>F71-F72</f>
        <v>0</v>
      </c>
      <c r="G70" s="241">
        <f>G71-G72</f>
        <v>0</v>
      </c>
    </row>
    <row r="71" spans="2:7" x14ac:dyDescent="0.25">
      <c r="B71" s="151"/>
      <c r="C71" s="161"/>
      <c r="D71" s="154" t="s">
        <v>994</v>
      </c>
      <c r="E71" s="241"/>
      <c r="F71" s="241"/>
      <c r="G71" s="241"/>
    </row>
    <row r="72" spans="2:7" x14ac:dyDescent="0.25">
      <c r="B72" s="151"/>
      <c r="C72" s="161"/>
      <c r="D72" s="154" t="s">
        <v>993</v>
      </c>
      <c r="E72" s="241"/>
      <c r="F72" s="241"/>
      <c r="G72" s="241"/>
    </row>
    <row r="73" spans="2:7" x14ac:dyDescent="0.25">
      <c r="B73" s="151"/>
      <c r="C73" s="161"/>
      <c r="D73" s="152"/>
      <c r="E73" s="241"/>
      <c r="F73" s="241"/>
      <c r="G73" s="241"/>
    </row>
    <row r="74" spans="2:7" x14ac:dyDescent="0.25">
      <c r="B74" s="151"/>
      <c r="C74" s="420" t="s">
        <v>992</v>
      </c>
      <c r="D74" s="428"/>
      <c r="E74" s="241">
        <v>0</v>
      </c>
      <c r="F74" s="241">
        <f>F75-F76</f>
        <v>0</v>
      </c>
      <c r="G74" s="241">
        <f>G75-G76</f>
        <v>0</v>
      </c>
    </row>
    <row r="75" spans="2:7" x14ac:dyDescent="0.25">
      <c r="B75" s="151"/>
      <c r="C75" s="161"/>
      <c r="D75" s="152"/>
      <c r="E75" s="241"/>
      <c r="F75" s="241"/>
      <c r="G75" s="241"/>
    </row>
    <row r="76" spans="2:7" x14ac:dyDescent="0.25">
      <c r="B76" s="151"/>
      <c r="C76" s="420" t="s">
        <v>991</v>
      </c>
      <c r="D76" s="428"/>
      <c r="E76" s="241">
        <v>0</v>
      </c>
      <c r="F76" s="241">
        <v>0</v>
      </c>
      <c r="G76" s="241">
        <v>0</v>
      </c>
    </row>
    <row r="77" spans="2:7" x14ac:dyDescent="0.25">
      <c r="B77" s="151"/>
      <c r="C77" s="161"/>
      <c r="D77" s="152"/>
      <c r="E77" s="241"/>
      <c r="F77" s="241"/>
      <c r="G77" s="241"/>
    </row>
    <row r="78" spans="2:7" x14ac:dyDescent="0.25">
      <c r="B78" s="153"/>
      <c r="C78" s="419" t="s">
        <v>990</v>
      </c>
      <c r="D78" s="503"/>
      <c r="E78" s="242">
        <f>E69+E70-E74+E76</f>
        <v>0</v>
      </c>
      <c r="F78" s="242">
        <f>F69+F70-F74+F76</f>
        <v>0</v>
      </c>
      <c r="G78" s="242">
        <f>G69+G70-G74+G76</f>
        <v>0</v>
      </c>
    </row>
    <row r="79" spans="2:7" x14ac:dyDescent="0.25">
      <c r="B79" s="518"/>
      <c r="C79" s="419" t="s">
        <v>989</v>
      </c>
      <c r="D79" s="503"/>
      <c r="E79" s="243">
        <f>E78-E70</f>
        <v>0</v>
      </c>
      <c r="F79" s="243">
        <f>F78-F70</f>
        <v>0</v>
      </c>
      <c r="G79" s="243">
        <f>G78-G70</f>
        <v>0</v>
      </c>
    </row>
    <row r="80" spans="2:7" ht="15.75" thickBot="1" x14ac:dyDescent="0.3">
      <c r="B80" s="519"/>
      <c r="C80" s="162"/>
      <c r="D80" s="155"/>
      <c r="E80" s="176"/>
      <c r="F80" s="176"/>
      <c r="G80" s="176"/>
    </row>
    <row r="84" spans="4:6" x14ac:dyDescent="0.25">
      <c r="D84" s="346" t="s">
        <v>1266</v>
      </c>
      <c r="E84" s="346"/>
      <c r="F84" s="346" t="s">
        <v>1268</v>
      </c>
    </row>
    <row r="85" spans="4:6" x14ac:dyDescent="0.25">
      <c r="D85" s="346" t="s">
        <v>1267</v>
      </c>
      <c r="E85" s="346"/>
      <c r="F85" s="346" t="s">
        <v>1269</v>
      </c>
    </row>
  </sheetData>
  <mergeCells count="43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B1:L84"/>
  <sheetViews>
    <sheetView workbookViewId="0">
      <selection activeCell="H55" sqref="H55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57" t="s">
        <v>1095</v>
      </c>
      <c r="C1" s="557"/>
      <c r="D1" s="557"/>
      <c r="E1" s="557"/>
      <c r="F1" s="557"/>
      <c r="G1" s="557"/>
      <c r="H1" s="557"/>
      <c r="I1" s="557"/>
      <c r="J1" s="557"/>
    </row>
    <row r="2" spans="2:10" ht="12.95" customHeight="1" x14ac:dyDescent="0.25">
      <c r="B2" s="497" t="s">
        <v>693</v>
      </c>
      <c r="C2" s="498"/>
      <c r="D2" s="498"/>
      <c r="E2" s="498"/>
      <c r="F2" s="498"/>
      <c r="G2" s="498"/>
      <c r="H2" s="498"/>
      <c r="I2" s="498"/>
      <c r="J2" s="499"/>
    </row>
    <row r="3" spans="2:10" ht="12.95" customHeight="1" x14ac:dyDescent="0.25">
      <c r="B3" s="540" t="s">
        <v>1094</v>
      </c>
      <c r="C3" s="541"/>
      <c r="D3" s="541"/>
      <c r="E3" s="541"/>
      <c r="F3" s="541"/>
      <c r="G3" s="541"/>
      <c r="H3" s="541"/>
      <c r="I3" s="541"/>
      <c r="J3" s="542"/>
    </row>
    <row r="4" spans="2:10" ht="12.95" customHeight="1" x14ac:dyDescent="0.25">
      <c r="B4" s="540" t="str">
        <f>'Formato 4'!B4:G4</f>
        <v>Del 1 de Enero al 30 de Junio 2025</v>
      </c>
      <c r="C4" s="541"/>
      <c r="D4" s="541"/>
      <c r="E4" s="541"/>
      <c r="F4" s="541"/>
      <c r="G4" s="541"/>
      <c r="H4" s="541"/>
      <c r="I4" s="541"/>
      <c r="J4" s="542"/>
    </row>
    <row r="5" spans="2:10" ht="12.95" customHeight="1" thickBot="1" x14ac:dyDescent="0.3">
      <c r="B5" s="543" t="s">
        <v>923</v>
      </c>
      <c r="C5" s="544"/>
      <c r="D5" s="544"/>
      <c r="E5" s="544"/>
      <c r="F5" s="544"/>
      <c r="G5" s="544"/>
      <c r="H5" s="544"/>
      <c r="I5" s="544"/>
      <c r="J5" s="545"/>
    </row>
    <row r="6" spans="2:10" ht="15.75" thickBot="1" x14ac:dyDescent="0.3">
      <c r="B6" s="497"/>
      <c r="C6" s="498"/>
      <c r="D6" s="499"/>
      <c r="E6" s="546" t="s">
        <v>679</v>
      </c>
      <c r="F6" s="547"/>
      <c r="G6" s="547"/>
      <c r="H6" s="547"/>
      <c r="I6" s="548"/>
      <c r="J6" s="487" t="s">
        <v>1093</v>
      </c>
    </row>
    <row r="7" spans="2:10" x14ac:dyDescent="0.25">
      <c r="B7" s="540" t="s">
        <v>3</v>
      </c>
      <c r="C7" s="541"/>
      <c r="D7" s="542"/>
      <c r="E7" s="487" t="s">
        <v>1092</v>
      </c>
      <c r="F7" s="490" t="s">
        <v>687</v>
      </c>
      <c r="G7" s="487" t="s">
        <v>680</v>
      </c>
      <c r="H7" s="487" t="s">
        <v>681</v>
      </c>
      <c r="I7" s="487" t="s">
        <v>682</v>
      </c>
      <c r="J7" s="488"/>
    </row>
    <row r="8" spans="2:10" ht="15.75" thickBot="1" x14ac:dyDescent="0.3">
      <c r="B8" s="543" t="s">
        <v>1091</v>
      </c>
      <c r="C8" s="544"/>
      <c r="D8" s="545"/>
      <c r="E8" s="489"/>
      <c r="F8" s="492"/>
      <c r="G8" s="489"/>
      <c r="H8" s="489"/>
      <c r="I8" s="489"/>
      <c r="J8" s="489"/>
    </row>
    <row r="9" spans="2:10" x14ac:dyDescent="0.25">
      <c r="B9" s="558"/>
      <c r="C9" s="559"/>
      <c r="D9" s="560"/>
      <c r="E9" s="182"/>
      <c r="F9" s="182"/>
      <c r="G9" s="182"/>
      <c r="H9" s="182"/>
      <c r="I9" s="182"/>
      <c r="J9" s="182"/>
    </row>
    <row r="10" spans="2:10" x14ac:dyDescent="0.25">
      <c r="B10" s="550" t="s">
        <v>1090</v>
      </c>
      <c r="C10" s="419"/>
      <c r="D10" s="503"/>
      <c r="E10" s="182"/>
      <c r="F10" s="182"/>
      <c r="G10" s="182"/>
      <c r="H10" s="182"/>
      <c r="I10" s="182"/>
      <c r="J10" s="182"/>
    </row>
    <row r="11" spans="2:10" x14ac:dyDescent="0.25">
      <c r="B11" s="108"/>
      <c r="C11" s="420" t="s">
        <v>1089</v>
      </c>
      <c r="D11" s="549"/>
      <c r="E11" s="287">
        <v>0</v>
      </c>
      <c r="F11" s="287">
        <v>0</v>
      </c>
      <c r="G11" s="287">
        <v>0</v>
      </c>
      <c r="H11" s="287">
        <v>0</v>
      </c>
      <c r="I11" s="287">
        <v>0</v>
      </c>
      <c r="J11" s="287">
        <v>0</v>
      </c>
    </row>
    <row r="12" spans="2:10" x14ac:dyDescent="0.25">
      <c r="B12" s="108"/>
      <c r="C12" s="420" t="s">
        <v>1088</v>
      </c>
      <c r="D12" s="549"/>
      <c r="E12" s="183"/>
      <c r="F12" s="183"/>
      <c r="G12" s="183"/>
      <c r="H12" s="183"/>
      <c r="I12" s="183"/>
      <c r="J12" s="183"/>
    </row>
    <row r="13" spans="2:10" x14ac:dyDescent="0.25">
      <c r="B13" s="108"/>
      <c r="C13" s="420" t="s">
        <v>1087</v>
      </c>
      <c r="D13" s="549"/>
      <c r="E13" s="183"/>
      <c r="F13" s="183"/>
      <c r="G13" s="183"/>
      <c r="H13" s="183"/>
      <c r="I13" s="183"/>
      <c r="J13" s="183"/>
    </row>
    <row r="14" spans="2:10" x14ac:dyDescent="0.25">
      <c r="B14" s="108"/>
      <c r="C14" s="420" t="s">
        <v>1086</v>
      </c>
      <c r="D14" s="549"/>
      <c r="E14" s="193"/>
      <c r="F14" s="244"/>
      <c r="G14" s="193"/>
      <c r="H14" s="193"/>
      <c r="I14" s="193"/>
      <c r="J14" s="288"/>
    </row>
    <row r="15" spans="2:10" x14ac:dyDescent="0.25">
      <c r="B15" s="108"/>
      <c r="C15" s="420" t="s">
        <v>1085</v>
      </c>
      <c r="D15" s="549"/>
      <c r="E15" s="193"/>
      <c r="F15" s="244"/>
      <c r="G15" s="193"/>
      <c r="H15" s="193"/>
      <c r="I15" s="193"/>
      <c r="J15" s="288"/>
    </row>
    <row r="16" spans="2:10" x14ac:dyDescent="0.25">
      <c r="B16" s="108"/>
      <c r="C16" s="420" t="s">
        <v>1084</v>
      </c>
      <c r="D16" s="549"/>
      <c r="E16" s="193"/>
      <c r="F16" s="244"/>
      <c r="G16" s="193"/>
      <c r="H16" s="193"/>
      <c r="I16" s="193"/>
      <c r="J16" s="288"/>
    </row>
    <row r="17" spans="2:10" x14ac:dyDescent="0.25">
      <c r="B17" s="108"/>
      <c r="C17" s="420" t="s">
        <v>1083</v>
      </c>
      <c r="D17" s="549"/>
      <c r="E17" s="193">
        <v>464670</v>
      </c>
      <c r="F17" s="316" t="s">
        <v>1265</v>
      </c>
      <c r="G17" s="193">
        <f t="shared" ref="G17" si="0">+E17+F17</f>
        <v>464670</v>
      </c>
      <c r="H17" s="193">
        <v>253329</v>
      </c>
      <c r="I17" s="193">
        <f>H17</f>
        <v>253329</v>
      </c>
      <c r="J17" s="309">
        <f>H17-E17</f>
        <v>-211341</v>
      </c>
    </row>
    <row r="18" spans="2:10" x14ac:dyDescent="0.25">
      <c r="B18" s="427"/>
      <c r="C18" s="420" t="s">
        <v>1082</v>
      </c>
      <c r="D18" s="549"/>
      <c r="E18" s="309"/>
      <c r="F18" s="310"/>
      <c r="G18" s="193"/>
      <c r="H18" s="193"/>
      <c r="I18" s="193"/>
      <c r="J18" s="316"/>
    </row>
    <row r="19" spans="2:10" x14ac:dyDescent="0.25">
      <c r="B19" s="427"/>
      <c r="C19" s="420" t="s">
        <v>1081</v>
      </c>
      <c r="D19" s="549"/>
      <c r="E19" s="311">
        <f t="shared" ref="E19:I19" si="1">E21+E22+E23+E24+E25+E26+E27+E28+E29+E30+E31</f>
        <v>0</v>
      </c>
      <c r="F19" s="310">
        <f t="shared" si="1"/>
        <v>0</v>
      </c>
      <c r="G19" s="311">
        <f t="shared" si="1"/>
        <v>0</v>
      </c>
      <c r="H19" s="311">
        <f t="shared" si="1"/>
        <v>0</v>
      </c>
      <c r="I19" s="311">
        <f t="shared" si="1"/>
        <v>0</v>
      </c>
      <c r="J19" s="311">
        <f t="shared" ref="J19" si="2">J21+J22+J23+J24+J25+J26+J27+J28+J29+J30+J31</f>
        <v>0</v>
      </c>
    </row>
    <row r="20" spans="2:10" x14ac:dyDescent="0.25">
      <c r="B20" s="108"/>
      <c r="C20" s="126"/>
      <c r="D20" s="138" t="s">
        <v>1080</v>
      </c>
      <c r="E20" s="193"/>
      <c r="F20" s="244"/>
      <c r="G20" s="193"/>
      <c r="H20" s="193"/>
      <c r="I20" s="193"/>
      <c r="J20" s="288"/>
    </row>
    <row r="21" spans="2:10" x14ac:dyDescent="0.25">
      <c r="B21" s="108"/>
      <c r="C21" s="126"/>
      <c r="D21" s="138" t="s">
        <v>1079</v>
      </c>
      <c r="E21" s="183"/>
      <c r="F21" s="183"/>
      <c r="G21" s="183"/>
      <c r="H21" s="183"/>
      <c r="I21" s="183"/>
      <c r="J21" s="183"/>
    </row>
    <row r="22" spans="2:10" x14ac:dyDescent="0.25">
      <c r="B22" s="108"/>
      <c r="C22" s="126"/>
      <c r="D22" s="138" t="s">
        <v>1078</v>
      </c>
      <c r="E22" s="183"/>
      <c r="F22" s="183"/>
      <c r="G22" s="183"/>
      <c r="H22" s="183"/>
      <c r="I22" s="183"/>
      <c r="J22" s="183"/>
    </row>
    <row r="23" spans="2:10" x14ac:dyDescent="0.25">
      <c r="B23" s="108"/>
      <c r="C23" s="126"/>
      <c r="D23" s="138" t="s">
        <v>1077</v>
      </c>
      <c r="E23" s="183"/>
      <c r="F23" s="183"/>
      <c r="G23" s="183"/>
      <c r="H23" s="183"/>
      <c r="I23" s="183"/>
      <c r="J23" s="183"/>
    </row>
    <row r="24" spans="2:10" x14ac:dyDescent="0.25">
      <c r="B24" s="108"/>
      <c r="C24" s="126"/>
      <c r="D24" s="138" t="s">
        <v>1076</v>
      </c>
      <c r="E24" s="183"/>
      <c r="F24" s="183"/>
      <c r="G24" s="183"/>
      <c r="H24" s="183"/>
      <c r="I24" s="183"/>
      <c r="J24" s="183"/>
    </row>
    <row r="25" spans="2:10" x14ac:dyDescent="0.25">
      <c r="B25" s="108"/>
      <c r="C25" s="126"/>
      <c r="D25" s="138" t="s">
        <v>1075</v>
      </c>
      <c r="E25" s="183"/>
      <c r="F25" s="183"/>
      <c r="G25" s="183"/>
      <c r="H25" s="183"/>
      <c r="I25" s="183"/>
      <c r="J25" s="183"/>
    </row>
    <row r="26" spans="2:10" x14ac:dyDescent="0.25">
      <c r="B26" s="108"/>
      <c r="C26" s="126"/>
      <c r="D26" s="138" t="s">
        <v>1074</v>
      </c>
      <c r="E26" s="183"/>
      <c r="F26" s="183"/>
      <c r="G26" s="183"/>
      <c r="H26" s="183"/>
      <c r="I26" s="183"/>
      <c r="J26" s="183"/>
    </row>
    <row r="27" spans="2:10" x14ac:dyDescent="0.25">
      <c r="B27" s="108"/>
      <c r="C27" s="126"/>
      <c r="D27" s="138" t="s">
        <v>1073</v>
      </c>
      <c r="E27" s="183"/>
      <c r="F27" s="183"/>
      <c r="G27" s="183"/>
      <c r="H27" s="183"/>
      <c r="I27" s="183"/>
      <c r="J27" s="183"/>
    </row>
    <row r="28" spans="2:10" x14ac:dyDescent="0.25">
      <c r="B28" s="108"/>
      <c r="C28" s="126"/>
      <c r="D28" s="138" t="s">
        <v>1072</v>
      </c>
      <c r="E28" s="183"/>
      <c r="F28" s="183"/>
      <c r="G28" s="232"/>
      <c r="H28" s="183"/>
      <c r="I28" s="183"/>
      <c r="J28" s="183"/>
    </row>
    <row r="29" spans="2:10" x14ac:dyDescent="0.25">
      <c r="B29" s="108"/>
      <c r="C29" s="126"/>
      <c r="D29" s="138" t="s">
        <v>1071</v>
      </c>
      <c r="E29" s="183"/>
      <c r="F29" s="183"/>
      <c r="G29" s="183"/>
      <c r="H29" s="183"/>
      <c r="I29" s="183"/>
      <c r="J29" s="183"/>
    </row>
    <row r="30" spans="2:10" ht="22.5" x14ac:dyDescent="0.25">
      <c r="B30" s="108"/>
      <c r="C30" s="126"/>
      <c r="D30" s="106" t="s">
        <v>1070</v>
      </c>
      <c r="E30" s="183"/>
      <c r="F30" s="183"/>
      <c r="G30" s="183"/>
      <c r="H30" s="183"/>
      <c r="I30" s="183"/>
      <c r="J30" s="183"/>
    </row>
    <row r="31" spans="2:10" ht="24" customHeight="1" x14ac:dyDescent="0.25">
      <c r="B31" s="108"/>
      <c r="C31" s="416" t="s">
        <v>1069</v>
      </c>
      <c r="D31" s="556"/>
      <c r="E31" s="244">
        <f t="shared" ref="E31:J31" si="3">E32+E33+E34+E35+E36</f>
        <v>0</v>
      </c>
      <c r="F31" s="244">
        <f t="shared" si="3"/>
        <v>0</v>
      </c>
      <c r="G31" s="244">
        <f t="shared" si="3"/>
        <v>0</v>
      </c>
      <c r="H31" s="244">
        <f t="shared" si="3"/>
        <v>0</v>
      </c>
      <c r="I31" s="244">
        <f t="shared" si="3"/>
        <v>0</v>
      </c>
      <c r="J31" s="244">
        <f t="shared" si="3"/>
        <v>0</v>
      </c>
    </row>
    <row r="32" spans="2:10" x14ac:dyDescent="0.25">
      <c r="B32" s="108"/>
      <c r="C32" s="126"/>
      <c r="D32" s="138" t="s">
        <v>1068</v>
      </c>
      <c r="E32" s="183"/>
      <c r="F32" s="183"/>
      <c r="G32" s="183"/>
      <c r="H32" s="183"/>
      <c r="I32" s="183"/>
      <c r="J32" s="183"/>
    </row>
    <row r="33" spans="2:12" x14ac:dyDescent="0.25">
      <c r="B33" s="108"/>
      <c r="C33" s="126"/>
      <c r="D33" s="138" t="s">
        <v>1067</v>
      </c>
      <c r="E33" s="183"/>
      <c r="F33" s="183"/>
      <c r="G33" s="183"/>
      <c r="H33" s="183"/>
      <c r="I33" s="183"/>
      <c r="J33" s="183"/>
    </row>
    <row r="34" spans="2:12" x14ac:dyDescent="0.25">
      <c r="B34" s="108"/>
      <c r="C34" s="126"/>
      <c r="D34" s="138" t="s">
        <v>1066</v>
      </c>
      <c r="E34" s="183"/>
      <c r="F34" s="183"/>
      <c r="G34" s="183"/>
      <c r="H34" s="183"/>
      <c r="I34" s="183"/>
      <c r="J34" s="183"/>
    </row>
    <row r="35" spans="2:12" x14ac:dyDescent="0.25">
      <c r="B35" s="108"/>
      <c r="C35" s="126"/>
      <c r="D35" s="106" t="s">
        <v>1065</v>
      </c>
      <c r="E35" s="183"/>
      <c r="F35" s="183"/>
      <c r="G35" s="183"/>
      <c r="H35" s="183"/>
      <c r="I35" s="183"/>
      <c r="J35" s="183"/>
    </row>
    <row r="36" spans="2:12" x14ac:dyDescent="0.25">
      <c r="B36" s="108"/>
      <c r="C36" s="126"/>
      <c r="D36" s="138" t="s">
        <v>1064</v>
      </c>
      <c r="E36" s="183"/>
      <c r="F36" s="183"/>
      <c r="G36" s="183"/>
      <c r="H36" s="183"/>
      <c r="I36" s="183"/>
      <c r="J36" s="183"/>
    </row>
    <row r="37" spans="2:12" x14ac:dyDescent="0.25">
      <c r="B37" s="108"/>
      <c r="C37" s="420" t="s">
        <v>1063</v>
      </c>
      <c r="D37" s="549"/>
      <c r="E37" s="288">
        <v>17697739</v>
      </c>
      <c r="F37" s="244">
        <v>0</v>
      </c>
      <c r="G37" s="288">
        <f t="shared" ref="G37" si="4">+E37-F37</f>
        <v>17697739</v>
      </c>
      <c r="H37" s="193">
        <v>8208331</v>
      </c>
      <c r="I37" s="193">
        <f>H37</f>
        <v>8208331</v>
      </c>
      <c r="J37" s="288">
        <f>H37-E37</f>
        <v>-9489408</v>
      </c>
    </row>
    <row r="38" spans="2:12" x14ac:dyDescent="0.25">
      <c r="B38" s="108"/>
      <c r="C38" s="420" t="s">
        <v>1062</v>
      </c>
      <c r="D38" s="549"/>
      <c r="E38" s="193"/>
      <c r="F38" s="193">
        <v>50000</v>
      </c>
      <c r="G38" s="193">
        <v>50000</v>
      </c>
      <c r="H38" s="193">
        <v>50000</v>
      </c>
      <c r="I38" s="193">
        <f>H38</f>
        <v>50000</v>
      </c>
      <c r="J38" s="288">
        <f>H38-E38</f>
        <v>50000</v>
      </c>
      <c r="L38" s="334"/>
    </row>
    <row r="39" spans="2:12" x14ac:dyDescent="0.25">
      <c r="B39" s="108"/>
      <c r="C39" s="126"/>
      <c r="D39" s="138" t="s">
        <v>1061</v>
      </c>
      <c r="E39" s="193"/>
      <c r="F39" s="193"/>
      <c r="G39" s="193"/>
      <c r="H39" s="193"/>
      <c r="I39" s="193"/>
      <c r="J39" s="288"/>
    </row>
    <row r="40" spans="2:12" x14ac:dyDescent="0.25">
      <c r="B40" s="108"/>
      <c r="C40" s="420" t="s">
        <v>1060</v>
      </c>
      <c r="D40" s="549"/>
      <c r="E40" s="244">
        <f t="shared" ref="E40:J40" si="5">E41+E42</f>
        <v>0</v>
      </c>
      <c r="F40" s="244">
        <f t="shared" si="5"/>
        <v>0</v>
      </c>
      <c r="G40" s="244">
        <f t="shared" si="5"/>
        <v>0</v>
      </c>
      <c r="H40" s="244">
        <f t="shared" si="5"/>
        <v>0</v>
      </c>
      <c r="I40" s="244">
        <f t="shared" si="5"/>
        <v>0</v>
      </c>
      <c r="J40" s="244">
        <f t="shared" si="5"/>
        <v>0</v>
      </c>
    </row>
    <row r="41" spans="2:12" x14ac:dyDescent="0.25">
      <c r="B41" s="108"/>
      <c r="C41" s="126"/>
      <c r="D41" s="138" t="s">
        <v>1059</v>
      </c>
      <c r="E41" s="193"/>
      <c r="F41" s="193"/>
      <c r="G41" s="193"/>
      <c r="H41" s="193"/>
      <c r="I41" s="193"/>
      <c r="J41" s="193"/>
    </row>
    <row r="42" spans="2:12" x14ac:dyDescent="0.25">
      <c r="B42" s="108"/>
      <c r="C42" s="126"/>
      <c r="D42" s="138" t="s">
        <v>1058</v>
      </c>
      <c r="E42" s="193"/>
      <c r="F42" s="193"/>
      <c r="G42" s="193"/>
      <c r="H42" s="193"/>
      <c r="I42" s="193"/>
      <c r="J42" s="193"/>
    </row>
    <row r="43" spans="2:12" x14ac:dyDescent="0.25">
      <c r="B43" s="139"/>
      <c r="C43" s="140"/>
      <c r="D43" s="141"/>
      <c r="E43" s="193"/>
      <c r="F43" s="193"/>
      <c r="G43" s="193"/>
      <c r="H43" s="193"/>
      <c r="I43" s="193"/>
      <c r="J43" s="193"/>
    </row>
    <row r="44" spans="2:12" x14ac:dyDescent="0.25">
      <c r="B44" s="550" t="s">
        <v>1057</v>
      </c>
      <c r="C44" s="419"/>
      <c r="D44" s="555"/>
      <c r="E44" s="563">
        <f>E11+E12+E13+E14+E15+E16+E17+E18+E31+E37+E38+E40</f>
        <v>18162409</v>
      </c>
      <c r="F44" s="563">
        <f>F11+F12+F13+F14+F15+F16+F17+F18+F31+F37+F38+F40</f>
        <v>50000</v>
      </c>
      <c r="G44" s="561">
        <f t="shared" ref="G44" si="6">G11+G12+G13+G14+G15+G16+G17+G18+G31+G37+G38+G40</f>
        <v>18212409</v>
      </c>
      <c r="H44" s="562">
        <f>H37+H17+H38</f>
        <v>8511660</v>
      </c>
      <c r="I44" s="562">
        <f>I37+I17+I38</f>
        <v>8511660</v>
      </c>
      <c r="J44" s="563">
        <f t="shared" ref="J44" si="7">J11+J12+J13+J14+J15+J16+J17+J18+J31+J37+J38+J40</f>
        <v>-9650749</v>
      </c>
    </row>
    <row r="45" spans="2:12" x14ac:dyDescent="0.25">
      <c r="B45" s="550" t="s">
        <v>1056</v>
      </c>
      <c r="C45" s="419"/>
      <c r="D45" s="555"/>
      <c r="E45" s="563"/>
      <c r="F45" s="563"/>
      <c r="G45" s="561"/>
      <c r="H45" s="562"/>
      <c r="I45" s="562"/>
      <c r="J45" s="563"/>
    </row>
    <row r="46" spans="2:12" x14ac:dyDescent="0.25">
      <c r="B46" s="421" t="s">
        <v>1055</v>
      </c>
      <c r="C46" s="422"/>
      <c r="D46" s="446"/>
      <c r="E46" s="193"/>
      <c r="F46" s="193"/>
      <c r="G46" s="193"/>
      <c r="H46" s="193"/>
      <c r="I46" s="193"/>
      <c r="J46" s="193"/>
    </row>
    <row r="47" spans="2:12" x14ac:dyDescent="0.25">
      <c r="B47" s="139"/>
      <c r="C47" s="140"/>
      <c r="D47" s="141"/>
      <c r="E47" s="193"/>
      <c r="F47" s="193"/>
      <c r="G47" s="193"/>
      <c r="H47" s="193"/>
      <c r="I47" s="193"/>
      <c r="J47" s="193"/>
    </row>
    <row r="48" spans="2:12" x14ac:dyDescent="0.25">
      <c r="B48" s="550" t="s">
        <v>1054</v>
      </c>
      <c r="C48" s="419"/>
      <c r="D48" s="555"/>
      <c r="E48" s="193"/>
      <c r="F48" s="193"/>
      <c r="G48" s="193"/>
      <c r="H48" s="193"/>
      <c r="I48" s="193"/>
      <c r="J48" s="193"/>
    </row>
    <row r="49" spans="2:10" x14ac:dyDescent="0.25">
      <c r="B49" s="108"/>
      <c r="C49" s="420" t="s">
        <v>1053</v>
      </c>
      <c r="D49" s="549"/>
      <c r="E49" s="244">
        <f t="shared" ref="E49:J49" si="8">E50+E51+E52+E53+E54+E55+E56+E57</f>
        <v>0</v>
      </c>
      <c r="F49" s="244">
        <f t="shared" si="8"/>
        <v>0</v>
      </c>
      <c r="G49" s="244">
        <f t="shared" si="8"/>
        <v>0</v>
      </c>
      <c r="H49" s="244">
        <f t="shared" si="8"/>
        <v>0</v>
      </c>
      <c r="I49" s="244">
        <f t="shared" si="8"/>
        <v>0</v>
      </c>
      <c r="J49" s="244">
        <f t="shared" si="8"/>
        <v>0</v>
      </c>
    </row>
    <row r="50" spans="2:10" ht="22.5" x14ac:dyDescent="0.25">
      <c r="B50" s="108"/>
      <c r="C50" s="126"/>
      <c r="D50" s="106" t="s">
        <v>1052</v>
      </c>
      <c r="E50" s="193"/>
      <c r="F50" s="193"/>
      <c r="G50" s="193"/>
      <c r="H50" s="193"/>
      <c r="I50" s="193"/>
      <c r="J50" s="193"/>
    </row>
    <row r="51" spans="2:10" x14ac:dyDescent="0.25">
      <c r="B51" s="108"/>
      <c r="C51" s="126"/>
      <c r="D51" s="138" t="s">
        <v>1051</v>
      </c>
      <c r="E51" s="193"/>
      <c r="F51" s="193"/>
      <c r="G51" s="193"/>
      <c r="H51" s="193"/>
      <c r="I51" s="193"/>
      <c r="J51" s="193"/>
    </row>
    <row r="52" spans="2:10" x14ac:dyDescent="0.25">
      <c r="B52" s="108"/>
      <c r="C52" s="126"/>
      <c r="D52" s="138" t="s">
        <v>1050</v>
      </c>
      <c r="E52" s="193"/>
      <c r="F52" s="193"/>
      <c r="G52" s="193"/>
      <c r="H52" s="193"/>
      <c r="I52" s="193"/>
      <c r="J52" s="193"/>
    </row>
    <row r="53" spans="2:10" ht="33.75" x14ac:dyDescent="0.25">
      <c r="B53" s="108"/>
      <c r="C53" s="126"/>
      <c r="D53" s="106" t="s">
        <v>1049</v>
      </c>
      <c r="E53" s="193"/>
      <c r="F53" s="193"/>
      <c r="G53" s="193"/>
      <c r="H53" s="193"/>
      <c r="I53" s="193"/>
      <c r="J53" s="193"/>
    </row>
    <row r="54" spans="2:10" x14ac:dyDescent="0.25">
      <c r="B54" s="108"/>
      <c r="C54" s="126"/>
      <c r="D54" s="138" t="s">
        <v>1048</v>
      </c>
      <c r="E54" s="193"/>
      <c r="F54" s="193"/>
      <c r="G54" s="193"/>
      <c r="H54" s="193"/>
      <c r="I54" s="193"/>
      <c r="J54" s="193"/>
    </row>
    <row r="55" spans="2:10" ht="22.5" x14ac:dyDescent="0.25">
      <c r="B55" s="108"/>
      <c r="C55" s="126"/>
      <c r="D55" s="106" t="s">
        <v>1047</v>
      </c>
      <c r="E55" s="193"/>
      <c r="F55" s="193"/>
      <c r="G55" s="193"/>
      <c r="H55" s="193"/>
      <c r="I55" s="193"/>
      <c r="J55" s="193"/>
    </row>
    <row r="56" spans="2:10" ht="22.5" x14ac:dyDescent="0.25">
      <c r="B56" s="108"/>
      <c r="C56" s="126"/>
      <c r="D56" s="106" t="s">
        <v>1046</v>
      </c>
      <c r="E56" s="193"/>
      <c r="F56" s="193"/>
      <c r="G56" s="193"/>
      <c r="H56" s="193"/>
      <c r="I56" s="193"/>
      <c r="J56" s="193"/>
    </row>
    <row r="57" spans="2:10" ht="22.5" x14ac:dyDescent="0.25">
      <c r="B57" s="108"/>
      <c r="C57" s="126"/>
      <c r="D57" s="142" t="s">
        <v>1045</v>
      </c>
      <c r="E57" s="193"/>
      <c r="F57" s="193"/>
      <c r="G57" s="193"/>
      <c r="H57" s="193"/>
      <c r="I57" s="193"/>
      <c r="J57" s="193"/>
    </row>
    <row r="58" spans="2:10" x14ac:dyDescent="0.25">
      <c r="B58" s="108"/>
      <c r="C58" s="420" t="s">
        <v>1044</v>
      </c>
      <c r="D58" s="549"/>
      <c r="E58" s="244">
        <f t="shared" ref="E58:J58" si="9">E59+E60+E61+E62</f>
        <v>0</v>
      </c>
      <c r="F58" s="244">
        <f t="shared" si="9"/>
        <v>0</v>
      </c>
      <c r="G58" s="244">
        <f t="shared" si="9"/>
        <v>0</v>
      </c>
      <c r="H58" s="244">
        <f t="shared" si="9"/>
        <v>0</v>
      </c>
      <c r="I58" s="244">
        <f t="shared" si="9"/>
        <v>0</v>
      </c>
      <c r="J58" s="244">
        <f t="shared" si="9"/>
        <v>0</v>
      </c>
    </row>
    <row r="59" spans="2:10" x14ac:dyDescent="0.25">
      <c r="B59" s="108"/>
      <c r="C59" s="126"/>
      <c r="D59" s="138" t="s">
        <v>1043</v>
      </c>
      <c r="E59" s="245"/>
      <c r="F59" s="245"/>
      <c r="G59" s="245"/>
      <c r="H59" s="245"/>
      <c r="I59" s="245"/>
      <c r="J59" s="245"/>
    </row>
    <row r="60" spans="2:10" x14ac:dyDescent="0.25">
      <c r="B60" s="108"/>
      <c r="C60" s="126"/>
      <c r="D60" s="138" t="s">
        <v>1042</v>
      </c>
      <c r="E60" s="245"/>
      <c r="F60" s="245"/>
      <c r="G60" s="245"/>
      <c r="H60" s="245"/>
      <c r="I60" s="245"/>
      <c r="J60" s="245"/>
    </row>
    <row r="61" spans="2:10" x14ac:dyDescent="0.25">
      <c r="B61" s="108"/>
      <c r="C61" s="126"/>
      <c r="D61" s="138" t="s">
        <v>1041</v>
      </c>
      <c r="E61" s="245"/>
      <c r="F61" s="245"/>
      <c r="G61" s="245"/>
      <c r="H61" s="245"/>
      <c r="I61" s="245"/>
      <c r="J61" s="245"/>
    </row>
    <row r="62" spans="2:10" x14ac:dyDescent="0.25">
      <c r="B62" s="108"/>
      <c r="C62" s="126"/>
      <c r="D62" s="138" t="s">
        <v>1040</v>
      </c>
      <c r="E62" s="244"/>
      <c r="F62" s="245"/>
      <c r="G62" s="245"/>
      <c r="H62" s="245"/>
      <c r="I62" s="245"/>
      <c r="J62" s="245"/>
    </row>
    <row r="63" spans="2:10" x14ac:dyDescent="0.25">
      <c r="B63" s="108"/>
      <c r="C63" s="420" t="s">
        <v>1039</v>
      </c>
      <c r="D63" s="549"/>
      <c r="E63" s="244">
        <f t="shared" ref="E63:J63" si="10">E64+E65</f>
        <v>0</v>
      </c>
      <c r="F63" s="244">
        <f t="shared" si="10"/>
        <v>0</v>
      </c>
      <c r="G63" s="244">
        <f t="shared" si="10"/>
        <v>0</v>
      </c>
      <c r="H63" s="244">
        <f t="shared" si="10"/>
        <v>0</v>
      </c>
      <c r="I63" s="244">
        <f t="shared" si="10"/>
        <v>0</v>
      </c>
      <c r="J63" s="244">
        <f t="shared" si="10"/>
        <v>0</v>
      </c>
    </row>
    <row r="64" spans="2:10" ht="22.5" x14ac:dyDescent="0.25">
      <c r="B64" s="108"/>
      <c r="C64" s="126"/>
      <c r="D64" s="106" t="s">
        <v>1038</v>
      </c>
      <c r="E64" s="245"/>
      <c r="F64" s="245"/>
      <c r="G64" s="245"/>
      <c r="H64" s="245"/>
      <c r="I64" s="245"/>
      <c r="J64" s="245"/>
    </row>
    <row r="65" spans="2:10" x14ac:dyDescent="0.25">
      <c r="B65" s="108"/>
      <c r="C65" s="126"/>
      <c r="D65" s="138" t="s">
        <v>1037</v>
      </c>
      <c r="E65" s="245"/>
      <c r="F65" s="244"/>
      <c r="G65" s="245"/>
      <c r="H65" s="245"/>
      <c r="I65" s="245"/>
      <c r="J65" s="245"/>
    </row>
    <row r="66" spans="2:10" ht="22.5" customHeight="1" x14ac:dyDescent="0.25">
      <c r="B66" s="108"/>
      <c r="C66" s="416" t="s">
        <v>1036</v>
      </c>
      <c r="D66" s="556"/>
      <c r="E66" s="245"/>
      <c r="F66" s="245"/>
      <c r="G66" s="245"/>
      <c r="H66" s="245"/>
      <c r="I66" s="245"/>
      <c r="J66" s="245"/>
    </row>
    <row r="67" spans="2:10" x14ac:dyDescent="0.25">
      <c r="B67" s="108"/>
      <c r="C67" s="420" t="s">
        <v>1035</v>
      </c>
      <c r="D67" s="549"/>
      <c r="E67" s="245"/>
      <c r="F67" s="245"/>
      <c r="G67" s="245"/>
      <c r="H67" s="245"/>
      <c r="I67" s="245"/>
      <c r="J67" s="245"/>
    </row>
    <row r="68" spans="2:10" x14ac:dyDescent="0.25">
      <c r="B68" s="139"/>
      <c r="C68" s="553"/>
      <c r="D68" s="554"/>
      <c r="E68" s="245"/>
      <c r="F68" s="245"/>
      <c r="G68" s="245"/>
      <c r="H68" s="245"/>
      <c r="I68" s="245"/>
      <c r="J68" s="245"/>
    </row>
    <row r="69" spans="2:10" ht="21" customHeight="1" x14ac:dyDescent="0.25">
      <c r="B69" s="421" t="s">
        <v>1034</v>
      </c>
      <c r="C69" s="422"/>
      <c r="D69" s="446"/>
      <c r="E69" s="244">
        <f t="shared" ref="E69:J69" si="11">E49+E58+E63+E66+E67</f>
        <v>0</v>
      </c>
      <c r="F69" s="244">
        <f t="shared" si="11"/>
        <v>0</v>
      </c>
      <c r="G69" s="244">
        <f t="shared" si="11"/>
        <v>0</v>
      </c>
      <c r="H69" s="244">
        <f t="shared" si="11"/>
        <v>0</v>
      </c>
      <c r="I69" s="244">
        <f t="shared" si="11"/>
        <v>0</v>
      </c>
      <c r="J69" s="244">
        <f t="shared" si="11"/>
        <v>0</v>
      </c>
    </row>
    <row r="70" spans="2:10" x14ac:dyDescent="0.25">
      <c r="B70" s="139"/>
      <c r="C70" s="553"/>
      <c r="D70" s="554"/>
      <c r="E70" s="245"/>
      <c r="F70" s="245"/>
      <c r="G70" s="245"/>
      <c r="H70" s="245"/>
      <c r="I70" s="245"/>
      <c r="J70" s="245"/>
    </row>
    <row r="71" spans="2:10" x14ac:dyDescent="0.25">
      <c r="B71" s="550" t="s">
        <v>1033</v>
      </c>
      <c r="C71" s="419"/>
      <c r="D71" s="555"/>
      <c r="E71" s="244">
        <f t="shared" ref="E71:J71" si="12">E72</f>
        <v>0</v>
      </c>
      <c r="F71" s="244">
        <f t="shared" si="12"/>
        <v>0</v>
      </c>
      <c r="G71" s="244">
        <f t="shared" si="12"/>
        <v>0</v>
      </c>
      <c r="H71" s="244">
        <f t="shared" si="12"/>
        <v>0</v>
      </c>
      <c r="I71" s="244">
        <f t="shared" si="12"/>
        <v>0</v>
      </c>
      <c r="J71" s="244">
        <f t="shared" si="12"/>
        <v>0</v>
      </c>
    </row>
    <row r="72" spans="2:10" x14ac:dyDescent="0.25">
      <c r="B72" s="108"/>
      <c r="C72" s="420" t="s">
        <v>1032</v>
      </c>
      <c r="D72" s="549"/>
      <c r="E72" s="193"/>
      <c r="F72" s="193"/>
      <c r="G72" s="193"/>
      <c r="H72" s="193"/>
      <c r="I72" s="193"/>
      <c r="J72" s="193"/>
    </row>
    <row r="73" spans="2:10" x14ac:dyDescent="0.25">
      <c r="B73" s="139"/>
      <c r="C73" s="553"/>
      <c r="D73" s="554"/>
      <c r="E73" s="193"/>
      <c r="F73" s="193"/>
      <c r="G73" s="193"/>
      <c r="H73" s="193"/>
      <c r="I73" s="193"/>
      <c r="J73" s="193"/>
    </row>
    <row r="74" spans="2:10" x14ac:dyDescent="0.25">
      <c r="B74" s="550" t="s">
        <v>1031</v>
      </c>
      <c r="C74" s="419"/>
      <c r="D74" s="555"/>
      <c r="E74" s="246">
        <f>E44+E69+E71</f>
        <v>18162409</v>
      </c>
      <c r="F74" s="333">
        <v>0</v>
      </c>
      <c r="G74" s="246">
        <f t="shared" ref="G74:J74" si="13">G44+G69+G71</f>
        <v>18212409</v>
      </c>
      <c r="H74" s="246">
        <f t="shared" si="13"/>
        <v>8511660</v>
      </c>
      <c r="I74" s="246">
        <f t="shared" si="13"/>
        <v>8511660</v>
      </c>
      <c r="J74" s="246">
        <f t="shared" si="13"/>
        <v>-9650749</v>
      </c>
    </row>
    <row r="75" spans="2:10" x14ac:dyDescent="0.25">
      <c r="B75" s="139"/>
      <c r="C75" s="553"/>
      <c r="D75" s="554"/>
      <c r="E75" s="193"/>
      <c r="F75" s="193"/>
      <c r="G75" s="193"/>
      <c r="H75" s="193"/>
      <c r="I75" s="193"/>
      <c r="J75" s="193"/>
    </row>
    <row r="76" spans="2:10" x14ac:dyDescent="0.25">
      <c r="B76" s="108"/>
      <c r="C76" s="419" t="s">
        <v>1030</v>
      </c>
      <c r="D76" s="555"/>
      <c r="E76" s="193"/>
      <c r="F76" s="193"/>
      <c r="G76" s="193"/>
      <c r="H76" s="193"/>
      <c r="I76" s="193"/>
      <c r="J76" s="193"/>
    </row>
    <row r="77" spans="2:10" ht="27.75" customHeight="1" x14ac:dyDescent="0.25">
      <c r="B77" s="108"/>
      <c r="C77" s="416" t="s">
        <v>1029</v>
      </c>
      <c r="D77" s="556"/>
      <c r="E77" s="193"/>
      <c r="F77" s="193"/>
      <c r="G77" s="193"/>
      <c r="H77" s="193"/>
      <c r="I77" s="193"/>
      <c r="J77" s="193"/>
    </row>
    <row r="78" spans="2:10" ht="22.5" customHeight="1" x14ac:dyDescent="0.25">
      <c r="B78" s="108"/>
      <c r="C78" s="416" t="s">
        <v>1028</v>
      </c>
      <c r="D78" s="556"/>
      <c r="E78" s="193"/>
      <c r="F78" s="193"/>
      <c r="G78" s="193"/>
      <c r="H78" s="193"/>
      <c r="I78" s="193"/>
      <c r="J78" s="193"/>
    </row>
    <row r="79" spans="2:10" x14ac:dyDescent="0.25">
      <c r="B79" s="108"/>
      <c r="C79" s="422" t="s">
        <v>1027</v>
      </c>
      <c r="D79" s="446"/>
      <c r="E79" s="244">
        <f t="shared" ref="E79:J79" si="14">E77+E78</f>
        <v>0</v>
      </c>
      <c r="F79" s="244">
        <f t="shared" si="14"/>
        <v>0</v>
      </c>
      <c r="G79" s="244">
        <f t="shared" si="14"/>
        <v>0</v>
      </c>
      <c r="H79" s="244">
        <f t="shared" si="14"/>
        <v>0</v>
      </c>
      <c r="I79" s="244">
        <f t="shared" si="14"/>
        <v>0</v>
      </c>
      <c r="J79" s="244">
        <f t="shared" si="14"/>
        <v>0</v>
      </c>
    </row>
    <row r="80" spans="2:10" ht="15.75" thickBot="1" x14ac:dyDescent="0.3">
      <c r="B80" s="143"/>
      <c r="C80" s="551"/>
      <c r="D80" s="552"/>
      <c r="E80" s="194"/>
      <c r="F80" s="194"/>
      <c r="G80" s="194"/>
      <c r="H80" s="194"/>
      <c r="I80" s="194"/>
      <c r="J80" s="194"/>
    </row>
    <row r="83" spans="4:9" x14ac:dyDescent="0.25">
      <c r="D83" s="346" t="s">
        <v>1266</v>
      </c>
      <c r="E83" s="346"/>
      <c r="F83" s="346"/>
      <c r="G83" s="346" t="s">
        <v>1268</v>
      </c>
      <c r="H83" s="346"/>
      <c r="I83" s="346"/>
    </row>
    <row r="84" spans="4:9" x14ac:dyDescent="0.25">
      <c r="D84" s="346" t="s">
        <v>1267</v>
      </c>
      <c r="E84" s="346"/>
      <c r="F84" s="346" t="s">
        <v>1269</v>
      </c>
      <c r="G84" s="346"/>
      <c r="H84" s="346"/>
      <c r="I84" s="346"/>
    </row>
  </sheetData>
  <mergeCells count="59">
    <mergeCell ref="G44:G45"/>
    <mergeCell ref="H44:H45"/>
    <mergeCell ref="I44:I45"/>
    <mergeCell ref="J44:J45"/>
    <mergeCell ref="C68:D68"/>
    <mergeCell ref="B46:D46"/>
    <mergeCell ref="E44:E45"/>
    <mergeCell ref="F44:F45"/>
    <mergeCell ref="C49:D49"/>
    <mergeCell ref="C58:D58"/>
    <mergeCell ref="C63:D63"/>
    <mergeCell ref="C66:D66"/>
    <mergeCell ref="C67:D67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19:D19"/>
    <mergeCell ref="I7:I8"/>
    <mergeCell ref="B9:D9"/>
    <mergeCell ref="C14:D14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5:D15"/>
    <mergeCell ref="B10:D10"/>
    <mergeCell ref="C11:D11"/>
    <mergeCell ref="C12:D12"/>
    <mergeCell ref="C13:D13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B1:K164"/>
  <sheetViews>
    <sheetView topLeftCell="B115" zoomScaleNormal="100" workbookViewId="0">
      <selection activeCell="G162" sqref="G16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3.28515625" customWidth="1"/>
    <col min="9" max="9" width="13.28515625" bestFit="1" customWidth="1"/>
  </cols>
  <sheetData>
    <row r="1" spans="2:11" ht="30" customHeight="1" thickBot="1" x14ac:dyDescent="0.3">
      <c r="B1" s="564" t="s">
        <v>1240</v>
      </c>
      <c r="C1" s="564"/>
      <c r="D1" s="564"/>
      <c r="E1" s="564"/>
      <c r="F1" s="564"/>
      <c r="G1" s="564"/>
      <c r="H1" s="564"/>
      <c r="I1" s="564"/>
    </row>
    <row r="2" spans="2:11" x14ac:dyDescent="0.25">
      <c r="B2" s="497" t="s">
        <v>693</v>
      </c>
      <c r="C2" s="498"/>
      <c r="D2" s="498"/>
      <c r="E2" s="498"/>
      <c r="F2" s="498"/>
      <c r="G2" s="498"/>
      <c r="H2" s="498"/>
      <c r="I2" s="565"/>
    </row>
    <row r="3" spans="2:11" x14ac:dyDescent="0.25">
      <c r="B3" s="540" t="s">
        <v>1169</v>
      </c>
      <c r="C3" s="541"/>
      <c r="D3" s="541"/>
      <c r="E3" s="541"/>
      <c r="F3" s="541"/>
      <c r="G3" s="541"/>
      <c r="H3" s="541"/>
      <c r="I3" s="566"/>
      <c r="J3" s="118"/>
    </row>
    <row r="4" spans="2:11" x14ac:dyDescent="0.25">
      <c r="B4" s="540" t="s">
        <v>1170</v>
      </c>
      <c r="C4" s="541"/>
      <c r="D4" s="541"/>
      <c r="E4" s="541"/>
      <c r="F4" s="541"/>
      <c r="G4" s="541"/>
      <c r="H4" s="541"/>
      <c r="I4" s="566"/>
    </row>
    <row r="5" spans="2:11" x14ac:dyDescent="0.25">
      <c r="B5" s="540" t="str">
        <f>'Formato 5'!B4:J4</f>
        <v>Del 1 de Enero al 30 de Junio 2025</v>
      </c>
      <c r="C5" s="541"/>
      <c r="D5" s="541"/>
      <c r="E5" s="541"/>
      <c r="F5" s="541"/>
      <c r="G5" s="541"/>
      <c r="H5" s="541"/>
      <c r="I5" s="566"/>
    </row>
    <row r="6" spans="2:11" ht="15.75" thickBot="1" x14ac:dyDescent="0.3">
      <c r="B6" s="543" t="s">
        <v>923</v>
      </c>
      <c r="C6" s="544"/>
      <c r="D6" s="544"/>
      <c r="E6" s="544"/>
      <c r="F6" s="544"/>
      <c r="G6" s="544"/>
      <c r="H6" s="544"/>
      <c r="I6" s="567"/>
    </row>
    <row r="7" spans="2:11" ht="15.75" thickBot="1" x14ac:dyDescent="0.3">
      <c r="B7" s="497" t="s">
        <v>823</v>
      </c>
      <c r="C7" s="499"/>
      <c r="D7" s="497" t="s">
        <v>685</v>
      </c>
      <c r="E7" s="498"/>
      <c r="F7" s="547"/>
      <c r="G7" s="547"/>
      <c r="H7" s="548"/>
      <c r="I7" s="490" t="s">
        <v>1171</v>
      </c>
    </row>
    <row r="8" spans="2:11" ht="23.25" thickBot="1" x14ac:dyDescent="0.3">
      <c r="B8" s="543"/>
      <c r="C8" s="544"/>
      <c r="D8" s="340" t="s">
        <v>1024</v>
      </c>
      <c r="E8" s="341" t="s">
        <v>1172</v>
      </c>
      <c r="F8" s="297" t="s">
        <v>1173</v>
      </c>
      <c r="G8" s="297" t="s">
        <v>681</v>
      </c>
      <c r="H8" s="297" t="s">
        <v>1023</v>
      </c>
      <c r="I8" s="492"/>
    </row>
    <row r="9" spans="2:11" x14ac:dyDescent="0.25">
      <c r="B9" s="423" t="s">
        <v>1174</v>
      </c>
      <c r="C9" s="568"/>
      <c r="D9" s="343">
        <f t="shared" ref="D9:E9" si="0">D10+D18+D28+D38+D48+D58+D62+D70+D74</f>
        <v>18162409</v>
      </c>
      <c r="E9" s="344">
        <f t="shared" si="0"/>
        <v>50000</v>
      </c>
      <c r="F9" s="339">
        <f>D9+E9</f>
        <v>18212409</v>
      </c>
      <c r="G9" s="336">
        <f>G10+G18+G28+G38+G48+G58+G62+G70+G74</f>
        <v>8573495</v>
      </c>
      <c r="H9" s="336">
        <f>H10+H18+H28+H38+H48+H58+H62+H70+H74</f>
        <v>8573495</v>
      </c>
      <c r="I9" s="336">
        <f>I10+I18+I28+I38+I48+I58+I62+I70+I74</f>
        <v>9638914</v>
      </c>
      <c r="K9" s="334"/>
    </row>
    <row r="10" spans="2:11" x14ac:dyDescent="0.25">
      <c r="B10" s="427" t="s">
        <v>1097</v>
      </c>
      <c r="C10" s="420"/>
      <c r="D10" s="347">
        <f>SUM(D11:D17)</f>
        <v>17006146</v>
      </c>
      <c r="E10" s="348">
        <f>SUM(E11:E17)</f>
        <v>0</v>
      </c>
      <c r="F10" s="348">
        <f t="shared" ref="F10:I10" si="1">SUM(F11:F17)</f>
        <v>17006146</v>
      </c>
      <c r="G10" s="347">
        <f t="shared" si="1"/>
        <v>7485031</v>
      </c>
      <c r="H10" s="347">
        <f t="shared" si="1"/>
        <v>7485031</v>
      </c>
      <c r="I10" s="347">
        <f t="shared" si="1"/>
        <v>9521115</v>
      </c>
    </row>
    <row r="11" spans="2:11" x14ac:dyDescent="0.25">
      <c r="B11" s="108"/>
      <c r="C11" s="126" t="s">
        <v>1098</v>
      </c>
      <c r="D11" s="349">
        <v>12468436</v>
      </c>
      <c r="E11" s="350">
        <v>0</v>
      </c>
      <c r="F11" s="351">
        <f>+D11+E11</f>
        <v>12468436</v>
      </c>
      <c r="G11" s="351">
        <v>6275400</v>
      </c>
      <c r="H11" s="351">
        <f>G11</f>
        <v>6275400</v>
      </c>
      <c r="I11" s="351">
        <f t="shared" ref="I11:I17" si="2">+F11-G11</f>
        <v>6193036</v>
      </c>
    </row>
    <row r="12" spans="2:11" x14ac:dyDescent="0.25">
      <c r="B12" s="108"/>
      <c r="C12" s="126" t="s">
        <v>1099</v>
      </c>
      <c r="D12" s="349">
        <v>0</v>
      </c>
      <c r="E12" s="352">
        <v>0</v>
      </c>
      <c r="F12" s="351">
        <f t="shared" ref="F12:F51" si="3">+D12+E12</f>
        <v>0</v>
      </c>
      <c r="G12" s="351">
        <v>0</v>
      </c>
      <c r="H12" s="351">
        <f t="shared" ref="H12:H17" si="4">G12</f>
        <v>0</v>
      </c>
      <c r="I12" s="351">
        <f t="shared" si="2"/>
        <v>0</v>
      </c>
    </row>
    <row r="13" spans="2:11" x14ac:dyDescent="0.25">
      <c r="B13" s="108"/>
      <c r="C13" s="126" t="s">
        <v>1100</v>
      </c>
      <c r="D13" s="353">
        <v>1359187</v>
      </c>
      <c r="E13" s="354">
        <v>0</v>
      </c>
      <c r="F13" s="351">
        <f t="shared" si="3"/>
        <v>1359187</v>
      </c>
      <c r="G13" s="351">
        <v>228467</v>
      </c>
      <c r="H13" s="351">
        <f t="shared" si="4"/>
        <v>228467</v>
      </c>
      <c r="I13" s="351">
        <f t="shared" si="2"/>
        <v>1130720</v>
      </c>
    </row>
    <row r="14" spans="2:11" x14ac:dyDescent="0.25">
      <c r="B14" s="108"/>
      <c r="C14" s="126" t="s">
        <v>1101</v>
      </c>
      <c r="D14" s="349">
        <v>3178523</v>
      </c>
      <c r="E14" s="354">
        <v>0</v>
      </c>
      <c r="F14" s="351">
        <f t="shared" si="3"/>
        <v>3178523</v>
      </c>
      <c r="G14" s="351">
        <v>981164</v>
      </c>
      <c r="H14" s="351">
        <f t="shared" si="4"/>
        <v>981164</v>
      </c>
      <c r="I14" s="351">
        <f t="shared" si="2"/>
        <v>2197359</v>
      </c>
    </row>
    <row r="15" spans="2:11" x14ac:dyDescent="0.25">
      <c r="B15" s="108"/>
      <c r="C15" s="126" t="s">
        <v>1102</v>
      </c>
      <c r="D15" s="355">
        <v>0</v>
      </c>
      <c r="E15" s="350">
        <v>0</v>
      </c>
      <c r="F15" s="351">
        <f t="shared" si="3"/>
        <v>0</v>
      </c>
      <c r="G15" s="351">
        <v>0</v>
      </c>
      <c r="H15" s="351">
        <f t="shared" si="4"/>
        <v>0</v>
      </c>
      <c r="I15" s="351">
        <f t="shared" si="2"/>
        <v>0</v>
      </c>
    </row>
    <row r="16" spans="2:11" x14ac:dyDescent="0.25">
      <c r="B16" s="108"/>
      <c r="C16" s="126" t="s">
        <v>1103</v>
      </c>
      <c r="D16" s="353">
        <v>0</v>
      </c>
      <c r="E16" s="350">
        <v>0</v>
      </c>
      <c r="F16" s="351">
        <f t="shared" si="3"/>
        <v>0</v>
      </c>
      <c r="G16" s="351">
        <v>0</v>
      </c>
      <c r="H16" s="351">
        <f t="shared" si="4"/>
        <v>0</v>
      </c>
      <c r="I16" s="351">
        <f t="shared" si="2"/>
        <v>0</v>
      </c>
    </row>
    <row r="17" spans="2:9" x14ac:dyDescent="0.25">
      <c r="B17" s="108"/>
      <c r="C17" s="126" t="s">
        <v>1104</v>
      </c>
      <c r="D17" s="356">
        <v>0</v>
      </c>
      <c r="E17" s="352">
        <v>0</v>
      </c>
      <c r="F17" s="351">
        <f t="shared" si="3"/>
        <v>0</v>
      </c>
      <c r="G17" s="351">
        <v>0</v>
      </c>
      <c r="H17" s="351">
        <f t="shared" si="4"/>
        <v>0</v>
      </c>
      <c r="I17" s="351">
        <f t="shared" si="2"/>
        <v>0</v>
      </c>
    </row>
    <row r="18" spans="2:9" x14ac:dyDescent="0.25">
      <c r="B18" s="427" t="s">
        <v>1105</v>
      </c>
      <c r="C18" s="420"/>
      <c r="D18" s="357">
        <f>SUM(D19:D27)</f>
        <v>277950</v>
      </c>
      <c r="E18" s="358">
        <f>SUM(E19:E27)</f>
        <v>42000</v>
      </c>
      <c r="F18" s="348">
        <f t="shared" ref="F18:I18" si="5">SUM(F19:F27)</f>
        <v>319950</v>
      </c>
      <c r="G18" s="348">
        <f t="shared" si="5"/>
        <v>342368</v>
      </c>
      <c r="H18" s="348">
        <f t="shared" si="5"/>
        <v>342368</v>
      </c>
      <c r="I18" s="348">
        <f t="shared" si="5"/>
        <v>-22418</v>
      </c>
    </row>
    <row r="19" spans="2:9" x14ac:dyDescent="0.25">
      <c r="B19" s="108"/>
      <c r="C19" s="126" t="s">
        <v>1106</v>
      </c>
      <c r="D19" s="359">
        <v>108983</v>
      </c>
      <c r="E19" s="350">
        <v>12684</v>
      </c>
      <c r="F19" s="351">
        <f>D19+E19</f>
        <v>121667</v>
      </c>
      <c r="G19" s="353">
        <v>149054</v>
      </c>
      <c r="H19" s="353">
        <f>G19</f>
        <v>149054</v>
      </c>
      <c r="I19" s="351">
        <f>+F19-G19</f>
        <v>-27387</v>
      </c>
    </row>
    <row r="20" spans="2:9" x14ac:dyDescent="0.25">
      <c r="B20" s="108"/>
      <c r="C20" s="126" t="s">
        <v>1107</v>
      </c>
      <c r="D20" s="359">
        <v>35000</v>
      </c>
      <c r="E20" s="352">
        <v>18726</v>
      </c>
      <c r="F20" s="351">
        <f t="shared" ref="F20:F27" si="6">D20+E20</f>
        <v>53726</v>
      </c>
      <c r="G20" s="353">
        <v>56646</v>
      </c>
      <c r="H20" s="353">
        <f t="shared" ref="H20:H27" si="7">G20</f>
        <v>56646</v>
      </c>
      <c r="I20" s="351">
        <f t="shared" ref="I20:I37" si="8">+F20-G20</f>
        <v>-2920</v>
      </c>
    </row>
    <row r="21" spans="2:9" x14ac:dyDescent="0.25">
      <c r="B21" s="108"/>
      <c r="C21" s="126" t="s">
        <v>1108</v>
      </c>
      <c r="D21" s="359">
        <v>0</v>
      </c>
      <c r="E21" s="354">
        <v>0</v>
      </c>
      <c r="F21" s="351">
        <f t="shared" si="6"/>
        <v>0</v>
      </c>
      <c r="G21" s="353">
        <v>0</v>
      </c>
      <c r="H21" s="353">
        <f t="shared" si="7"/>
        <v>0</v>
      </c>
      <c r="I21" s="351">
        <f t="shared" si="8"/>
        <v>0</v>
      </c>
    </row>
    <row r="22" spans="2:9" x14ac:dyDescent="0.25">
      <c r="B22" s="108"/>
      <c r="C22" s="126" t="s">
        <v>1109</v>
      </c>
      <c r="D22" s="360">
        <v>42230</v>
      </c>
      <c r="E22" s="354">
        <v>24090</v>
      </c>
      <c r="F22" s="351">
        <f t="shared" si="6"/>
        <v>66320</v>
      </c>
      <c r="G22" s="353">
        <v>75087</v>
      </c>
      <c r="H22" s="353">
        <f t="shared" si="7"/>
        <v>75087</v>
      </c>
      <c r="I22" s="351">
        <f t="shared" si="8"/>
        <v>-8767</v>
      </c>
    </row>
    <row r="23" spans="2:9" x14ac:dyDescent="0.25">
      <c r="B23" s="108"/>
      <c r="C23" s="126" t="s">
        <v>1110</v>
      </c>
      <c r="D23" s="360">
        <v>0</v>
      </c>
      <c r="E23" s="350">
        <v>0</v>
      </c>
      <c r="F23" s="351">
        <f t="shared" si="6"/>
        <v>0</v>
      </c>
      <c r="G23" s="353" t="s">
        <v>1265</v>
      </c>
      <c r="H23" s="353">
        <v>0</v>
      </c>
      <c r="I23" s="351">
        <f t="shared" si="8"/>
        <v>0</v>
      </c>
    </row>
    <row r="24" spans="2:9" x14ac:dyDescent="0.25">
      <c r="B24" s="108"/>
      <c r="C24" s="126" t="s">
        <v>1111</v>
      </c>
      <c r="D24" s="361">
        <v>85119</v>
      </c>
      <c r="E24" s="350">
        <v>-13000</v>
      </c>
      <c r="F24" s="351">
        <f t="shared" si="6"/>
        <v>72119</v>
      </c>
      <c r="G24" s="353">
        <v>55945</v>
      </c>
      <c r="H24" s="353">
        <f t="shared" si="7"/>
        <v>55945</v>
      </c>
      <c r="I24" s="351">
        <f t="shared" si="8"/>
        <v>16174</v>
      </c>
    </row>
    <row r="25" spans="2:9" x14ac:dyDescent="0.25">
      <c r="B25" s="108"/>
      <c r="C25" s="126" t="s">
        <v>1112</v>
      </c>
      <c r="D25" s="359">
        <v>2500</v>
      </c>
      <c r="E25" s="352">
        <v>-2500</v>
      </c>
      <c r="F25" s="351">
        <f t="shared" si="6"/>
        <v>0</v>
      </c>
      <c r="G25" s="353">
        <v>0</v>
      </c>
      <c r="H25" s="353">
        <f t="shared" si="7"/>
        <v>0</v>
      </c>
      <c r="I25" s="351">
        <f t="shared" si="8"/>
        <v>0</v>
      </c>
    </row>
    <row r="26" spans="2:9" x14ac:dyDescent="0.25">
      <c r="B26" s="108"/>
      <c r="C26" s="126" t="s">
        <v>1113</v>
      </c>
      <c r="D26" s="359">
        <v>0</v>
      </c>
      <c r="E26" s="350">
        <v>0</v>
      </c>
      <c r="F26" s="351">
        <f t="shared" si="6"/>
        <v>0</v>
      </c>
      <c r="G26" s="353" t="s">
        <v>1265</v>
      </c>
      <c r="H26" s="353" t="str">
        <f t="shared" si="7"/>
        <v>0</v>
      </c>
      <c r="I26" s="351">
        <f t="shared" si="8"/>
        <v>0</v>
      </c>
    </row>
    <row r="27" spans="2:9" x14ac:dyDescent="0.25">
      <c r="B27" s="108"/>
      <c r="C27" s="126" t="s">
        <v>1114</v>
      </c>
      <c r="D27" s="360">
        <v>4118</v>
      </c>
      <c r="E27" s="350">
        <v>2000</v>
      </c>
      <c r="F27" s="351">
        <f t="shared" si="6"/>
        <v>6118</v>
      </c>
      <c r="G27" s="353">
        <v>5636</v>
      </c>
      <c r="H27" s="353">
        <f t="shared" si="7"/>
        <v>5636</v>
      </c>
      <c r="I27" s="351">
        <f t="shared" si="8"/>
        <v>482</v>
      </c>
    </row>
    <row r="28" spans="2:9" x14ac:dyDescent="0.25">
      <c r="B28" s="427" t="s">
        <v>1115</v>
      </c>
      <c r="C28" s="420"/>
      <c r="D28" s="362">
        <f>SUM(D29:D37)</f>
        <v>878313</v>
      </c>
      <c r="E28" s="348">
        <f>SUM(E29:E37)</f>
        <v>8000</v>
      </c>
      <c r="F28" s="348">
        <f t="shared" ref="F28:I28" si="9">SUM(F29:F37)</f>
        <v>886313</v>
      </c>
      <c r="G28" s="348">
        <f t="shared" si="9"/>
        <v>746096</v>
      </c>
      <c r="H28" s="348">
        <f t="shared" si="9"/>
        <v>746096</v>
      </c>
      <c r="I28" s="348">
        <f t="shared" si="9"/>
        <v>140217</v>
      </c>
    </row>
    <row r="29" spans="2:9" x14ac:dyDescent="0.25">
      <c r="B29" s="108"/>
      <c r="C29" s="126" t="s">
        <v>1116</v>
      </c>
      <c r="D29" s="361">
        <v>280267</v>
      </c>
      <c r="E29" s="350">
        <v>-67000</v>
      </c>
      <c r="F29" s="351">
        <f t="shared" si="3"/>
        <v>213267</v>
      </c>
      <c r="G29" s="353">
        <v>143799</v>
      </c>
      <c r="H29" s="353">
        <f>G29</f>
        <v>143799</v>
      </c>
      <c r="I29" s="351">
        <f t="shared" si="8"/>
        <v>69468</v>
      </c>
    </row>
    <row r="30" spans="2:9" x14ac:dyDescent="0.25">
      <c r="B30" s="108"/>
      <c r="C30" s="126" t="s">
        <v>1117</v>
      </c>
      <c r="D30" s="360">
        <v>0</v>
      </c>
      <c r="E30" s="350">
        <v>0</v>
      </c>
      <c r="F30" s="363">
        <f t="shared" si="3"/>
        <v>0</v>
      </c>
      <c r="G30" s="353" t="s">
        <v>1265</v>
      </c>
      <c r="H30" s="353" t="str">
        <f t="shared" ref="H30:H37" si="10">G30</f>
        <v>0</v>
      </c>
      <c r="I30" s="351">
        <f t="shared" si="8"/>
        <v>0</v>
      </c>
    </row>
    <row r="31" spans="2:9" x14ac:dyDescent="0.25">
      <c r="B31" s="108"/>
      <c r="C31" s="126" t="s">
        <v>1118</v>
      </c>
      <c r="D31" s="360">
        <v>222224</v>
      </c>
      <c r="E31" s="350">
        <v>10000</v>
      </c>
      <c r="F31" s="351">
        <f t="shared" si="3"/>
        <v>232224</v>
      </c>
      <c r="G31" s="353">
        <v>151243</v>
      </c>
      <c r="H31" s="353">
        <f t="shared" si="10"/>
        <v>151243</v>
      </c>
      <c r="I31" s="351">
        <f t="shared" si="8"/>
        <v>80981</v>
      </c>
    </row>
    <row r="32" spans="2:9" x14ac:dyDescent="0.25">
      <c r="B32" s="108"/>
      <c r="C32" s="126" t="s">
        <v>1119</v>
      </c>
      <c r="D32" s="360">
        <v>30000</v>
      </c>
      <c r="E32" s="350">
        <v>-8000</v>
      </c>
      <c r="F32" s="351">
        <f t="shared" si="3"/>
        <v>22000</v>
      </c>
      <c r="G32" s="353">
        <v>21762</v>
      </c>
      <c r="H32" s="353">
        <f t="shared" si="10"/>
        <v>21762</v>
      </c>
      <c r="I32" s="351">
        <f t="shared" si="8"/>
        <v>238</v>
      </c>
    </row>
    <row r="33" spans="2:9" x14ac:dyDescent="0.25">
      <c r="B33" s="108"/>
      <c r="C33" s="126" t="s">
        <v>1120</v>
      </c>
      <c r="D33" s="360">
        <v>30900</v>
      </c>
      <c r="E33" s="352">
        <v>-12000</v>
      </c>
      <c r="F33" s="351">
        <f t="shared" si="3"/>
        <v>18900</v>
      </c>
      <c r="G33" s="353">
        <v>11436</v>
      </c>
      <c r="H33" s="353">
        <f t="shared" si="10"/>
        <v>11436</v>
      </c>
      <c r="I33" s="351">
        <f t="shared" si="8"/>
        <v>7464</v>
      </c>
    </row>
    <row r="34" spans="2:9" x14ac:dyDescent="0.25">
      <c r="B34" s="108"/>
      <c r="C34" s="126" t="s">
        <v>1121</v>
      </c>
      <c r="D34" s="361">
        <v>15450</v>
      </c>
      <c r="E34" s="350">
        <v>7000</v>
      </c>
      <c r="F34" s="351">
        <f t="shared" si="3"/>
        <v>22450</v>
      </c>
      <c r="G34" s="353">
        <v>22461</v>
      </c>
      <c r="H34" s="353">
        <f t="shared" si="10"/>
        <v>22461</v>
      </c>
      <c r="I34" s="351">
        <f t="shared" si="8"/>
        <v>-11</v>
      </c>
    </row>
    <row r="35" spans="2:9" x14ac:dyDescent="0.25">
      <c r="B35" s="108"/>
      <c r="C35" s="126" t="s">
        <v>1122</v>
      </c>
      <c r="D35" s="360">
        <v>30150</v>
      </c>
      <c r="E35" s="350">
        <v>-15000</v>
      </c>
      <c r="F35" s="351">
        <f t="shared" si="3"/>
        <v>15150</v>
      </c>
      <c r="G35" s="353">
        <v>7518</v>
      </c>
      <c r="H35" s="353">
        <f t="shared" si="10"/>
        <v>7518</v>
      </c>
      <c r="I35" s="351">
        <f t="shared" si="8"/>
        <v>7632</v>
      </c>
    </row>
    <row r="36" spans="2:9" x14ac:dyDescent="0.25">
      <c r="B36" s="108"/>
      <c r="C36" s="126" t="s">
        <v>1123</v>
      </c>
      <c r="D36" s="361">
        <v>48808</v>
      </c>
      <c r="E36" s="350">
        <v>-15000</v>
      </c>
      <c r="F36" s="351">
        <f t="shared" si="3"/>
        <v>33808</v>
      </c>
      <c r="G36" s="353">
        <v>27075</v>
      </c>
      <c r="H36" s="353">
        <f t="shared" si="10"/>
        <v>27075</v>
      </c>
      <c r="I36" s="351">
        <f t="shared" si="8"/>
        <v>6733</v>
      </c>
    </row>
    <row r="37" spans="2:9" x14ac:dyDescent="0.25">
      <c r="B37" s="108"/>
      <c r="C37" s="126" t="s">
        <v>1124</v>
      </c>
      <c r="D37" s="360">
        <v>220514</v>
      </c>
      <c r="E37" s="364">
        <v>108000</v>
      </c>
      <c r="F37" s="351">
        <f t="shared" si="3"/>
        <v>328514</v>
      </c>
      <c r="G37" s="353">
        <v>360802</v>
      </c>
      <c r="H37" s="353">
        <f t="shared" si="10"/>
        <v>360802</v>
      </c>
      <c r="I37" s="351">
        <f t="shared" si="8"/>
        <v>-32288</v>
      </c>
    </row>
    <row r="38" spans="2:9" x14ac:dyDescent="0.25">
      <c r="B38" s="427" t="s">
        <v>1125</v>
      </c>
      <c r="C38" s="420"/>
      <c r="D38" s="329">
        <f>SUM(D39:D47)</f>
        <v>0</v>
      </c>
      <c r="E38" s="323">
        <f>SUM(E39:E47)</f>
        <v>0</v>
      </c>
      <c r="F38" s="323">
        <f t="shared" si="3"/>
        <v>0</v>
      </c>
      <c r="G38" s="323">
        <f>SUM(G39:G47)</f>
        <v>0</v>
      </c>
      <c r="H38" s="323">
        <f>SUM(H39:H47)</f>
        <v>0</v>
      </c>
      <c r="I38" s="323">
        <f t="shared" ref="I38:I51" si="11">F38-G38-H38</f>
        <v>0</v>
      </c>
    </row>
    <row r="39" spans="2:9" x14ac:dyDescent="0.25">
      <c r="B39" s="108"/>
      <c r="C39" s="126" t="s">
        <v>1126</v>
      </c>
      <c r="D39" s="259">
        <v>0</v>
      </c>
      <c r="E39" s="260">
        <v>0</v>
      </c>
      <c r="F39" s="260">
        <f t="shared" si="3"/>
        <v>0</v>
      </c>
      <c r="G39" s="260">
        <v>0</v>
      </c>
      <c r="H39" s="260">
        <v>0</v>
      </c>
      <c r="I39" s="260">
        <f t="shared" si="11"/>
        <v>0</v>
      </c>
    </row>
    <row r="40" spans="2:9" x14ac:dyDescent="0.25">
      <c r="B40" s="108"/>
      <c r="C40" s="126" t="s">
        <v>1127</v>
      </c>
      <c r="D40" s="259">
        <v>0</v>
      </c>
      <c r="E40" s="260">
        <v>0</v>
      </c>
      <c r="F40" s="260">
        <f t="shared" si="3"/>
        <v>0</v>
      </c>
      <c r="G40" s="260">
        <v>0</v>
      </c>
      <c r="H40" s="260">
        <v>0</v>
      </c>
      <c r="I40" s="260">
        <f t="shared" si="11"/>
        <v>0</v>
      </c>
    </row>
    <row r="41" spans="2:9" x14ac:dyDescent="0.25">
      <c r="B41" s="108"/>
      <c r="C41" s="126" t="s">
        <v>1128</v>
      </c>
      <c r="D41" s="259">
        <v>0</v>
      </c>
      <c r="E41" s="260">
        <v>0</v>
      </c>
      <c r="F41" s="260">
        <f t="shared" si="3"/>
        <v>0</v>
      </c>
      <c r="G41" s="260">
        <v>0</v>
      </c>
      <c r="H41" s="260">
        <v>0</v>
      </c>
      <c r="I41" s="260">
        <f t="shared" si="11"/>
        <v>0</v>
      </c>
    </row>
    <row r="42" spans="2:9" x14ac:dyDescent="0.25">
      <c r="B42" s="108"/>
      <c r="C42" s="126" t="s">
        <v>1129</v>
      </c>
      <c r="D42" s="259">
        <v>0</v>
      </c>
      <c r="E42" s="260">
        <v>0</v>
      </c>
      <c r="F42" s="260">
        <f t="shared" si="3"/>
        <v>0</v>
      </c>
      <c r="G42" s="260">
        <v>0</v>
      </c>
      <c r="H42" s="260">
        <v>0</v>
      </c>
      <c r="I42" s="260">
        <f t="shared" si="11"/>
        <v>0</v>
      </c>
    </row>
    <row r="43" spans="2:9" x14ac:dyDescent="0.25">
      <c r="B43" s="108"/>
      <c r="C43" s="126" t="s">
        <v>1130</v>
      </c>
      <c r="D43" s="259">
        <v>0</v>
      </c>
      <c r="E43" s="260">
        <v>0</v>
      </c>
      <c r="F43" s="260">
        <f t="shared" si="3"/>
        <v>0</v>
      </c>
      <c r="G43" s="260">
        <v>0</v>
      </c>
      <c r="H43" s="260">
        <v>0</v>
      </c>
      <c r="I43" s="260">
        <f t="shared" si="11"/>
        <v>0</v>
      </c>
    </row>
    <row r="44" spans="2:9" x14ac:dyDescent="0.25">
      <c r="B44" s="108"/>
      <c r="C44" s="126" t="s">
        <v>1131</v>
      </c>
      <c r="D44" s="259">
        <v>0</v>
      </c>
      <c r="E44" s="260">
        <v>0</v>
      </c>
      <c r="F44" s="260">
        <f t="shared" si="3"/>
        <v>0</v>
      </c>
      <c r="G44" s="260">
        <v>0</v>
      </c>
      <c r="H44" s="260">
        <v>0</v>
      </c>
      <c r="I44" s="260">
        <f t="shared" si="11"/>
        <v>0</v>
      </c>
    </row>
    <row r="45" spans="2:9" x14ac:dyDescent="0.25">
      <c r="B45" s="108"/>
      <c r="C45" s="126" t="s">
        <v>1132</v>
      </c>
      <c r="D45" s="259">
        <v>0</v>
      </c>
      <c r="E45" s="260">
        <v>0</v>
      </c>
      <c r="F45" s="260">
        <f t="shared" si="3"/>
        <v>0</v>
      </c>
      <c r="G45" s="260">
        <v>0</v>
      </c>
      <c r="H45" s="260">
        <v>0</v>
      </c>
      <c r="I45" s="260">
        <f t="shared" si="11"/>
        <v>0</v>
      </c>
    </row>
    <row r="46" spans="2:9" x14ac:dyDescent="0.25">
      <c r="B46" s="108"/>
      <c r="C46" s="126" t="s">
        <v>1133</v>
      </c>
      <c r="D46" s="259">
        <v>0</v>
      </c>
      <c r="E46" s="260">
        <v>0</v>
      </c>
      <c r="F46" s="260">
        <f t="shared" si="3"/>
        <v>0</v>
      </c>
      <c r="G46" s="260">
        <v>0</v>
      </c>
      <c r="H46" s="260">
        <v>0</v>
      </c>
      <c r="I46" s="260">
        <f t="shared" si="11"/>
        <v>0</v>
      </c>
    </row>
    <row r="47" spans="2:9" x14ac:dyDescent="0.25">
      <c r="B47" s="108"/>
      <c r="C47" s="126" t="s">
        <v>1134</v>
      </c>
      <c r="D47" s="259">
        <v>0</v>
      </c>
      <c r="E47" s="260">
        <v>0</v>
      </c>
      <c r="F47" s="260">
        <f t="shared" si="3"/>
        <v>0</v>
      </c>
      <c r="G47" s="260">
        <v>0</v>
      </c>
      <c r="H47" s="260">
        <v>0</v>
      </c>
      <c r="I47" s="260">
        <f t="shared" si="11"/>
        <v>0</v>
      </c>
    </row>
    <row r="48" spans="2:9" x14ac:dyDescent="0.25">
      <c r="B48" s="427" t="s">
        <v>1135</v>
      </c>
      <c r="C48" s="420"/>
      <c r="D48" s="327">
        <f>SUM(D49:D57)</f>
        <v>0</v>
      </c>
      <c r="E48" s="342">
        <f>SUM(E49:E57)</f>
        <v>0</v>
      </c>
      <c r="F48" s="342">
        <f t="shared" si="3"/>
        <v>0</v>
      </c>
      <c r="G48" s="321">
        <f>SUM(G49:G57)</f>
        <v>0</v>
      </c>
      <c r="H48" s="321">
        <f>SUM(H49:H57)</f>
        <v>0</v>
      </c>
      <c r="I48" s="328">
        <f>SUM(I49:I57)</f>
        <v>0</v>
      </c>
    </row>
    <row r="49" spans="2:9" x14ac:dyDescent="0.25">
      <c r="B49" s="108"/>
      <c r="C49" s="126" t="s">
        <v>1136</v>
      </c>
      <c r="D49" s="335"/>
      <c r="E49" s="300">
        <v>0</v>
      </c>
      <c r="F49" s="300">
        <v>0</v>
      </c>
      <c r="G49" s="268">
        <v>0</v>
      </c>
      <c r="H49" s="268">
        <f>G49</f>
        <v>0</v>
      </c>
      <c r="I49" s="351">
        <f t="shared" ref="I49" si="12">+F49-G49</f>
        <v>0</v>
      </c>
    </row>
    <row r="50" spans="2:9" x14ac:dyDescent="0.25">
      <c r="B50" s="108"/>
      <c r="C50" s="126" t="s">
        <v>1137</v>
      </c>
      <c r="D50" s="335"/>
      <c r="E50" s="300"/>
      <c r="F50" s="300"/>
      <c r="G50" s="317"/>
      <c r="H50" s="317"/>
      <c r="I50" s="316"/>
    </row>
    <row r="51" spans="2:9" x14ac:dyDescent="0.25">
      <c r="B51" s="108"/>
      <c r="C51" s="126" t="s">
        <v>1138</v>
      </c>
      <c r="D51" s="259">
        <v>0</v>
      </c>
      <c r="E51" s="260">
        <v>0</v>
      </c>
      <c r="F51" s="260">
        <f t="shared" si="3"/>
        <v>0</v>
      </c>
      <c r="G51" s="260">
        <v>0</v>
      </c>
      <c r="H51" s="260">
        <v>0</v>
      </c>
      <c r="I51" s="260">
        <f t="shared" si="11"/>
        <v>0</v>
      </c>
    </row>
    <row r="52" spans="2:9" x14ac:dyDescent="0.25">
      <c r="B52" s="108"/>
      <c r="C52" s="126" t="s">
        <v>1139</v>
      </c>
      <c r="D52" s="306">
        <v>0</v>
      </c>
      <c r="E52" s="303">
        <v>0</v>
      </c>
      <c r="F52" s="303">
        <f t="shared" ref="F52" si="13">+D52+E52</f>
        <v>0</v>
      </c>
      <c r="G52" s="322" t="s">
        <v>1265</v>
      </c>
      <c r="H52" s="322" t="s">
        <v>1265</v>
      </c>
      <c r="I52" s="314">
        <v>0</v>
      </c>
    </row>
    <row r="53" spans="2:9" x14ac:dyDescent="0.25">
      <c r="B53" s="108"/>
      <c r="C53" s="126" t="s">
        <v>1140</v>
      </c>
      <c r="D53" s="259">
        <v>0</v>
      </c>
      <c r="E53" s="260">
        <v>0</v>
      </c>
      <c r="F53" s="299"/>
      <c r="G53" s="299"/>
      <c r="H53" s="260">
        <v>0</v>
      </c>
      <c r="I53" s="299"/>
    </row>
    <row r="54" spans="2:9" x14ac:dyDescent="0.25">
      <c r="B54" s="108"/>
      <c r="C54" s="126" t="s">
        <v>1141</v>
      </c>
      <c r="D54" s="298"/>
      <c r="E54" s="317"/>
      <c r="F54" s="316"/>
      <c r="G54" s="303"/>
      <c r="H54" s="303"/>
      <c r="I54" s="316"/>
    </row>
    <row r="55" spans="2:9" x14ac:dyDescent="0.25">
      <c r="B55" s="108"/>
      <c r="C55" s="126" t="s">
        <v>1142</v>
      </c>
      <c r="D55" s="259">
        <v>0</v>
      </c>
      <c r="E55" s="260">
        <v>0</v>
      </c>
      <c r="F55" s="260">
        <f t="shared" ref="F55:F73" si="14">+D55+E55</f>
        <v>0</v>
      </c>
      <c r="G55" s="260">
        <v>0</v>
      </c>
      <c r="H55" s="260">
        <v>0</v>
      </c>
      <c r="I55" s="260">
        <f t="shared" ref="I55:I73" si="15">F55-G55-H55</f>
        <v>0</v>
      </c>
    </row>
    <row r="56" spans="2:9" x14ac:dyDescent="0.25">
      <c r="B56" s="108"/>
      <c r="C56" s="126" t="s">
        <v>1143</v>
      </c>
      <c r="D56" s="259">
        <v>0</v>
      </c>
      <c r="E56" s="260">
        <v>0</v>
      </c>
      <c r="F56" s="260">
        <f t="shared" si="14"/>
        <v>0</v>
      </c>
      <c r="G56" s="260">
        <v>0</v>
      </c>
      <c r="H56" s="260">
        <v>0</v>
      </c>
      <c r="I56" s="260">
        <f t="shared" si="15"/>
        <v>0</v>
      </c>
    </row>
    <row r="57" spans="2:9" x14ac:dyDescent="0.25">
      <c r="B57" s="108"/>
      <c r="C57" s="126" t="s">
        <v>1144</v>
      </c>
      <c r="D57" s="306">
        <v>0</v>
      </c>
      <c r="E57" s="299">
        <v>0</v>
      </c>
      <c r="F57" s="304">
        <f t="shared" si="14"/>
        <v>0</v>
      </c>
      <c r="G57" s="299">
        <v>0</v>
      </c>
      <c r="H57" s="299">
        <v>0</v>
      </c>
      <c r="I57" s="304">
        <v>0</v>
      </c>
    </row>
    <row r="58" spans="2:9" x14ac:dyDescent="0.25">
      <c r="B58" s="427" t="s">
        <v>1145</v>
      </c>
      <c r="C58" s="420"/>
      <c r="D58" s="329">
        <f>SUM(D59:D61)</f>
        <v>0</v>
      </c>
      <c r="E58" s="323">
        <f>SUM(E59:E61)</f>
        <v>0</v>
      </c>
      <c r="F58" s="323">
        <f t="shared" si="14"/>
        <v>0</v>
      </c>
      <c r="G58" s="323">
        <f>SUM(G59:G61)</f>
        <v>0</v>
      </c>
      <c r="H58" s="323">
        <f>SUM(H59:H61)</f>
        <v>0</v>
      </c>
      <c r="I58" s="323">
        <f t="shared" si="15"/>
        <v>0</v>
      </c>
    </row>
    <row r="59" spans="2:9" x14ac:dyDescent="0.25">
      <c r="B59" s="108"/>
      <c r="C59" s="126" t="s">
        <v>1146</v>
      </c>
      <c r="D59" s="259">
        <v>0</v>
      </c>
      <c r="E59" s="260">
        <v>0</v>
      </c>
      <c r="F59" s="260">
        <f t="shared" si="14"/>
        <v>0</v>
      </c>
      <c r="G59" s="260">
        <v>0</v>
      </c>
      <c r="H59" s="260">
        <v>0</v>
      </c>
      <c r="I59" s="260">
        <f t="shared" si="15"/>
        <v>0</v>
      </c>
    </row>
    <row r="60" spans="2:9" x14ac:dyDescent="0.25">
      <c r="B60" s="108"/>
      <c r="C60" s="126" t="s">
        <v>1147</v>
      </c>
      <c r="D60" s="259">
        <v>0</v>
      </c>
      <c r="E60" s="260">
        <v>0</v>
      </c>
      <c r="F60" s="260">
        <f t="shared" si="14"/>
        <v>0</v>
      </c>
      <c r="G60" s="260">
        <v>0</v>
      </c>
      <c r="H60" s="260">
        <v>0</v>
      </c>
      <c r="I60" s="260">
        <f t="shared" si="15"/>
        <v>0</v>
      </c>
    </row>
    <row r="61" spans="2:9" x14ac:dyDescent="0.25">
      <c r="B61" s="108"/>
      <c r="C61" s="126" t="s">
        <v>1148</v>
      </c>
      <c r="D61" s="259">
        <v>0</v>
      </c>
      <c r="E61" s="260">
        <v>0</v>
      </c>
      <c r="F61" s="260">
        <f t="shared" si="14"/>
        <v>0</v>
      </c>
      <c r="G61" s="260">
        <v>0</v>
      </c>
      <c r="H61" s="260">
        <v>0</v>
      </c>
      <c r="I61" s="260">
        <f t="shared" si="15"/>
        <v>0</v>
      </c>
    </row>
    <row r="62" spans="2:9" x14ac:dyDescent="0.25">
      <c r="B62" s="427" t="s">
        <v>1149</v>
      </c>
      <c r="C62" s="420"/>
      <c r="D62" s="329">
        <f>SUM(D63:D69)</f>
        <v>0</v>
      </c>
      <c r="E62" s="323">
        <f>SUM(E63:E69)</f>
        <v>0</v>
      </c>
      <c r="F62" s="323">
        <f t="shared" si="14"/>
        <v>0</v>
      </c>
      <c r="G62" s="323">
        <f>SUM(G63:G69)</f>
        <v>0</v>
      </c>
      <c r="H62" s="323">
        <f>SUM(H63:H69)</f>
        <v>0</v>
      </c>
      <c r="I62" s="323">
        <f t="shared" si="15"/>
        <v>0</v>
      </c>
    </row>
    <row r="63" spans="2:9" x14ac:dyDescent="0.25">
      <c r="B63" s="108"/>
      <c r="C63" s="126" t="s">
        <v>1150</v>
      </c>
      <c r="D63" s="259">
        <v>0</v>
      </c>
      <c r="E63" s="260">
        <v>0</v>
      </c>
      <c r="F63" s="260">
        <f t="shared" si="14"/>
        <v>0</v>
      </c>
      <c r="G63" s="260">
        <v>0</v>
      </c>
      <c r="H63" s="260">
        <v>0</v>
      </c>
      <c r="I63" s="260">
        <f t="shared" si="15"/>
        <v>0</v>
      </c>
    </row>
    <row r="64" spans="2:9" x14ac:dyDescent="0.25">
      <c r="B64" s="108"/>
      <c r="C64" s="126" t="s">
        <v>1151</v>
      </c>
      <c r="D64" s="259">
        <v>0</v>
      </c>
      <c r="E64" s="260">
        <v>0</v>
      </c>
      <c r="F64" s="260">
        <f t="shared" si="14"/>
        <v>0</v>
      </c>
      <c r="G64" s="260">
        <v>0</v>
      </c>
      <c r="H64" s="260">
        <v>0</v>
      </c>
      <c r="I64" s="260">
        <f t="shared" si="15"/>
        <v>0</v>
      </c>
    </row>
    <row r="65" spans="2:10" x14ac:dyDescent="0.25">
      <c r="B65" s="108"/>
      <c r="C65" s="126" t="s">
        <v>1152</v>
      </c>
      <c r="D65" s="259">
        <v>0</v>
      </c>
      <c r="E65" s="260">
        <v>0</v>
      </c>
      <c r="F65" s="260">
        <f t="shared" si="14"/>
        <v>0</v>
      </c>
      <c r="G65" s="260">
        <v>0</v>
      </c>
      <c r="H65" s="260">
        <v>0</v>
      </c>
      <c r="I65" s="260">
        <f t="shared" si="15"/>
        <v>0</v>
      </c>
    </row>
    <row r="66" spans="2:10" x14ac:dyDescent="0.25">
      <c r="B66" s="108"/>
      <c r="C66" s="126" t="s">
        <v>1153</v>
      </c>
      <c r="D66" s="259">
        <v>0</v>
      </c>
      <c r="E66" s="260">
        <v>0</v>
      </c>
      <c r="F66" s="260">
        <f t="shared" si="14"/>
        <v>0</v>
      </c>
      <c r="G66" s="260">
        <v>0</v>
      </c>
      <c r="H66" s="260">
        <v>0</v>
      </c>
      <c r="I66" s="260">
        <f t="shared" si="15"/>
        <v>0</v>
      </c>
    </row>
    <row r="67" spans="2:10" ht="22.5" x14ac:dyDescent="0.25">
      <c r="B67" s="108"/>
      <c r="C67" s="169" t="s">
        <v>1241</v>
      </c>
      <c r="D67" s="259">
        <v>0</v>
      </c>
      <c r="E67" s="260">
        <v>0</v>
      </c>
      <c r="F67" s="260">
        <f t="shared" si="14"/>
        <v>0</v>
      </c>
      <c r="G67" s="260">
        <v>0</v>
      </c>
      <c r="H67" s="260">
        <v>0</v>
      </c>
      <c r="I67" s="260">
        <f t="shared" si="15"/>
        <v>0</v>
      </c>
    </row>
    <row r="68" spans="2:10" x14ac:dyDescent="0.25">
      <c r="B68" s="108"/>
      <c r="C68" s="126" t="s">
        <v>1154</v>
      </c>
      <c r="D68" s="259">
        <v>0</v>
      </c>
      <c r="E68" s="260">
        <v>0</v>
      </c>
      <c r="F68" s="260">
        <f t="shared" si="14"/>
        <v>0</v>
      </c>
      <c r="G68" s="260">
        <v>0</v>
      </c>
      <c r="H68" s="260">
        <v>0</v>
      </c>
      <c r="I68" s="260">
        <f t="shared" si="15"/>
        <v>0</v>
      </c>
    </row>
    <row r="69" spans="2:10" x14ac:dyDescent="0.25">
      <c r="B69" s="108"/>
      <c r="C69" s="126" t="s">
        <v>1155</v>
      </c>
      <c r="D69" s="259">
        <v>0</v>
      </c>
      <c r="E69" s="260">
        <v>0</v>
      </c>
      <c r="F69" s="260">
        <f t="shared" si="14"/>
        <v>0</v>
      </c>
      <c r="G69" s="260">
        <v>0</v>
      </c>
      <c r="H69" s="260">
        <v>0</v>
      </c>
      <c r="I69" s="260">
        <f t="shared" si="15"/>
        <v>0</v>
      </c>
    </row>
    <row r="70" spans="2:10" x14ac:dyDescent="0.25">
      <c r="B70" s="427" t="s">
        <v>1156</v>
      </c>
      <c r="C70" s="420"/>
      <c r="D70" s="329">
        <f>SUM(D71:D73)</f>
        <v>0</v>
      </c>
      <c r="E70" s="323">
        <f>SUM(E71:E73)</f>
        <v>0</v>
      </c>
      <c r="F70" s="323">
        <f t="shared" si="14"/>
        <v>0</v>
      </c>
      <c r="G70" s="323">
        <f>SUM(G71:G73)</f>
        <v>0</v>
      </c>
      <c r="H70" s="323">
        <f>SUM(H71:H73)</f>
        <v>0</v>
      </c>
      <c r="I70" s="323">
        <f t="shared" si="15"/>
        <v>0</v>
      </c>
    </row>
    <row r="71" spans="2:10" x14ac:dyDescent="0.25">
      <c r="B71" s="108"/>
      <c r="C71" s="126" t="s">
        <v>1157</v>
      </c>
      <c r="D71" s="259">
        <v>0</v>
      </c>
      <c r="E71" s="260">
        <v>0</v>
      </c>
      <c r="F71" s="260">
        <f t="shared" si="14"/>
        <v>0</v>
      </c>
      <c r="G71" s="260">
        <v>0</v>
      </c>
      <c r="H71" s="260">
        <v>0</v>
      </c>
      <c r="I71" s="260">
        <f t="shared" si="15"/>
        <v>0</v>
      </c>
    </row>
    <row r="72" spans="2:10" x14ac:dyDescent="0.25">
      <c r="B72" s="108"/>
      <c r="C72" s="126" t="s">
        <v>1158</v>
      </c>
      <c r="D72" s="259">
        <v>0</v>
      </c>
      <c r="E72" s="260">
        <v>0</v>
      </c>
      <c r="F72" s="260">
        <f t="shared" si="14"/>
        <v>0</v>
      </c>
      <c r="G72" s="260">
        <v>0</v>
      </c>
      <c r="H72" s="260">
        <v>0</v>
      </c>
      <c r="I72" s="260">
        <f t="shared" si="15"/>
        <v>0</v>
      </c>
    </row>
    <row r="73" spans="2:10" x14ac:dyDescent="0.25">
      <c r="B73" s="108"/>
      <c r="C73" s="126" t="s">
        <v>1159</v>
      </c>
      <c r="D73" s="259">
        <v>0</v>
      </c>
      <c r="E73" s="260">
        <v>0</v>
      </c>
      <c r="F73" s="260">
        <f t="shared" si="14"/>
        <v>0</v>
      </c>
      <c r="G73" s="260">
        <v>0</v>
      </c>
      <c r="H73" s="260">
        <v>0</v>
      </c>
      <c r="I73" s="260">
        <f t="shared" si="15"/>
        <v>0</v>
      </c>
    </row>
    <row r="74" spans="2:10" x14ac:dyDescent="0.25">
      <c r="B74" s="427" t="s">
        <v>1160</v>
      </c>
      <c r="C74" s="420"/>
      <c r="D74" s="329">
        <f>SUM(D75:D81)</f>
        <v>0</v>
      </c>
      <c r="E74" s="323">
        <f>SUM(E75:E81)</f>
        <v>0</v>
      </c>
      <c r="F74" s="323">
        <f t="shared" ref="F74:F81" si="16">+D74+E74</f>
        <v>0</v>
      </c>
      <c r="G74" s="323">
        <f>SUM(G75:G81)</f>
        <v>0</v>
      </c>
      <c r="H74" s="323">
        <f>SUM(H75:H81)</f>
        <v>0</v>
      </c>
      <c r="I74" s="323">
        <f t="shared" ref="I74:I81" si="17">F74-G74-H74</f>
        <v>0</v>
      </c>
    </row>
    <row r="75" spans="2:10" x14ac:dyDescent="0.25">
      <c r="B75" s="108"/>
      <c r="C75" s="126" t="s">
        <v>1161</v>
      </c>
      <c r="D75" s="259">
        <v>0</v>
      </c>
      <c r="E75" s="260">
        <v>0</v>
      </c>
      <c r="F75" s="260">
        <f t="shared" si="16"/>
        <v>0</v>
      </c>
      <c r="G75" s="260">
        <v>0</v>
      </c>
      <c r="H75" s="260">
        <v>0</v>
      </c>
      <c r="I75" s="260">
        <f t="shared" si="17"/>
        <v>0</v>
      </c>
    </row>
    <row r="76" spans="2:10" x14ac:dyDescent="0.25">
      <c r="B76" s="108"/>
      <c r="C76" s="126" t="s">
        <v>1162</v>
      </c>
      <c r="D76" s="259">
        <v>0</v>
      </c>
      <c r="E76" s="260">
        <v>0</v>
      </c>
      <c r="F76" s="260">
        <f t="shared" si="16"/>
        <v>0</v>
      </c>
      <c r="G76" s="260">
        <v>0</v>
      </c>
      <c r="H76" s="260">
        <v>0</v>
      </c>
      <c r="I76" s="260">
        <f t="shared" si="17"/>
        <v>0</v>
      </c>
    </row>
    <row r="77" spans="2:10" x14ac:dyDescent="0.25">
      <c r="B77" s="108"/>
      <c r="C77" s="126" t="s">
        <v>1163</v>
      </c>
      <c r="D77" s="259">
        <v>0</v>
      </c>
      <c r="E77" s="260">
        <v>0</v>
      </c>
      <c r="F77" s="260">
        <f t="shared" si="16"/>
        <v>0</v>
      </c>
      <c r="G77" s="260">
        <v>0</v>
      </c>
      <c r="H77" s="260">
        <v>0</v>
      </c>
      <c r="I77" s="260">
        <f t="shared" si="17"/>
        <v>0</v>
      </c>
    </row>
    <row r="78" spans="2:10" x14ac:dyDescent="0.25">
      <c r="B78" s="108"/>
      <c r="C78" s="126" t="s">
        <v>1164</v>
      </c>
      <c r="D78" s="259">
        <v>0</v>
      </c>
      <c r="E78" s="260">
        <v>0</v>
      </c>
      <c r="F78" s="260">
        <f t="shared" si="16"/>
        <v>0</v>
      </c>
      <c r="G78" s="260">
        <v>0</v>
      </c>
      <c r="H78" s="260">
        <v>0</v>
      </c>
      <c r="I78" s="260">
        <f t="shared" si="17"/>
        <v>0</v>
      </c>
    </row>
    <row r="79" spans="2:10" x14ac:dyDescent="0.25">
      <c r="B79" s="108"/>
      <c r="C79" s="126" t="s">
        <v>1165</v>
      </c>
      <c r="D79" s="259">
        <v>0</v>
      </c>
      <c r="E79" s="260">
        <v>0</v>
      </c>
      <c r="F79" s="260">
        <f t="shared" si="16"/>
        <v>0</v>
      </c>
      <c r="G79" s="260">
        <v>0</v>
      </c>
      <c r="H79" s="260">
        <v>0</v>
      </c>
      <c r="I79" s="260">
        <f t="shared" si="17"/>
        <v>0</v>
      </c>
      <c r="J79" s="107"/>
    </row>
    <row r="80" spans="2:10" x14ac:dyDescent="0.25">
      <c r="B80" s="108"/>
      <c r="C80" s="126" t="s">
        <v>1166</v>
      </c>
      <c r="D80" s="259">
        <v>0</v>
      </c>
      <c r="E80" s="260">
        <v>0</v>
      </c>
      <c r="F80" s="260">
        <f t="shared" si="16"/>
        <v>0</v>
      </c>
      <c r="G80" s="260">
        <v>0</v>
      </c>
      <c r="H80" s="260">
        <v>0</v>
      </c>
      <c r="I80" s="260">
        <f t="shared" si="17"/>
        <v>0</v>
      </c>
      <c r="J80" s="107"/>
    </row>
    <row r="81" spans="2:10" x14ac:dyDescent="0.25">
      <c r="B81" s="108"/>
      <c r="C81" s="126" t="s">
        <v>1167</v>
      </c>
      <c r="D81" s="259">
        <v>0</v>
      </c>
      <c r="E81" s="260">
        <v>0</v>
      </c>
      <c r="F81" s="260">
        <f t="shared" si="16"/>
        <v>0</v>
      </c>
      <c r="G81" s="260">
        <v>0</v>
      </c>
      <c r="H81" s="260">
        <v>0</v>
      </c>
      <c r="I81" s="259">
        <f t="shared" si="17"/>
        <v>0</v>
      </c>
      <c r="J81" s="107"/>
    </row>
    <row r="82" spans="2:10" ht="15.75" thickBot="1" x14ac:dyDescent="0.3">
      <c r="B82" s="107"/>
      <c r="C82" s="110"/>
      <c r="D82" s="285"/>
      <c r="E82" s="111"/>
      <c r="G82" s="285"/>
      <c r="H82" s="109"/>
      <c r="I82" s="285"/>
      <c r="J82" s="107"/>
    </row>
    <row r="83" spans="2:10" x14ac:dyDescent="0.25">
      <c r="B83" s="105"/>
      <c r="C83" s="105"/>
      <c r="D83" s="105"/>
      <c r="E83" s="105"/>
      <c r="F83" s="105"/>
      <c r="G83" s="105"/>
    </row>
    <row r="86" spans="2:10" ht="15.75" thickBot="1" x14ac:dyDescent="0.3"/>
    <row r="87" spans="2:10" x14ac:dyDescent="0.25">
      <c r="B87" s="423" t="s">
        <v>1096</v>
      </c>
      <c r="C87" s="424"/>
      <c r="D87" s="272">
        <f t="shared" ref="D87:I87" si="18">D88+D96+D106+D116+D126+D136+D140+D148+D152</f>
        <v>0</v>
      </c>
      <c r="E87" s="272">
        <f t="shared" si="18"/>
        <v>0</v>
      </c>
      <c r="F87" s="272">
        <f t="shared" si="18"/>
        <v>0</v>
      </c>
      <c r="G87" s="272">
        <f t="shared" si="18"/>
        <v>0</v>
      </c>
      <c r="H87" s="272">
        <f t="shared" si="18"/>
        <v>0</v>
      </c>
      <c r="I87" s="272">
        <f t="shared" si="18"/>
        <v>0</v>
      </c>
    </row>
    <row r="88" spans="2:10" x14ac:dyDescent="0.25">
      <c r="B88" s="427" t="s">
        <v>1097</v>
      </c>
      <c r="C88" s="420"/>
      <c r="D88" s="247">
        <f>SUM(D89:D95)</f>
        <v>0</v>
      </c>
      <c r="E88" s="248">
        <f>SUM(E89:E95)</f>
        <v>0</v>
      </c>
      <c r="F88" s="248">
        <f t="shared" ref="F88:F151" si="19">+D88+E88</f>
        <v>0</v>
      </c>
      <c r="G88" s="248">
        <f>SUM(G89:G95)</f>
        <v>0</v>
      </c>
      <c r="H88" s="248">
        <f>SUM(H89:H95)</f>
        <v>0</v>
      </c>
      <c r="I88" s="248">
        <f t="shared" ref="I88:I151" si="20">F88-G88-H88</f>
        <v>0</v>
      </c>
    </row>
    <row r="89" spans="2:10" x14ac:dyDescent="0.25">
      <c r="B89" s="108"/>
      <c r="C89" s="126" t="s">
        <v>1098</v>
      </c>
      <c r="D89" s="259">
        <v>0</v>
      </c>
      <c r="E89" s="260">
        <v>0</v>
      </c>
      <c r="F89" s="260">
        <f t="shared" si="19"/>
        <v>0</v>
      </c>
      <c r="G89" s="260">
        <v>0</v>
      </c>
      <c r="H89" s="260">
        <v>0</v>
      </c>
      <c r="I89" s="260">
        <f t="shared" si="20"/>
        <v>0</v>
      </c>
    </row>
    <row r="90" spans="2:10" x14ac:dyDescent="0.25">
      <c r="B90" s="108"/>
      <c r="C90" s="126" t="s">
        <v>1099</v>
      </c>
      <c r="D90" s="259">
        <v>0</v>
      </c>
      <c r="E90" s="260">
        <v>0</v>
      </c>
      <c r="F90" s="260">
        <f t="shared" si="19"/>
        <v>0</v>
      </c>
      <c r="G90" s="260">
        <v>0</v>
      </c>
      <c r="H90" s="260">
        <v>0</v>
      </c>
      <c r="I90" s="260">
        <f t="shared" si="20"/>
        <v>0</v>
      </c>
    </row>
    <row r="91" spans="2:10" x14ac:dyDescent="0.25">
      <c r="B91" s="108"/>
      <c r="C91" s="126" t="s">
        <v>1100</v>
      </c>
      <c r="D91" s="259">
        <v>0</v>
      </c>
      <c r="E91" s="260">
        <v>0</v>
      </c>
      <c r="F91" s="260">
        <f t="shared" si="19"/>
        <v>0</v>
      </c>
      <c r="G91" s="260">
        <v>0</v>
      </c>
      <c r="H91" s="260">
        <v>0</v>
      </c>
      <c r="I91" s="260">
        <f t="shared" si="20"/>
        <v>0</v>
      </c>
    </row>
    <row r="92" spans="2:10" x14ac:dyDescent="0.25">
      <c r="B92" s="108"/>
      <c r="C92" s="126" t="s">
        <v>1101</v>
      </c>
      <c r="D92" s="259">
        <v>0</v>
      </c>
      <c r="E92" s="260">
        <v>0</v>
      </c>
      <c r="F92" s="260">
        <f t="shared" si="19"/>
        <v>0</v>
      </c>
      <c r="G92" s="260">
        <v>0</v>
      </c>
      <c r="H92" s="260">
        <v>0</v>
      </c>
      <c r="I92" s="260">
        <f t="shared" si="20"/>
        <v>0</v>
      </c>
    </row>
    <row r="93" spans="2:10" x14ac:dyDescent="0.25">
      <c r="B93" s="108"/>
      <c r="C93" s="126" t="s">
        <v>1102</v>
      </c>
      <c r="D93" s="259">
        <v>0</v>
      </c>
      <c r="E93" s="260">
        <v>0</v>
      </c>
      <c r="F93" s="260">
        <f t="shared" si="19"/>
        <v>0</v>
      </c>
      <c r="G93" s="260">
        <v>0</v>
      </c>
      <c r="H93" s="260">
        <v>0</v>
      </c>
      <c r="I93" s="260">
        <f t="shared" si="20"/>
        <v>0</v>
      </c>
    </row>
    <row r="94" spans="2:10" x14ac:dyDescent="0.25">
      <c r="B94" s="108"/>
      <c r="C94" s="126" t="s">
        <v>1103</v>
      </c>
      <c r="D94" s="259">
        <v>0</v>
      </c>
      <c r="E94" s="260">
        <v>0</v>
      </c>
      <c r="F94" s="260">
        <f t="shared" si="19"/>
        <v>0</v>
      </c>
      <c r="G94" s="260">
        <v>0</v>
      </c>
      <c r="H94" s="260">
        <v>0</v>
      </c>
      <c r="I94" s="260">
        <f t="shared" si="20"/>
        <v>0</v>
      </c>
    </row>
    <row r="95" spans="2:10" x14ac:dyDescent="0.25">
      <c r="B95" s="108"/>
      <c r="C95" s="126" t="s">
        <v>1104</v>
      </c>
      <c r="D95" s="259">
        <v>0</v>
      </c>
      <c r="E95" s="260">
        <v>0</v>
      </c>
      <c r="F95" s="260">
        <f t="shared" si="19"/>
        <v>0</v>
      </c>
      <c r="G95" s="260">
        <v>0</v>
      </c>
      <c r="H95" s="260">
        <v>0</v>
      </c>
      <c r="I95" s="260">
        <f t="shared" si="20"/>
        <v>0</v>
      </c>
    </row>
    <row r="96" spans="2:10" x14ac:dyDescent="0.25">
      <c r="B96" s="427" t="s">
        <v>1105</v>
      </c>
      <c r="C96" s="420"/>
      <c r="D96" s="329">
        <f>SUM(D97:D105)</f>
        <v>0</v>
      </c>
      <c r="E96" s="323">
        <f>SUM(E97:E105)</f>
        <v>0</v>
      </c>
      <c r="F96" s="323">
        <f t="shared" si="19"/>
        <v>0</v>
      </c>
      <c r="G96" s="323">
        <f>SUM(G97:G105)</f>
        <v>0</v>
      </c>
      <c r="H96" s="323">
        <f>SUM(H97:H105)</f>
        <v>0</v>
      </c>
      <c r="I96" s="323">
        <f t="shared" si="20"/>
        <v>0</v>
      </c>
    </row>
    <row r="97" spans="2:9" x14ac:dyDescent="0.25">
      <c r="B97" s="108"/>
      <c r="C97" s="126" t="s">
        <v>1106</v>
      </c>
      <c r="D97" s="259">
        <v>0</v>
      </c>
      <c r="E97" s="260">
        <v>0</v>
      </c>
      <c r="F97" s="260">
        <f t="shared" si="19"/>
        <v>0</v>
      </c>
      <c r="G97" s="260">
        <v>0</v>
      </c>
      <c r="H97" s="260">
        <v>0</v>
      </c>
      <c r="I97" s="260">
        <f t="shared" si="20"/>
        <v>0</v>
      </c>
    </row>
    <row r="98" spans="2:9" x14ac:dyDescent="0.25">
      <c r="B98" s="108"/>
      <c r="C98" s="126" t="s">
        <v>1107</v>
      </c>
      <c r="D98" s="259">
        <v>0</v>
      </c>
      <c r="E98" s="260">
        <v>0</v>
      </c>
      <c r="F98" s="260">
        <f t="shared" si="19"/>
        <v>0</v>
      </c>
      <c r="G98" s="260">
        <v>0</v>
      </c>
      <c r="H98" s="260">
        <v>0</v>
      </c>
      <c r="I98" s="260">
        <f t="shared" si="20"/>
        <v>0</v>
      </c>
    </row>
    <row r="99" spans="2:9" x14ac:dyDescent="0.25">
      <c r="B99" s="108"/>
      <c r="C99" s="126" t="s">
        <v>1108</v>
      </c>
      <c r="D99" s="259">
        <v>0</v>
      </c>
      <c r="E99" s="260">
        <v>0</v>
      </c>
      <c r="F99" s="260">
        <f t="shared" si="19"/>
        <v>0</v>
      </c>
      <c r="G99" s="260">
        <v>0</v>
      </c>
      <c r="H99" s="260">
        <v>0</v>
      </c>
      <c r="I99" s="260">
        <f t="shared" si="20"/>
        <v>0</v>
      </c>
    </row>
    <row r="100" spans="2:9" x14ac:dyDescent="0.25">
      <c r="B100" s="108"/>
      <c r="C100" s="126" t="s">
        <v>1109</v>
      </c>
      <c r="D100" s="259">
        <v>0</v>
      </c>
      <c r="E100" s="260">
        <v>0</v>
      </c>
      <c r="F100" s="260">
        <f t="shared" si="19"/>
        <v>0</v>
      </c>
      <c r="G100" s="260">
        <v>0</v>
      </c>
      <c r="H100" s="260">
        <v>0</v>
      </c>
      <c r="I100" s="260">
        <f t="shared" si="20"/>
        <v>0</v>
      </c>
    </row>
    <row r="101" spans="2:9" x14ac:dyDescent="0.25">
      <c r="B101" s="108"/>
      <c r="C101" s="126" t="s">
        <v>1110</v>
      </c>
      <c r="D101" s="259">
        <v>0</v>
      </c>
      <c r="E101" s="260">
        <v>0</v>
      </c>
      <c r="F101" s="260">
        <f t="shared" si="19"/>
        <v>0</v>
      </c>
      <c r="G101" s="260">
        <v>0</v>
      </c>
      <c r="H101" s="260">
        <v>0</v>
      </c>
      <c r="I101" s="260">
        <f t="shared" si="20"/>
        <v>0</v>
      </c>
    </row>
    <row r="102" spans="2:9" x14ac:dyDescent="0.25">
      <c r="B102" s="108"/>
      <c r="C102" s="126" t="s">
        <v>1111</v>
      </c>
      <c r="D102" s="259">
        <v>0</v>
      </c>
      <c r="E102" s="260">
        <v>0</v>
      </c>
      <c r="F102" s="260">
        <f t="shared" si="19"/>
        <v>0</v>
      </c>
      <c r="G102" s="260">
        <v>0</v>
      </c>
      <c r="H102" s="260">
        <v>0</v>
      </c>
      <c r="I102" s="260">
        <f t="shared" si="20"/>
        <v>0</v>
      </c>
    </row>
    <row r="103" spans="2:9" x14ac:dyDescent="0.25">
      <c r="B103" s="108"/>
      <c r="C103" s="126" t="s">
        <v>1112</v>
      </c>
      <c r="D103" s="259">
        <v>0</v>
      </c>
      <c r="E103" s="260">
        <v>0</v>
      </c>
      <c r="F103" s="260">
        <f t="shared" si="19"/>
        <v>0</v>
      </c>
      <c r="G103" s="260">
        <v>0</v>
      </c>
      <c r="H103" s="260">
        <v>0</v>
      </c>
      <c r="I103" s="260">
        <f t="shared" si="20"/>
        <v>0</v>
      </c>
    </row>
    <row r="104" spans="2:9" x14ac:dyDescent="0.25">
      <c r="B104" s="108"/>
      <c r="C104" s="126" t="s">
        <v>1113</v>
      </c>
      <c r="D104" s="259">
        <v>0</v>
      </c>
      <c r="E104" s="260">
        <v>0</v>
      </c>
      <c r="F104" s="260">
        <f t="shared" si="19"/>
        <v>0</v>
      </c>
      <c r="G104" s="260">
        <v>0</v>
      </c>
      <c r="H104" s="260">
        <v>0</v>
      </c>
      <c r="I104" s="260">
        <f t="shared" si="20"/>
        <v>0</v>
      </c>
    </row>
    <row r="105" spans="2:9" x14ac:dyDescent="0.25">
      <c r="B105" s="108"/>
      <c r="C105" s="126" t="s">
        <v>1114</v>
      </c>
      <c r="D105" s="259">
        <v>0</v>
      </c>
      <c r="E105" s="260">
        <v>0</v>
      </c>
      <c r="F105" s="260">
        <f t="shared" si="19"/>
        <v>0</v>
      </c>
      <c r="G105" s="260">
        <v>0</v>
      </c>
      <c r="H105" s="260">
        <v>0</v>
      </c>
      <c r="I105" s="260">
        <f t="shared" si="20"/>
        <v>0</v>
      </c>
    </row>
    <row r="106" spans="2:9" x14ac:dyDescent="0.25">
      <c r="B106" s="427" t="s">
        <v>1115</v>
      </c>
      <c r="C106" s="420"/>
      <c r="D106" s="329">
        <f>SUM(D107:D115)</f>
        <v>0</v>
      </c>
      <c r="E106" s="323">
        <f>SUM(E107:E115)</f>
        <v>0</v>
      </c>
      <c r="F106" s="323">
        <f t="shared" si="19"/>
        <v>0</v>
      </c>
      <c r="G106" s="323">
        <f>SUM(G107:G115)</f>
        <v>0</v>
      </c>
      <c r="H106" s="323">
        <f>SUM(H107:H115)</f>
        <v>0</v>
      </c>
      <c r="I106" s="323">
        <f t="shared" si="20"/>
        <v>0</v>
      </c>
    </row>
    <row r="107" spans="2:9" x14ac:dyDescent="0.25">
      <c r="B107" s="108"/>
      <c r="C107" s="126" t="s">
        <v>1116</v>
      </c>
      <c r="D107" s="259">
        <v>0</v>
      </c>
      <c r="E107" s="260">
        <v>0</v>
      </c>
      <c r="F107" s="260">
        <f t="shared" si="19"/>
        <v>0</v>
      </c>
      <c r="G107" s="260">
        <v>0</v>
      </c>
      <c r="H107" s="260">
        <v>0</v>
      </c>
      <c r="I107" s="260">
        <f t="shared" si="20"/>
        <v>0</v>
      </c>
    </row>
    <row r="108" spans="2:9" x14ac:dyDescent="0.25">
      <c r="B108" s="108"/>
      <c r="C108" s="126" t="s">
        <v>1117</v>
      </c>
      <c r="D108" s="259">
        <v>0</v>
      </c>
      <c r="E108" s="260">
        <v>0</v>
      </c>
      <c r="F108" s="260">
        <f t="shared" si="19"/>
        <v>0</v>
      </c>
      <c r="G108" s="260">
        <v>0</v>
      </c>
      <c r="H108" s="260">
        <v>0</v>
      </c>
      <c r="I108" s="260">
        <f t="shared" si="20"/>
        <v>0</v>
      </c>
    </row>
    <row r="109" spans="2:9" x14ac:dyDescent="0.25">
      <c r="B109" s="108"/>
      <c r="C109" s="126" t="s">
        <v>1118</v>
      </c>
      <c r="D109" s="259">
        <v>0</v>
      </c>
      <c r="E109" s="260">
        <v>0</v>
      </c>
      <c r="F109" s="260">
        <f t="shared" si="19"/>
        <v>0</v>
      </c>
      <c r="G109" s="260">
        <v>0</v>
      </c>
      <c r="H109" s="260">
        <v>0</v>
      </c>
      <c r="I109" s="260">
        <f t="shared" si="20"/>
        <v>0</v>
      </c>
    </row>
    <row r="110" spans="2:9" x14ac:dyDescent="0.25">
      <c r="B110" s="108"/>
      <c r="C110" s="126" t="s">
        <v>1119</v>
      </c>
      <c r="D110" s="259">
        <v>0</v>
      </c>
      <c r="E110" s="260">
        <v>0</v>
      </c>
      <c r="F110" s="260">
        <f t="shared" si="19"/>
        <v>0</v>
      </c>
      <c r="G110" s="260">
        <v>0</v>
      </c>
      <c r="H110" s="260">
        <v>0</v>
      </c>
      <c r="I110" s="260">
        <f t="shared" si="20"/>
        <v>0</v>
      </c>
    </row>
    <row r="111" spans="2:9" x14ac:dyDescent="0.25">
      <c r="B111" s="108"/>
      <c r="C111" s="126" t="s">
        <v>1120</v>
      </c>
      <c r="D111" s="259">
        <v>0</v>
      </c>
      <c r="E111" s="260">
        <v>0</v>
      </c>
      <c r="F111" s="260">
        <f t="shared" si="19"/>
        <v>0</v>
      </c>
      <c r="G111" s="260">
        <v>0</v>
      </c>
      <c r="H111" s="260">
        <v>0</v>
      </c>
      <c r="I111" s="260">
        <f t="shared" si="20"/>
        <v>0</v>
      </c>
    </row>
    <row r="112" spans="2:9" x14ac:dyDescent="0.25">
      <c r="B112" s="108"/>
      <c r="C112" s="126" t="s">
        <v>1121</v>
      </c>
      <c r="D112" s="259">
        <v>0</v>
      </c>
      <c r="E112" s="260">
        <v>0</v>
      </c>
      <c r="F112" s="260">
        <f t="shared" si="19"/>
        <v>0</v>
      </c>
      <c r="G112" s="260">
        <v>0</v>
      </c>
      <c r="H112" s="260">
        <v>0</v>
      </c>
      <c r="I112" s="260">
        <f t="shared" si="20"/>
        <v>0</v>
      </c>
    </row>
    <row r="113" spans="2:9" x14ac:dyDescent="0.25">
      <c r="B113" s="108"/>
      <c r="C113" s="126" t="s">
        <v>1122</v>
      </c>
      <c r="D113" s="259">
        <v>0</v>
      </c>
      <c r="E113" s="260">
        <v>0</v>
      </c>
      <c r="F113" s="260">
        <f t="shared" si="19"/>
        <v>0</v>
      </c>
      <c r="G113" s="260">
        <v>0</v>
      </c>
      <c r="H113" s="260">
        <v>0</v>
      </c>
      <c r="I113" s="260">
        <f t="shared" si="20"/>
        <v>0</v>
      </c>
    </row>
    <row r="114" spans="2:9" x14ac:dyDescent="0.25">
      <c r="B114" s="108"/>
      <c r="C114" s="126" t="s">
        <v>1123</v>
      </c>
      <c r="D114" s="259">
        <v>0</v>
      </c>
      <c r="E114" s="260">
        <v>0</v>
      </c>
      <c r="F114" s="260">
        <f t="shared" si="19"/>
        <v>0</v>
      </c>
      <c r="G114" s="260">
        <v>0</v>
      </c>
      <c r="H114" s="260">
        <v>0</v>
      </c>
      <c r="I114" s="260">
        <f t="shared" si="20"/>
        <v>0</v>
      </c>
    </row>
    <row r="115" spans="2:9" x14ac:dyDescent="0.25">
      <c r="B115" s="108"/>
      <c r="C115" s="126" t="s">
        <v>1124</v>
      </c>
      <c r="D115" s="259">
        <v>0</v>
      </c>
      <c r="E115" s="260">
        <v>0</v>
      </c>
      <c r="F115" s="260">
        <f t="shared" si="19"/>
        <v>0</v>
      </c>
      <c r="G115" s="260">
        <v>0</v>
      </c>
      <c r="H115" s="260">
        <v>0</v>
      </c>
      <c r="I115" s="260">
        <f t="shared" si="20"/>
        <v>0</v>
      </c>
    </row>
    <row r="116" spans="2:9" x14ac:dyDescent="0.25">
      <c r="B116" s="427" t="s">
        <v>1125</v>
      </c>
      <c r="C116" s="420"/>
      <c r="D116" s="329">
        <f>SUM(D117:D125)</f>
        <v>0</v>
      </c>
      <c r="E116" s="323">
        <f>SUM(E117:E125)</f>
        <v>0</v>
      </c>
      <c r="F116" s="323">
        <f t="shared" si="19"/>
        <v>0</v>
      </c>
      <c r="G116" s="323">
        <f>SUM(G117:G125)</f>
        <v>0</v>
      </c>
      <c r="H116" s="323">
        <f>SUM(H117:H125)</f>
        <v>0</v>
      </c>
      <c r="I116" s="323">
        <f t="shared" si="20"/>
        <v>0</v>
      </c>
    </row>
    <row r="117" spans="2:9" x14ac:dyDescent="0.25">
      <c r="B117" s="108"/>
      <c r="C117" s="126" t="s">
        <v>1126</v>
      </c>
      <c r="D117" s="259">
        <v>0</v>
      </c>
      <c r="E117" s="260">
        <v>0</v>
      </c>
      <c r="F117" s="260">
        <f t="shared" si="19"/>
        <v>0</v>
      </c>
      <c r="G117" s="260">
        <v>0</v>
      </c>
      <c r="H117" s="260">
        <v>0</v>
      </c>
      <c r="I117" s="260">
        <f t="shared" si="20"/>
        <v>0</v>
      </c>
    </row>
    <row r="118" spans="2:9" x14ac:dyDescent="0.25">
      <c r="B118" s="108"/>
      <c r="C118" s="126" t="s">
        <v>1127</v>
      </c>
      <c r="D118" s="259">
        <v>0</v>
      </c>
      <c r="E118" s="260">
        <v>0</v>
      </c>
      <c r="F118" s="260">
        <f t="shared" si="19"/>
        <v>0</v>
      </c>
      <c r="G118" s="260">
        <v>0</v>
      </c>
      <c r="H118" s="260">
        <v>0</v>
      </c>
      <c r="I118" s="260">
        <f t="shared" si="20"/>
        <v>0</v>
      </c>
    </row>
    <row r="119" spans="2:9" x14ac:dyDescent="0.25">
      <c r="B119" s="108"/>
      <c r="C119" s="126" t="s">
        <v>1128</v>
      </c>
      <c r="D119" s="259">
        <v>0</v>
      </c>
      <c r="E119" s="260">
        <v>0</v>
      </c>
      <c r="F119" s="260">
        <f t="shared" si="19"/>
        <v>0</v>
      </c>
      <c r="G119" s="260">
        <v>0</v>
      </c>
      <c r="H119" s="260">
        <v>0</v>
      </c>
      <c r="I119" s="260">
        <f t="shared" si="20"/>
        <v>0</v>
      </c>
    </row>
    <row r="120" spans="2:9" x14ac:dyDescent="0.25">
      <c r="B120" s="108"/>
      <c r="C120" s="126" t="s">
        <v>1129</v>
      </c>
      <c r="D120" s="259">
        <v>0</v>
      </c>
      <c r="E120" s="260">
        <v>0</v>
      </c>
      <c r="F120" s="260">
        <f t="shared" si="19"/>
        <v>0</v>
      </c>
      <c r="G120" s="260">
        <v>0</v>
      </c>
      <c r="H120" s="260">
        <v>0</v>
      </c>
      <c r="I120" s="260">
        <f t="shared" si="20"/>
        <v>0</v>
      </c>
    </row>
    <row r="121" spans="2:9" x14ac:dyDescent="0.25">
      <c r="B121" s="108"/>
      <c r="C121" s="126" t="s">
        <v>1130</v>
      </c>
      <c r="D121" s="259">
        <v>0</v>
      </c>
      <c r="E121" s="260">
        <v>0</v>
      </c>
      <c r="F121" s="260">
        <f t="shared" si="19"/>
        <v>0</v>
      </c>
      <c r="G121" s="260">
        <v>0</v>
      </c>
      <c r="H121" s="260">
        <v>0</v>
      </c>
      <c r="I121" s="260">
        <f t="shared" si="20"/>
        <v>0</v>
      </c>
    </row>
    <row r="122" spans="2:9" x14ac:dyDescent="0.25">
      <c r="B122" s="108"/>
      <c r="C122" s="126" t="s">
        <v>1131</v>
      </c>
      <c r="D122" s="259">
        <v>0</v>
      </c>
      <c r="E122" s="260">
        <v>0</v>
      </c>
      <c r="F122" s="260">
        <f t="shared" si="19"/>
        <v>0</v>
      </c>
      <c r="G122" s="260">
        <v>0</v>
      </c>
      <c r="H122" s="260">
        <v>0</v>
      </c>
      <c r="I122" s="260">
        <f t="shared" si="20"/>
        <v>0</v>
      </c>
    </row>
    <row r="123" spans="2:9" x14ac:dyDescent="0.25">
      <c r="B123" s="108"/>
      <c r="C123" s="126" t="s">
        <v>1132</v>
      </c>
      <c r="D123" s="259">
        <v>0</v>
      </c>
      <c r="E123" s="260">
        <v>0</v>
      </c>
      <c r="F123" s="260">
        <f t="shared" si="19"/>
        <v>0</v>
      </c>
      <c r="G123" s="260">
        <v>0</v>
      </c>
      <c r="H123" s="260">
        <v>0</v>
      </c>
      <c r="I123" s="260">
        <f t="shared" si="20"/>
        <v>0</v>
      </c>
    </row>
    <row r="124" spans="2:9" x14ac:dyDescent="0.25">
      <c r="B124" s="108"/>
      <c r="C124" s="126" t="s">
        <v>1133</v>
      </c>
      <c r="D124" s="259">
        <v>0</v>
      </c>
      <c r="E124" s="260">
        <v>0</v>
      </c>
      <c r="F124" s="260">
        <f t="shared" si="19"/>
        <v>0</v>
      </c>
      <c r="G124" s="260">
        <v>0</v>
      </c>
      <c r="H124" s="260">
        <v>0</v>
      </c>
      <c r="I124" s="260">
        <f t="shared" si="20"/>
        <v>0</v>
      </c>
    </row>
    <row r="125" spans="2:9" x14ac:dyDescent="0.25">
      <c r="B125" s="108"/>
      <c r="C125" s="126" t="s">
        <v>1134</v>
      </c>
      <c r="D125" s="259">
        <v>0</v>
      </c>
      <c r="E125" s="260">
        <v>0</v>
      </c>
      <c r="F125" s="260">
        <f t="shared" si="19"/>
        <v>0</v>
      </c>
      <c r="G125" s="260">
        <v>0</v>
      </c>
      <c r="H125" s="260">
        <v>0</v>
      </c>
      <c r="I125" s="260">
        <f t="shared" si="20"/>
        <v>0</v>
      </c>
    </row>
    <row r="126" spans="2:9" x14ac:dyDescent="0.25">
      <c r="B126" s="427" t="s">
        <v>1135</v>
      </c>
      <c r="C126" s="420"/>
      <c r="D126" s="329">
        <f>SUM(D127:D135)</f>
        <v>0</v>
      </c>
      <c r="E126" s="323">
        <f>SUM(E127:E135)</f>
        <v>0</v>
      </c>
      <c r="F126" s="323">
        <f t="shared" si="19"/>
        <v>0</v>
      </c>
      <c r="G126" s="323">
        <f>SUM(G127:G135)</f>
        <v>0</v>
      </c>
      <c r="H126" s="323">
        <f>SUM(H127:H135)</f>
        <v>0</v>
      </c>
      <c r="I126" s="323">
        <f t="shared" si="20"/>
        <v>0</v>
      </c>
    </row>
    <row r="127" spans="2:9" x14ac:dyDescent="0.25">
      <c r="B127" s="108"/>
      <c r="C127" s="126" t="s">
        <v>1136</v>
      </c>
      <c r="D127" s="259">
        <v>0</v>
      </c>
      <c r="E127" s="260">
        <v>0</v>
      </c>
      <c r="F127" s="260">
        <f t="shared" si="19"/>
        <v>0</v>
      </c>
      <c r="G127" s="260">
        <v>0</v>
      </c>
      <c r="H127" s="260">
        <v>0</v>
      </c>
      <c r="I127" s="260">
        <f t="shared" si="20"/>
        <v>0</v>
      </c>
    </row>
    <row r="128" spans="2:9" x14ac:dyDescent="0.25">
      <c r="B128" s="108"/>
      <c r="C128" s="126" t="s">
        <v>1137</v>
      </c>
      <c r="D128" s="259">
        <v>0</v>
      </c>
      <c r="E128" s="260">
        <v>0</v>
      </c>
      <c r="F128" s="260">
        <f t="shared" si="19"/>
        <v>0</v>
      </c>
      <c r="G128" s="260">
        <v>0</v>
      </c>
      <c r="H128" s="260">
        <v>0</v>
      </c>
      <c r="I128" s="260">
        <f t="shared" si="20"/>
        <v>0</v>
      </c>
    </row>
    <row r="129" spans="2:9" x14ac:dyDescent="0.25">
      <c r="B129" s="108"/>
      <c r="C129" s="126" t="s">
        <v>1138</v>
      </c>
      <c r="D129" s="259">
        <v>0</v>
      </c>
      <c r="E129" s="260">
        <v>0</v>
      </c>
      <c r="F129" s="260">
        <f t="shared" si="19"/>
        <v>0</v>
      </c>
      <c r="G129" s="260">
        <v>0</v>
      </c>
      <c r="H129" s="260">
        <v>0</v>
      </c>
      <c r="I129" s="260">
        <f t="shared" si="20"/>
        <v>0</v>
      </c>
    </row>
    <row r="130" spans="2:9" x14ac:dyDescent="0.25">
      <c r="B130" s="108"/>
      <c r="C130" s="126" t="s">
        <v>1139</v>
      </c>
      <c r="D130" s="259">
        <v>0</v>
      </c>
      <c r="E130" s="260">
        <v>0</v>
      </c>
      <c r="F130" s="260">
        <f t="shared" si="19"/>
        <v>0</v>
      </c>
      <c r="G130" s="260">
        <v>0</v>
      </c>
      <c r="H130" s="260">
        <v>0</v>
      </c>
      <c r="I130" s="260">
        <f t="shared" si="20"/>
        <v>0</v>
      </c>
    </row>
    <row r="131" spans="2:9" x14ac:dyDescent="0.25">
      <c r="B131" s="108"/>
      <c r="C131" s="126" t="s">
        <v>1140</v>
      </c>
      <c r="D131" s="259">
        <v>0</v>
      </c>
      <c r="E131" s="260">
        <v>0</v>
      </c>
      <c r="F131" s="260">
        <f t="shared" si="19"/>
        <v>0</v>
      </c>
      <c r="G131" s="260">
        <v>0</v>
      </c>
      <c r="H131" s="260">
        <v>0</v>
      </c>
      <c r="I131" s="260">
        <f t="shared" si="20"/>
        <v>0</v>
      </c>
    </row>
    <row r="132" spans="2:9" x14ac:dyDescent="0.25">
      <c r="B132" s="108"/>
      <c r="C132" s="126" t="s">
        <v>1141</v>
      </c>
      <c r="D132" s="259">
        <v>0</v>
      </c>
      <c r="E132" s="260">
        <v>0</v>
      </c>
      <c r="F132" s="260">
        <f t="shared" si="19"/>
        <v>0</v>
      </c>
      <c r="G132" s="260">
        <v>0</v>
      </c>
      <c r="H132" s="260">
        <v>0</v>
      </c>
      <c r="I132" s="260">
        <f t="shared" si="20"/>
        <v>0</v>
      </c>
    </row>
    <row r="133" spans="2:9" x14ac:dyDescent="0.25">
      <c r="B133" s="108"/>
      <c r="C133" s="126" t="s">
        <v>1142</v>
      </c>
      <c r="D133" s="259">
        <v>0</v>
      </c>
      <c r="E133" s="260">
        <v>0</v>
      </c>
      <c r="F133" s="260">
        <f t="shared" si="19"/>
        <v>0</v>
      </c>
      <c r="G133" s="260">
        <v>0</v>
      </c>
      <c r="H133" s="260">
        <v>0</v>
      </c>
      <c r="I133" s="260">
        <f t="shared" si="20"/>
        <v>0</v>
      </c>
    </row>
    <row r="134" spans="2:9" x14ac:dyDescent="0.25">
      <c r="B134" s="108"/>
      <c r="C134" s="126" t="s">
        <v>1143</v>
      </c>
      <c r="D134" s="259">
        <v>0</v>
      </c>
      <c r="E134" s="260">
        <v>0</v>
      </c>
      <c r="F134" s="260">
        <f t="shared" si="19"/>
        <v>0</v>
      </c>
      <c r="G134" s="260">
        <v>0</v>
      </c>
      <c r="H134" s="260">
        <v>0</v>
      </c>
      <c r="I134" s="260">
        <f t="shared" si="20"/>
        <v>0</v>
      </c>
    </row>
    <row r="135" spans="2:9" x14ac:dyDescent="0.25">
      <c r="B135" s="108"/>
      <c r="C135" s="126" t="s">
        <v>1144</v>
      </c>
      <c r="D135" s="259">
        <v>0</v>
      </c>
      <c r="E135" s="260">
        <v>0</v>
      </c>
      <c r="F135" s="260">
        <f t="shared" si="19"/>
        <v>0</v>
      </c>
      <c r="G135" s="260">
        <v>0</v>
      </c>
      <c r="H135" s="260">
        <v>0</v>
      </c>
      <c r="I135" s="260">
        <f t="shared" si="20"/>
        <v>0</v>
      </c>
    </row>
    <row r="136" spans="2:9" x14ac:dyDescent="0.25">
      <c r="B136" s="427" t="s">
        <v>1145</v>
      </c>
      <c r="C136" s="420"/>
      <c r="D136" s="329">
        <f>SUM(D137:D139)</f>
        <v>0</v>
      </c>
      <c r="E136" s="323">
        <f>SUM(E137:E139)</f>
        <v>0</v>
      </c>
      <c r="F136" s="323">
        <f t="shared" si="19"/>
        <v>0</v>
      </c>
      <c r="G136" s="323">
        <f>SUM(G137:G139)</f>
        <v>0</v>
      </c>
      <c r="H136" s="323">
        <f>SUM(H137:H139)</f>
        <v>0</v>
      </c>
      <c r="I136" s="323">
        <f t="shared" si="20"/>
        <v>0</v>
      </c>
    </row>
    <row r="137" spans="2:9" x14ac:dyDescent="0.25">
      <c r="B137" s="108"/>
      <c r="C137" s="126" t="s">
        <v>1146</v>
      </c>
      <c r="D137" s="259">
        <v>0</v>
      </c>
      <c r="E137" s="260">
        <v>0</v>
      </c>
      <c r="F137" s="260">
        <f t="shared" si="19"/>
        <v>0</v>
      </c>
      <c r="G137" s="260">
        <v>0</v>
      </c>
      <c r="H137" s="260">
        <v>0</v>
      </c>
      <c r="I137" s="260">
        <f t="shared" si="20"/>
        <v>0</v>
      </c>
    </row>
    <row r="138" spans="2:9" x14ac:dyDescent="0.25">
      <c r="B138" s="108"/>
      <c r="C138" s="126" t="s">
        <v>1147</v>
      </c>
      <c r="D138" s="259">
        <v>0</v>
      </c>
      <c r="E138" s="260">
        <v>0</v>
      </c>
      <c r="F138" s="260">
        <f t="shared" si="19"/>
        <v>0</v>
      </c>
      <c r="G138" s="260">
        <v>0</v>
      </c>
      <c r="H138" s="260">
        <v>0</v>
      </c>
      <c r="I138" s="260">
        <f t="shared" si="20"/>
        <v>0</v>
      </c>
    </row>
    <row r="139" spans="2:9" x14ac:dyDescent="0.25">
      <c r="B139" s="108"/>
      <c r="C139" s="126" t="s">
        <v>1148</v>
      </c>
      <c r="D139" s="259">
        <v>0</v>
      </c>
      <c r="E139" s="260">
        <v>0</v>
      </c>
      <c r="F139" s="260">
        <f t="shared" si="19"/>
        <v>0</v>
      </c>
      <c r="G139" s="260">
        <v>0</v>
      </c>
      <c r="H139" s="260">
        <v>0</v>
      </c>
      <c r="I139" s="260">
        <f t="shared" si="20"/>
        <v>0</v>
      </c>
    </row>
    <row r="140" spans="2:9" x14ac:dyDescent="0.25">
      <c r="B140" s="427" t="s">
        <v>1149</v>
      </c>
      <c r="C140" s="420"/>
      <c r="D140" s="329">
        <f>SUM(D141:D147)</f>
        <v>0</v>
      </c>
      <c r="E140" s="323">
        <f>SUM(E141:E147)</f>
        <v>0</v>
      </c>
      <c r="F140" s="323">
        <f t="shared" si="19"/>
        <v>0</v>
      </c>
      <c r="G140" s="323">
        <f>SUM(G141:G147)</f>
        <v>0</v>
      </c>
      <c r="H140" s="323">
        <f>SUM(H141:H147)</f>
        <v>0</v>
      </c>
      <c r="I140" s="323">
        <f t="shared" si="20"/>
        <v>0</v>
      </c>
    </row>
    <row r="141" spans="2:9" x14ac:dyDescent="0.25">
      <c r="B141" s="108"/>
      <c r="C141" s="126" t="s">
        <v>1150</v>
      </c>
      <c r="D141" s="259">
        <v>0</v>
      </c>
      <c r="E141" s="260">
        <v>0</v>
      </c>
      <c r="F141" s="260">
        <f t="shared" si="19"/>
        <v>0</v>
      </c>
      <c r="G141" s="260">
        <v>0</v>
      </c>
      <c r="H141" s="260">
        <v>0</v>
      </c>
      <c r="I141" s="260">
        <f t="shared" si="20"/>
        <v>0</v>
      </c>
    </row>
    <row r="142" spans="2:9" x14ac:dyDescent="0.25">
      <c r="B142" s="108"/>
      <c r="C142" s="126" t="s">
        <v>1151</v>
      </c>
      <c r="D142" s="259">
        <v>0</v>
      </c>
      <c r="E142" s="260">
        <v>0</v>
      </c>
      <c r="F142" s="260">
        <f t="shared" si="19"/>
        <v>0</v>
      </c>
      <c r="G142" s="260">
        <v>0</v>
      </c>
      <c r="H142" s="260">
        <v>0</v>
      </c>
      <c r="I142" s="260">
        <f t="shared" si="20"/>
        <v>0</v>
      </c>
    </row>
    <row r="143" spans="2:9" x14ac:dyDescent="0.25">
      <c r="B143" s="108"/>
      <c r="C143" s="126" t="s">
        <v>1152</v>
      </c>
      <c r="D143" s="259">
        <v>0</v>
      </c>
      <c r="E143" s="260">
        <v>0</v>
      </c>
      <c r="F143" s="260">
        <f t="shared" si="19"/>
        <v>0</v>
      </c>
      <c r="G143" s="260">
        <v>0</v>
      </c>
      <c r="H143" s="260">
        <v>0</v>
      </c>
      <c r="I143" s="260">
        <f t="shared" si="20"/>
        <v>0</v>
      </c>
    </row>
    <row r="144" spans="2:9" x14ac:dyDescent="0.25">
      <c r="B144" s="108"/>
      <c r="C144" s="126" t="s">
        <v>1153</v>
      </c>
      <c r="D144" s="259">
        <v>0</v>
      </c>
      <c r="E144" s="260">
        <v>0</v>
      </c>
      <c r="F144" s="260">
        <f t="shared" si="19"/>
        <v>0</v>
      </c>
      <c r="G144" s="260">
        <v>0</v>
      </c>
      <c r="H144" s="260">
        <v>0</v>
      </c>
      <c r="I144" s="260">
        <f t="shared" si="20"/>
        <v>0</v>
      </c>
    </row>
    <row r="145" spans="2:10" ht="22.5" x14ac:dyDescent="0.25">
      <c r="B145" s="108"/>
      <c r="C145" s="169" t="s">
        <v>1241</v>
      </c>
      <c r="D145" s="259">
        <v>0</v>
      </c>
      <c r="E145" s="260">
        <v>0</v>
      </c>
      <c r="F145" s="260">
        <f t="shared" si="19"/>
        <v>0</v>
      </c>
      <c r="G145" s="260">
        <v>0</v>
      </c>
      <c r="H145" s="260">
        <v>0</v>
      </c>
      <c r="I145" s="260">
        <f t="shared" si="20"/>
        <v>0</v>
      </c>
    </row>
    <row r="146" spans="2:10" x14ac:dyDescent="0.25">
      <c r="B146" s="108"/>
      <c r="C146" s="126" t="s">
        <v>1154</v>
      </c>
      <c r="D146" s="259">
        <v>0</v>
      </c>
      <c r="E146" s="260">
        <v>0</v>
      </c>
      <c r="F146" s="260">
        <f t="shared" si="19"/>
        <v>0</v>
      </c>
      <c r="G146" s="260">
        <v>0</v>
      </c>
      <c r="H146" s="260">
        <v>0</v>
      </c>
      <c r="I146" s="260">
        <f t="shared" si="20"/>
        <v>0</v>
      </c>
    </row>
    <row r="147" spans="2:10" x14ac:dyDescent="0.25">
      <c r="B147" s="108"/>
      <c r="C147" s="126" t="s">
        <v>1155</v>
      </c>
      <c r="D147" s="259">
        <v>0</v>
      </c>
      <c r="E147" s="260">
        <v>0</v>
      </c>
      <c r="F147" s="260">
        <f t="shared" si="19"/>
        <v>0</v>
      </c>
      <c r="G147" s="260">
        <v>0</v>
      </c>
      <c r="H147" s="260">
        <v>0</v>
      </c>
      <c r="I147" s="260">
        <f t="shared" si="20"/>
        <v>0</v>
      </c>
    </row>
    <row r="148" spans="2:10" x14ac:dyDescent="0.25">
      <c r="B148" s="427" t="s">
        <v>1156</v>
      </c>
      <c r="C148" s="420"/>
      <c r="D148" s="329">
        <f>SUM(D149:D151)</f>
        <v>0</v>
      </c>
      <c r="E148" s="323">
        <f>SUM(E149:E151)</f>
        <v>0</v>
      </c>
      <c r="F148" s="323">
        <f t="shared" si="19"/>
        <v>0</v>
      </c>
      <c r="G148" s="323">
        <f>SUM(G149:G151)</f>
        <v>0</v>
      </c>
      <c r="H148" s="323">
        <f>SUM(H149:H151)</f>
        <v>0</v>
      </c>
      <c r="I148" s="323">
        <f t="shared" si="20"/>
        <v>0</v>
      </c>
    </row>
    <row r="149" spans="2:10" x14ac:dyDescent="0.25">
      <c r="B149" s="108"/>
      <c r="C149" s="126" t="s">
        <v>1157</v>
      </c>
      <c r="D149" s="259">
        <v>0</v>
      </c>
      <c r="E149" s="260">
        <v>0</v>
      </c>
      <c r="F149" s="260">
        <f t="shared" si="19"/>
        <v>0</v>
      </c>
      <c r="G149" s="260">
        <v>0</v>
      </c>
      <c r="H149" s="260">
        <v>0</v>
      </c>
      <c r="I149" s="260">
        <f t="shared" si="20"/>
        <v>0</v>
      </c>
    </row>
    <row r="150" spans="2:10" x14ac:dyDescent="0.25">
      <c r="B150" s="108"/>
      <c r="C150" s="126" t="s">
        <v>1158</v>
      </c>
      <c r="D150" s="259">
        <v>0</v>
      </c>
      <c r="E150" s="260">
        <v>0</v>
      </c>
      <c r="F150" s="260">
        <f t="shared" si="19"/>
        <v>0</v>
      </c>
      <c r="G150" s="260">
        <v>0</v>
      </c>
      <c r="H150" s="260">
        <v>0</v>
      </c>
      <c r="I150" s="260">
        <f t="shared" si="20"/>
        <v>0</v>
      </c>
    </row>
    <row r="151" spans="2:10" x14ac:dyDescent="0.25">
      <c r="B151" s="108"/>
      <c r="C151" s="126" t="s">
        <v>1159</v>
      </c>
      <c r="D151" s="259">
        <v>0</v>
      </c>
      <c r="E151" s="260">
        <v>0</v>
      </c>
      <c r="F151" s="260">
        <f t="shared" si="19"/>
        <v>0</v>
      </c>
      <c r="G151" s="260">
        <v>0</v>
      </c>
      <c r="H151" s="260">
        <v>0</v>
      </c>
      <c r="I151" s="260">
        <f t="shared" si="20"/>
        <v>0</v>
      </c>
    </row>
    <row r="152" spans="2:10" x14ac:dyDescent="0.25">
      <c r="B152" s="427" t="s">
        <v>1160</v>
      </c>
      <c r="C152" s="420"/>
      <c r="D152" s="329">
        <f>SUM(D153:D159)</f>
        <v>0</v>
      </c>
      <c r="E152" s="323">
        <f>SUM(E153:E159)</f>
        <v>0</v>
      </c>
      <c r="F152" s="323">
        <f t="shared" ref="F152:F159" si="21">+D152+E152</f>
        <v>0</v>
      </c>
      <c r="G152" s="323">
        <f>SUM(G153:G159)</f>
        <v>0</v>
      </c>
      <c r="H152" s="323">
        <f>SUM(H153:H159)</f>
        <v>0</v>
      </c>
      <c r="I152" s="323">
        <f t="shared" ref="I152:I159" si="22">F152-G152-H152</f>
        <v>0</v>
      </c>
    </row>
    <row r="153" spans="2:10" x14ac:dyDescent="0.25">
      <c r="B153" s="108"/>
      <c r="C153" s="126" t="s">
        <v>1161</v>
      </c>
      <c r="D153" s="259">
        <v>0</v>
      </c>
      <c r="E153" s="260">
        <v>0</v>
      </c>
      <c r="F153" s="260">
        <f t="shared" si="21"/>
        <v>0</v>
      </c>
      <c r="G153" s="260">
        <v>0</v>
      </c>
      <c r="H153" s="260">
        <v>0</v>
      </c>
      <c r="I153" s="260">
        <f t="shared" si="22"/>
        <v>0</v>
      </c>
    </row>
    <row r="154" spans="2:10" x14ac:dyDescent="0.25">
      <c r="B154" s="108"/>
      <c r="C154" s="126" t="s">
        <v>1162</v>
      </c>
      <c r="D154" s="259">
        <v>0</v>
      </c>
      <c r="E154" s="260">
        <v>0</v>
      </c>
      <c r="F154" s="260">
        <f t="shared" si="21"/>
        <v>0</v>
      </c>
      <c r="G154" s="260">
        <v>0</v>
      </c>
      <c r="H154" s="260">
        <v>0</v>
      </c>
      <c r="I154" s="260">
        <f t="shared" si="22"/>
        <v>0</v>
      </c>
    </row>
    <row r="155" spans="2:10" x14ac:dyDescent="0.25">
      <c r="B155" s="108"/>
      <c r="C155" s="126" t="s">
        <v>1163</v>
      </c>
      <c r="D155" s="259">
        <v>0</v>
      </c>
      <c r="E155" s="260">
        <v>0</v>
      </c>
      <c r="F155" s="260">
        <f t="shared" si="21"/>
        <v>0</v>
      </c>
      <c r="G155" s="260">
        <v>0</v>
      </c>
      <c r="H155" s="260">
        <v>0</v>
      </c>
      <c r="I155" s="260">
        <f t="shared" si="22"/>
        <v>0</v>
      </c>
    </row>
    <row r="156" spans="2:10" x14ac:dyDescent="0.25">
      <c r="B156" s="108"/>
      <c r="C156" s="126" t="s">
        <v>1164</v>
      </c>
      <c r="D156" s="259">
        <v>0</v>
      </c>
      <c r="E156" s="260">
        <v>0</v>
      </c>
      <c r="F156" s="260">
        <f t="shared" si="21"/>
        <v>0</v>
      </c>
      <c r="G156" s="260">
        <v>0</v>
      </c>
      <c r="H156" s="260">
        <v>0</v>
      </c>
      <c r="I156" s="260">
        <f t="shared" si="22"/>
        <v>0</v>
      </c>
    </row>
    <row r="157" spans="2:10" x14ac:dyDescent="0.25">
      <c r="B157" s="108"/>
      <c r="C157" s="126" t="s">
        <v>1165</v>
      </c>
      <c r="D157" s="259">
        <v>0</v>
      </c>
      <c r="E157" s="260">
        <v>0</v>
      </c>
      <c r="F157" s="260">
        <f t="shared" si="21"/>
        <v>0</v>
      </c>
      <c r="G157" s="260">
        <v>0</v>
      </c>
      <c r="H157" s="260">
        <v>0</v>
      </c>
      <c r="I157" s="260">
        <f t="shared" si="22"/>
        <v>0</v>
      </c>
      <c r="J157" s="107"/>
    </row>
    <row r="158" spans="2:10" x14ac:dyDescent="0.25">
      <c r="B158" s="108"/>
      <c r="C158" s="126" t="s">
        <v>1166</v>
      </c>
      <c r="D158" s="259">
        <v>0</v>
      </c>
      <c r="E158" s="260">
        <v>0</v>
      </c>
      <c r="F158" s="260">
        <f t="shared" si="21"/>
        <v>0</v>
      </c>
      <c r="G158" s="260">
        <v>0</v>
      </c>
      <c r="H158" s="260">
        <v>0</v>
      </c>
      <c r="I158" s="260">
        <f t="shared" si="22"/>
        <v>0</v>
      </c>
    </row>
    <row r="159" spans="2:10" x14ac:dyDescent="0.25">
      <c r="B159" s="108"/>
      <c r="C159" s="126" t="s">
        <v>1167</v>
      </c>
      <c r="D159" s="259">
        <v>0</v>
      </c>
      <c r="E159" s="260">
        <v>0</v>
      </c>
      <c r="F159" s="260">
        <f t="shared" si="21"/>
        <v>0</v>
      </c>
      <c r="G159" s="260">
        <v>0</v>
      </c>
      <c r="H159" s="260">
        <v>0</v>
      </c>
      <c r="I159" s="260">
        <f t="shared" si="22"/>
        <v>0</v>
      </c>
      <c r="J159" s="107"/>
    </row>
    <row r="160" spans="2:10" x14ac:dyDescent="0.25">
      <c r="B160" s="108"/>
      <c r="C160" s="126"/>
      <c r="D160" s="249"/>
      <c r="E160" s="250"/>
      <c r="F160" s="250"/>
      <c r="G160" s="250"/>
      <c r="H160" s="250"/>
      <c r="I160" s="249"/>
      <c r="J160" s="107"/>
    </row>
    <row r="161" spans="2:10" x14ac:dyDescent="0.25">
      <c r="B161" s="550" t="s">
        <v>1168</v>
      </c>
      <c r="C161" s="419"/>
      <c r="D161" s="233">
        <f>D9+D87</f>
        <v>18162409</v>
      </c>
      <c r="E161" s="233">
        <f>E9+E87</f>
        <v>50000</v>
      </c>
      <c r="F161" s="233">
        <f>F9+F87</f>
        <v>18212409</v>
      </c>
      <c r="G161" s="233">
        <v>8573496</v>
      </c>
      <c r="H161" s="233">
        <f>G161</f>
        <v>8573496</v>
      </c>
      <c r="I161" s="270">
        <f>+F161-H161</f>
        <v>9638913</v>
      </c>
      <c r="J161" s="107"/>
    </row>
    <row r="162" spans="2:10" ht="15.75" thickBot="1" x14ac:dyDescent="0.3">
      <c r="B162" s="124"/>
      <c r="C162" s="125"/>
      <c r="D162" s="199"/>
      <c r="E162" s="251"/>
      <c r="F162" s="200"/>
      <c r="G162" s="200"/>
      <c r="H162" s="200"/>
      <c r="I162" s="199"/>
      <c r="J162" s="107"/>
    </row>
    <row r="163" spans="2:10" ht="55.5" customHeight="1" x14ac:dyDescent="0.25">
      <c r="C163" s="346" t="s">
        <v>1266</v>
      </c>
      <c r="D163" s="346"/>
      <c r="E163" s="346" t="s">
        <v>1268</v>
      </c>
    </row>
    <row r="164" spans="2:10" ht="24" customHeight="1" x14ac:dyDescent="0.25">
      <c r="C164" s="346" t="s">
        <v>1267</v>
      </c>
      <c r="D164" s="346"/>
      <c r="E164" s="346" t="s">
        <v>1269</v>
      </c>
    </row>
  </sheetData>
  <mergeCells count="30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F38 F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 O</cp:lastModifiedBy>
  <cp:lastPrinted>2025-07-09T17:53:03Z</cp:lastPrinted>
  <dcterms:created xsi:type="dcterms:W3CDTF">2014-08-12T01:23:14Z</dcterms:created>
  <dcterms:modified xsi:type="dcterms:W3CDTF">2025-07-22T21:04:56Z</dcterms:modified>
</cp:coreProperties>
</file>