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\\SERVICIX\Red_cix\Elizabeth\2015\CUENTA PUBLICA  ARMONIZADA FIDECIX ENE-MARZO 2015\INFORMACION PRESUPUESTARIA\"/>
    </mc:Choice>
  </mc:AlternateContent>
  <bookViews>
    <workbookView xWindow="600" yWindow="750" windowWidth="19875" windowHeight="10920" tabRatio="750" firstSheet="1" activeTab="4"/>
  </bookViews>
  <sheets>
    <sheet name="PT_ESF_ECSF" sheetId="3" state="hidden" r:id="rId1"/>
    <sheet name="EAI" sheetId="12" r:id="rId2"/>
    <sheet name="CAdmon" sheetId="13" r:id="rId3"/>
    <sheet name="CTG" sheetId="14" r:id="rId4"/>
    <sheet name="COG" sheetId="15" r:id="rId5"/>
    <sheet name="CFG" sheetId="16" r:id="rId6"/>
    <sheet name="End Neto" sheetId="17" r:id="rId7"/>
    <sheet name="Int" sheetId="18" r:id="rId8"/>
    <sheet name="Post Fiscal" sheetId="20" r:id="rId9"/>
  </sheets>
  <calcPr calcId="152511"/>
</workbook>
</file>

<file path=xl/calcChain.xml><?xml version="1.0" encoding="utf-8"?>
<calcChain xmlns="http://schemas.openxmlformats.org/spreadsheetml/2006/main">
  <c r="E9" i="20" l="1"/>
  <c r="D9" i="20"/>
  <c r="E8" i="20"/>
  <c r="D8" i="20"/>
  <c r="I38" i="12"/>
  <c r="H38" i="12"/>
  <c r="E13" i="15"/>
  <c r="J48" i="12" l="1"/>
  <c r="J46" i="12" s="1"/>
  <c r="J38" i="12"/>
  <c r="J37" i="12" s="1"/>
  <c r="I37" i="12"/>
  <c r="H37" i="12"/>
  <c r="J21" i="12"/>
  <c r="J16" i="12"/>
  <c r="J15" i="12" s="1"/>
  <c r="H15" i="12"/>
  <c r="H40" i="16"/>
  <c r="C13" i="20" l="1"/>
  <c r="I60" i="15"/>
  <c r="E38" i="15" l="1"/>
  <c r="E28" i="15"/>
  <c r="E18" i="15"/>
  <c r="E10" i="15"/>
  <c r="D13" i="15" l="1"/>
  <c r="F18" i="14" l="1"/>
  <c r="E18" i="14"/>
  <c r="E12" i="14"/>
  <c r="J14" i="12"/>
  <c r="J17" i="12"/>
  <c r="J18" i="12"/>
  <c r="J19" i="12"/>
  <c r="J20" i="12"/>
  <c r="D12" i="14" l="1"/>
  <c r="F60" i="15"/>
  <c r="C27" i="20" l="1"/>
  <c r="C31" i="20" s="1"/>
  <c r="C33" i="18"/>
  <c r="C35" i="18" s="1"/>
  <c r="B33" i="18"/>
  <c r="C18" i="18"/>
  <c r="B18" i="18"/>
  <c r="H30" i="17"/>
  <c r="H29" i="17"/>
  <c r="H28" i="17"/>
  <c r="H27" i="17"/>
  <c r="H26" i="17"/>
  <c r="H25" i="17"/>
  <c r="H24" i="17"/>
  <c r="H23" i="17"/>
  <c r="F31" i="17"/>
  <c r="F33" i="17" s="1"/>
  <c r="D31" i="17"/>
  <c r="H18" i="17"/>
  <c r="H17" i="17"/>
  <c r="H16" i="17"/>
  <c r="H15" i="17"/>
  <c r="H14" i="17"/>
  <c r="H13" i="17"/>
  <c r="H12" i="17"/>
  <c r="H11" i="17"/>
  <c r="H10" i="17"/>
  <c r="F19" i="17"/>
  <c r="D19" i="17"/>
  <c r="H19" i="17" s="1"/>
  <c r="F46" i="16"/>
  <c r="I46" i="16" s="1"/>
  <c r="F45" i="16"/>
  <c r="I45" i="16" s="1"/>
  <c r="F44" i="16"/>
  <c r="I44" i="16" s="1"/>
  <c r="F43" i="16"/>
  <c r="I43" i="16" s="1"/>
  <c r="H42" i="16"/>
  <c r="G42" i="16"/>
  <c r="E42" i="16"/>
  <c r="D42" i="16"/>
  <c r="F39" i="16"/>
  <c r="I39" i="16" s="1"/>
  <c r="F38" i="16"/>
  <c r="I38" i="16" s="1"/>
  <c r="F37" i="16"/>
  <c r="I37" i="16" s="1"/>
  <c r="F36" i="16"/>
  <c r="I36" i="16" s="1"/>
  <c r="F35" i="16"/>
  <c r="I35" i="16" s="1"/>
  <c r="F34" i="16"/>
  <c r="I34" i="16" s="1"/>
  <c r="F33" i="16"/>
  <c r="I33" i="16" s="1"/>
  <c r="F32" i="16"/>
  <c r="I32" i="16" s="1"/>
  <c r="H31" i="16"/>
  <c r="G31" i="16"/>
  <c r="F29" i="16"/>
  <c r="I29" i="16" s="1"/>
  <c r="F28" i="16"/>
  <c r="I28" i="16" s="1"/>
  <c r="F27" i="16"/>
  <c r="I27" i="16" s="1"/>
  <c r="F26" i="16"/>
  <c r="I26" i="16" s="1"/>
  <c r="F25" i="16"/>
  <c r="I25" i="16" s="1"/>
  <c r="F24" i="16"/>
  <c r="I24" i="16" s="1"/>
  <c r="F23" i="16"/>
  <c r="I23" i="16" s="1"/>
  <c r="F22" i="16"/>
  <c r="I22" i="16" s="1"/>
  <c r="H22" i="16"/>
  <c r="G22" i="16"/>
  <c r="E22" i="16"/>
  <c r="D22" i="16"/>
  <c r="F20" i="16"/>
  <c r="I20" i="16" s="1"/>
  <c r="F19" i="16"/>
  <c r="I19" i="16" s="1"/>
  <c r="F18" i="16"/>
  <c r="I18" i="16" s="1"/>
  <c r="F17" i="16"/>
  <c r="I17" i="16" s="1"/>
  <c r="F16" i="16"/>
  <c r="F15" i="16"/>
  <c r="I15" i="16" s="1"/>
  <c r="F14" i="16"/>
  <c r="I14" i="16" s="1"/>
  <c r="F13" i="16"/>
  <c r="I13" i="16" s="1"/>
  <c r="H12" i="16"/>
  <c r="G12" i="16"/>
  <c r="E12" i="16"/>
  <c r="D12" i="16"/>
  <c r="H74" i="15"/>
  <c r="G74" i="15"/>
  <c r="E74" i="15"/>
  <c r="H70" i="15"/>
  <c r="G70" i="15"/>
  <c r="E70" i="15"/>
  <c r="D70" i="15"/>
  <c r="H62" i="15"/>
  <c r="G62" i="15"/>
  <c r="E62" i="15"/>
  <c r="D62" i="15"/>
  <c r="H58" i="15"/>
  <c r="G58" i="15"/>
  <c r="E58" i="15"/>
  <c r="D58" i="15"/>
  <c r="H48" i="15"/>
  <c r="G48" i="15"/>
  <c r="E48" i="15"/>
  <c r="E82" i="15" s="1"/>
  <c r="D48" i="15"/>
  <c r="H38" i="15"/>
  <c r="G38" i="15"/>
  <c r="D38" i="15"/>
  <c r="H28" i="15"/>
  <c r="G28" i="15"/>
  <c r="D28" i="15"/>
  <c r="F81" i="15"/>
  <c r="I81" i="15" s="1"/>
  <c r="F80" i="15"/>
  <c r="I80" i="15" s="1"/>
  <c r="F79" i="15"/>
  <c r="I79" i="15" s="1"/>
  <c r="F78" i="15"/>
  <c r="I78" i="15" s="1"/>
  <c r="F77" i="15"/>
  <c r="I77" i="15" s="1"/>
  <c r="F76" i="15"/>
  <c r="I76" i="15" s="1"/>
  <c r="F75" i="15"/>
  <c r="I75" i="15" s="1"/>
  <c r="F73" i="15"/>
  <c r="I73" i="15" s="1"/>
  <c r="F72" i="15"/>
  <c r="I72" i="15" s="1"/>
  <c r="F71" i="15"/>
  <c r="I71" i="15" s="1"/>
  <c r="F69" i="15"/>
  <c r="I69" i="15" s="1"/>
  <c r="F68" i="15"/>
  <c r="I68" i="15" s="1"/>
  <c r="F67" i="15"/>
  <c r="I67" i="15" s="1"/>
  <c r="F66" i="15"/>
  <c r="I66" i="15" s="1"/>
  <c r="F65" i="15"/>
  <c r="I65" i="15" s="1"/>
  <c r="F64" i="15"/>
  <c r="I64" i="15" s="1"/>
  <c r="F63" i="15"/>
  <c r="I63" i="15" s="1"/>
  <c r="F61" i="15"/>
  <c r="I61" i="15" s="1"/>
  <c r="F59" i="15"/>
  <c r="I59" i="15" s="1"/>
  <c r="F57" i="15"/>
  <c r="I57" i="15" s="1"/>
  <c r="F56" i="15"/>
  <c r="I56" i="15" s="1"/>
  <c r="F55" i="15"/>
  <c r="I55" i="15" s="1"/>
  <c r="F54" i="15"/>
  <c r="I54" i="15" s="1"/>
  <c r="F53" i="15"/>
  <c r="I53" i="15" s="1"/>
  <c r="F52" i="15"/>
  <c r="I52" i="15" s="1"/>
  <c r="F51" i="15"/>
  <c r="I51" i="15" s="1"/>
  <c r="F50" i="15"/>
  <c r="I50" i="15" s="1"/>
  <c r="F49" i="15"/>
  <c r="I49" i="15" s="1"/>
  <c r="F47" i="15"/>
  <c r="I47" i="15" s="1"/>
  <c r="F46" i="15"/>
  <c r="I46" i="15" s="1"/>
  <c r="F45" i="15"/>
  <c r="I45" i="15" s="1"/>
  <c r="F44" i="15"/>
  <c r="I44" i="15" s="1"/>
  <c r="F43" i="15"/>
  <c r="I43" i="15" s="1"/>
  <c r="F42" i="15"/>
  <c r="I42" i="15" s="1"/>
  <c r="F41" i="15"/>
  <c r="I41" i="15" s="1"/>
  <c r="F40" i="15"/>
  <c r="I40" i="15" s="1"/>
  <c r="F39" i="15"/>
  <c r="I39" i="15" s="1"/>
  <c r="F37" i="15"/>
  <c r="I37" i="15" s="1"/>
  <c r="F36" i="15"/>
  <c r="I36" i="15" s="1"/>
  <c r="F35" i="15"/>
  <c r="I35" i="15" s="1"/>
  <c r="F34" i="15"/>
  <c r="I34" i="15" s="1"/>
  <c r="F33" i="15"/>
  <c r="I33" i="15" s="1"/>
  <c r="F32" i="15"/>
  <c r="I32" i="15" s="1"/>
  <c r="F31" i="15"/>
  <c r="I31" i="15" s="1"/>
  <c r="F30" i="15"/>
  <c r="I30" i="15" s="1"/>
  <c r="F29" i="15"/>
  <c r="I29" i="15" s="1"/>
  <c r="F27" i="15"/>
  <c r="I27" i="15" s="1"/>
  <c r="F26" i="15"/>
  <c r="I26" i="15" s="1"/>
  <c r="F25" i="15"/>
  <c r="I25" i="15" s="1"/>
  <c r="F24" i="15"/>
  <c r="I24" i="15" s="1"/>
  <c r="F23" i="15"/>
  <c r="I23" i="15" s="1"/>
  <c r="F22" i="15"/>
  <c r="I22" i="15" s="1"/>
  <c r="F21" i="15"/>
  <c r="I21" i="15" s="1"/>
  <c r="F20" i="15"/>
  <c r="I20" i="15" s="1"/>
  <c r="F19" i="15"/>
  <c r="I19" i="15" s="1"/>
  <c r="H18" i="15"/>
  <c r="G18" i="15"/>
  <c r="D18" i="15"/>
  <c r="H10" i="15"/>
  <c r="G10" i="15"/>
  <c r="F17" i="15"/>
  <c r="I17" i="15" s="1"/>
  <c r="F16" i="15"/>
  <c r="I16" i="15" s="1"/>
  <c r="F15" i="15"/>
  <c r="I15" i="15" s="1"/>
  <c r="F14" i="15"/>
  <c r="I14" i="15" s="1"/>
  <c r="F13" i="15"/>
  <c r="I13" i="15" s="1"/>
  <c r="F12" i="15"/>
  <c r="I12" i="15" s="1"/>
  <c r="F11" i="15"/>
  <c r="I11" i="15" s="1"/>
  <c r="D10" i="15"/>
  <c r="F16" i="14"/>
  <c r="I16" i="14" s="1"/>
  <c r="F14" i="14"/>
  <c r="I14" i="14" s="1"/>
  <c r="F12" i="14"/>
  <c r="H18" i="14"/>
  <c r="E11" i="20" s="1"/>
  <c r="G18" i="14"/>
  <c r="D11" i="20" s="1"/>
  <c r="D18" i="14"/>
  <c r="H22" i="13"/>
  <c r="G22" i="13"/>
  <c r="G40" i="16" s="1"/>
  <c r="J52" i="12"/>
  <c r="J49" i="12"/>
  <c r="J47" i="12"/>
  <c r="J44" i="12"/>
  <c r="J42" i="12"/>
  <c r="J41" i="12"/>
  <c r="J39" i="12"/>
  <c r="J36" i="12"/>
  <c r="J35" i="12"/>
  <c r="J34" i="12"/>
  <c r="G52" i="12"/>
  <c r="G51" i="12" s="1"/>
  <c r="G49" i="12"/>
  <c r="G48" i="12"/>
  <c r="G47" i="12"/>
  <c r="G35" i="12"/>
  <c r="G36" i="12"/>
  <c r="G38" i="12"/>
  <c r="G39" i="12"/>
  <c r="G41" i="12"/>
  <c r="G42" i="12"/>
  <c r="G43" i="12"/>
  <c r="J43" i="12" s="1"/>
  <c r="G44" i="12"/>
  <c r="G34" i="12"/>
  <c r="I51" i="12"/>
  <c r="I46" i="12"/>
  <c r="I40" i="12"/>
  <c r="H51" i="12"/>
  <c r="D27" i="20" s="1"/>
  <c r="D31" i="20" s="1"/>
  <c r="H46" i="12"/>
  <c r="H40" i="12"/>
  <c r="F51" i="12"/>
  <c r="F46" i="12"/>
  <c r="F54" i="12" s="1"/>
  <c r="F40" i="12"/>
  <c r="F37" i="12"/>
  <c r="F33" i="12" s="1"/>
  <c r="E51" i="12"/>
  <c r="E46" i="12"/>
  <c r="E40" i="12"/>
  <c r="J40" i="12" s="1"/>
  <c r="E37" i="12"/>
  <c r="J24" i="12"/>
  <c r="J23" i="12"/>
  <c r="J13" i="12"/>
  <c r="J12" i="12"/>
  <c r="J11" i="12"/>
  <c r="G24" i="12"/>
  <c r="G23" i="12"/>
  <c r="G22" i="12"/>
  <c r="J22" i="12" s="1"/>
  <c r="J26" i="12" s="1"/>
  <c r="G21" i="12"/>
  <c r="G20" i="12"/>
  <c r="G19" i="12"/>
  <c r="G17" i="12"/>
  <c r="G16" i="12"/>
  <c r="G14" i="12"/>
  <c r="G13" i="12"/>
  <c r="G12" i="12"/>
  <c r="G11" i="12"/>
  <c r="I18" i="12"/>
  <c r="I15" i="12"/>
  <c r="H18" i="12"/>
  <c r="F18" i="12"/>
  <c r="F15" i="12"/>
  <c r="F26" i="12" s="1"/>
  <c r="C9" i="20" s="1"/>
  <c r="E18" i="12"/>
  <c r="G18" i="12" s="1"/>
  <c r="E15" i="12"/>
  <c r="G46" i="12" l="1"/>
  <c r="H48" i="16"/>
  <c r="H50" i="16" s="1"/>
  <c r="F70" i="15"/>
  <c r="I70" i="15" s="1"/>
  <c r="F62" i="15"/>
  <c r="I62" i="15" s="1"/>
  <c r="F58" i="15"/>
  <c r="I58" i="15" s="1"/>
  <c r="F48" i="15"/>
  <c r="I48" i="15" s="1"/>
  <c r="F38" i="15"/>
  <c r="I38" i="15" s="1"/>
  <c r="F28" i="15"/>
  <c r="I28" i="15" s="1"/>
  <c r="F18" i="15"/>
  <c r="I18" i="15" s="1"/>
  <c r="F10" i="15"/>
  <c r="I54" i="12"/>
  <c r="E31" i="20" s="1"/>
  <c r="H21" i="14"/>
  <c r="H82" i="15"/>
  <c r="H84" i="15" s="1"/>
  <c r="F42" i="16"/>
  <c r="G21" i="14"/>
  <c r="H26" i="12"/>
  <c r="G15" i="12"/>
  <c r="E33" i="12"/>
  <c r="H54" i="12"/>
  <c r="I33" i="12"/>
  <c r="G40" i="12"/>
  <c r="G82" i="15"/>
  <c r="G84" i="15" s="1"/>
  <c r="G48" i="16"/>
  <c r="G50" i="16" s="1"/>
  <c r="H31" i="17"/>
  <c r="H33" i="17" s="1"/>
  <c r="B35" i="18"/>
  <c r="J33" i="12"/>
  <c r="J54" i="12" s="1"/>
  <c r="F12" i="16"/>
  <c r="H33" i="12"/>
  <c r="D33" i="17"/>
  <c r="G37" i="12"/>
  <c r="G33" i="12" s="1"/>
  <c r="J51" i="12"/>
  <c r="I12" i="14"/>
  <c r="I18" i="14" s="1"/>
  <c r="I26" i="12"/>
  <c r="D82" i="15"/>
  <c r="E54" i="12"/>
  <c r="I16" i="16"/>
  <c r="I12" i="16" s="1"/>
  <c r="I42" i="16"/>
  <c r="F74" i="15"/>
  <c r="G26" i="12"/>
  <c r="E26" i="12"/>
  <c r="E148" i="3"/>
  <c r="E120" i="3"/>
  <c r="E115" i="3"/>
  <c r="E114" i="3"/>
  <c r="E113" i="3"/>
  <c r="E112" i="3"/>
  <c r="E111" i="3"/>
  <c r="E110" i="3"/>
  <c r="E221" i="3"/>
  <c r="E220" i="3"/>
  <c r="E219" i="3"/>
  <c r="E218" i="3"/>
  <c r="E3" i="3"/>
  <c r="E2" i="3"/>
  <c r="E106" i="3"/>
  <c r="E107" i="3"/>
  <c r="E55" i="3"/>
  <c r="E54" i="3"/>
  <c r="E101" i="3"/>
  <c r="E102" i="3"/>
  <c r="E103" i="3"/>
  <c r="E104" i="3"/>
  <c r="E49" i="3"/>
  <c r="E50" i="3"/>
  <c r="E51" i="3"/>
  <c r="E52" i="3"/>
  <c r="E96" i="3"/>
  <c r="E97" i="3"/>
  <c r="E98" i="3"/>
  <c r="E45" i="3"/>
  <c r="E46" i="3"/>
  <c r="E44" i="3"/>
  <c r="E87" i="3"/>
  <c r="E88" i="3"/>
  <c r="E89" i="3"/>
  <c r="E90" i="3"/>
  <c r="E91" i="3"/>
  <c r="E92" i="3"/>
  <c r="E36" i="3"/>
  <c r="E37" i="3"/>
  <c r="E38" i="3"/>
  <c r="E39" i="3"/>
  <c r="E40" i="3"/>
  <c r="E35" i="3"/>
  <c r="E78" i="3"/>
  <c r="E79" i="3"/>
  <c r="E80" i="3"/>
  <c r="E81" i="3"/>
  <c r="E82" i="3"/>
  <c r="E83" i="3"/>
  <c r="E84" i="3"/>
  <c r="E85" i="3"/>
  <c r="E27" i="3"/>
  <c r="E28" i="3"/>
  <c r="E29" i="3"/>
  <c r="E30" i="3"/>
  <c r="E31" i="3"/>
  <c r="E32" i="3"/>
  <c r="E33" i="3"/>
  <c r="E26" i="3"/>
  <c r="E67" i="3"/>
  <c r="E68" i="3"/>
  <c r="E69" i="3"/>
  <c r="E70" i="3"/>
  <c r="E71" i="3"/>
  <c r="E72" i="3"/>
  <c r="E73" i="3"/>
  <c r="E74" i="3"/>
  <c r="E75" i="3"/>
  <c r="E16" i="3"/>
  <c r="E17" i="3"/>
  <c r="E18" i="3"/>
  <c r="E19" i="3"/>
  <c r="E20" i="3"/>
  <c r="E21" i="3"/>
  <c r="E22" i="3"/>
  <c r="E23" i="3"/>
  <c r="E15" i="3"/>
  <c r="E8" i="3"/>
  <c r="E60" i="3"/>
  <c r="E9" i="3"/>
  <c r="E61" i="3"/>
  <c r="E10" i="3"/>
  <c r="E62" i="3"/>
  <c r="E11" i="3"/>
  <c r="E63" i="3"/>
  <c r="E12" i="3"/>
  <c r="E64" i="3"/>
  <c r="E13" i="3"/>
  <c r="E65" i="3"/>
  <c r="E59" i="3"/>
  <c r="E7" i="3"/>
  <c r="E217" i="3"/>
  <c r="E166" i="3"/>
  <c r="E161" i="3"/>
  <c r="E162" i="3"/>
  <c r="E213" i="3"/>
  <c r="E214" i="3"/>
  <c r="E207" i="3"/>
  <c r="E208" i="3"/>
  <c r="E156" i="3"/>
  <c r="E199" i="3"/>
  <c r="E150" i="3"/>
  <c r="E151" i="3"/>
  <c r="E202" i="3"/>
  <c r="E190" i="3"/>
  <c r="E191" i="3"/>
  <c r="E142" i="3"/>
  <c r="E194" i="3"/>
  <c r="E195" i="3"/>
  <c r="E146" i="3"/>
  <c r="E192" i="3"/>
  <c r="E144" i="3"/>
  <c r="E163" i="3"/>
  <c r="E193" i="3"/>
  <c r="E143" i="3"/>
  <c r="E206" i="3"/>
  <c r="E196" i="3"/>
  <c r="E203" i="3"/>
  <c r="E153" i="3"/>
  <c r="E167" i="3"/>
  <c r="E179" i="3"/>
  <c r="E130" i="3"/>
  <c r="E131" i="3"/>
  <c r="E182" i="3"/>
  <c r="E133" i="3"/>
  <c r="E134" i="3"/>
  <c r="E135" i="3"/>
  <c r="E186" i="3"/>
  <c r="E178" i="3"/>
  <c r="E121" i="3"/>
  <c r="E124" i="3"/>
  <c r="E175" i="3"/>
  <c r="E176" i="3"/>
  <c r="E173" i="3"/>
  <c r="E123" i="3"/>
  <c r="E132" i="3"/>
  <c r="E172" i="3"/>
  <c r="E122" i="3"/>
  <c r="E126" i="3"/>
  <c r="E185" i="3"/>
  <c r="E105" i="3"/>
  <c r="E53" i="3"/>
  <c r="E95" i="3"/>
  <c r="E93" i="3"/>
  <c r="E86" i="3"/>
  <c r="E34" i="3"/>
  <c r="E66" i="3"/>
  <c r="E14" i="3"/>
  <c r="I10" i="15" l="1"/>
  <c r="F82" i="15"/>
  <c r="D40" i="16"/>
  <c r="D31" i="16" s="1"/>
  <c r="D48" i="16" s="1"/>
  <c r="D12" i="13"/>
  <c r="E7" i="20"/>
  <c r="E15" i="20" s="1"/>
  <c r="E19" i="20" s="1"/>
  <c r="E23" i="20" s="1"/>
  <c r="D7" i="20"/>
  <c r="D15" i="20" s="1"/>
  <c r="C8" i="20"/>
  <c r="C7" i="20" s="1"/>
  <c r="C15" i="20" s="1"/>
  <c r="E43" i="3"/>
  <c r="E24" i="3"/>
  <c r="E40" i="16"/>
  <c r="E164" i="3"/>
  <c r="E139" i="3"/>
  <c r="E180" i="3"/>
  <c r="E171" i="3"/>
  <c r="E125" i="3"/>
  <c r="E184" i="3"/>
  <c r="E157" i="3"/>
  <c r="E140" i="3"/>
  <c r="E201" i="3"/>
  <c r="E145" i="3"/>
  <c r="E212" i="3"/>
  <c r="E205" i="3"/>
  <c r="E136" i="3"/>
  <c r="E129" i="3"/>
  <c r="E149" i="3"/>
  <c r="E155" i="3"/>
  <c r="E165" i="3"/>
  <c r="E128" i="3"/>
  <c r="E188" i="3"/>
  <c r="E141" i="3"/>
  <c r="E152" i="3"/>
  <c r="E138" i="3"/>
  <c r="E158" i="3"/>
  <c r="G54" i="12"/>
  <c r="I74" i="15"/>
  <c r="I82" i="15" s="1"/>
  <c r="E94" i="3"/>
  <c r="E189" i="3"/>
  <c r="E170" i="3"/>
  <c r="E25" i="3"/>
  <c r="E183" i="3"/>
  <c r="E127" i="3"/>
  <c r="E76" i="3"/>
  <c r="E211" i="3"/>
  <c r="E41" i="3"/>
  <c r="E147" i="3"/>
  <c r="E200" i="3"/>
  <c r="E198" i="3"/>
  <c r="E119" i="3"/>
  <c r="C12" i="20" l="1"/>
  <c r="C11" i="20" s="1"/>
  <c r="C19" i="20" s="1"/>
  <c r="C23" i="20" s="1"/>
  <c r="D22" i="13"/>
  <c r="D50" i="16" s="1"/>
  <c r="D19" i="20"/>
  <c r="D23" i="20" s="1"/>
  <c r="E77" i="3"/>
  <c r="E31" i="16"/>
  <c r="F40" i="16"/>
  <c r="I40" i="16" s="1"/>
  <c r="E22" i="13"/>
  <c r="F12" i="13"/>
  <c r="I12" i="13" s="1"/>
  <c r="E100" i="3"/>
  <c r="E215" i="3"/>
  <c r="E216" i="3"/>
  <c r="E99" i="3"/>
  <c r="E42" i="3"/>
  <c r="E118" i="3"/>
  <c r="E177" i="3"/>
  <c r="E181" i="3"/>
  <c r="E187" i="3"/>
  <c r="E137" i="3"/>
  <c r="E174" i="3"/>
  <c r="D21" i="14" l="1"/>
  <c r="I22" i="13"/>
  <c r="F22" i="13"/>
  <c r="E21" i="14"/>
  <c r="E84" i="15"/>
  <c r="F31" i="16"/>
  <c r="E48" i="16"/>
  <c r="E50" i="16" s="1"/>
  <c r="E48" i="3"/>
  <c r="E108" i="3"/>
  <c r="E197" i="3"/>
  <c r="E169" i="3"/>
  <c r="E168" i="3"/>
  <c r="F21" i="14" l="1"/>
  <c r="F84" i="15"/>
  <c r="I31" i="16"/>
  <c r="I48" i="16" s="1"/>
  <c r="I50" i="16" s="1"/>
  <c r="F48" i="16"/>
  <c r="F50" i="16" s="1"/>
  <c r="I21" i="14"/>
  <c r="I84" i="15"/>
  <c r="E47" i="3"/>
  <c r="E210" i="3"/>
  <c r="E160" i="3"/>
  <c r="E159" i="3"/>
  <c r="E154" i="3"/>
  <c r="E56" i="3" l="1"/>
  <c r="E204" i="3"/>
  <c r="E109" i="3"/>
  <c r="E57" i="3" l="1"/>
  <c r="E209" i="3"/>
</calcChain>
</file>

<file path=xl/sharedStrings.xml><?xml version="1.0" encoding="utf-8"?>
<sst xmlns="http://schemas.openxmlformats.org/spreadsheetml/2006/main" count="542" uniqueCount="263">
  <si>
    <t>Sector:</t>
  </si>
  <si>
    <t>Fecha:</t>
  </si>
  <si>
    <t>Ente Público:</t>
  </si>
  <si>
    <t>Año</t>
  </si>
  <si>
    <t xml:space="preserve"> ACTIVO </t>
  </si>
  <si>
    <t>PASIVO</t>
  </si>
  <si>
    <t>Activo Circulante</t>
  </si>
  <si>
    <t>Pasivo Circulante</t>
  </si>
  <si>
    <t>Efectivo y Equivalentes</t>
  </si>
  <si>
    <t>Cuentas por Pagar a Corto Plazo</t>
  </si>
  <si>
    <t>Derechos a Recibir Efectivo o Equivalentes</t>
  </si>
  <si>
    <t>Documentos por Pagar a Corto Plazo</t>
  </si>
  <si>
    <t>Derechos a Recibir Bienes o Servicios</t>
  </si>
  <si>
    <t>Porción a Corto Plazo de la Deuda Pública a Largo Plazo</t>
  </si>
  <si>
    <t xml:space="preserve">Inventarios </t>
  </si>
  <si>
    <t>Títulos y Valores a Corto Plazo</t>
  </si>
  <si>
    <t>Almacenes</t>
  </si>
  <si>
    <t>Pasivos Diferidos a Corto Plazo</t>
  </si>
  <si>
    <t>Estimación por Pérdida o Deterioro de Activos Circulantes</t>
  </si>
  <si>
    <t>Fondos y Bienes de Terceros en Garantía y/o Administración a Corto Plazo</t>
  </si>
  <si>
    <t>Otros Activos  Circulantes</t>
  </si>
  <si>
    <t>Provisiones a Corto Plazo</t>
  </si>
  <si>
    <t>Otros Pasivos a Corto Plazo</t>
  </si>
  <si>
    <t>Total de  Activos  Circulantes</t>
  </si>
  <si>
    <t>Total de Pasivos Circulantes</t>
  </si>
  <si>
    <t>Activo No Circulante</t>
  </si>
  <si>
    <t>Pasivo No Circulante</t>
  </si>
  <si>
    <t>Inversiones Financieras a Largo Plazo</t>
  </si>
  <si>
    <t>Cuentas por Pagar a Largo Plazo</t>
  </si>
  <si>
    <t>Derechos a Recibir Efectivo o Equivalentes a Largo Plazo</t>
  </si>
  <si>
    <t>Documentos por Pagar a Largo Plazo</t>
  </si>
  <si>
    <t>Bienes Inmuebles, Infraestructura y Construcciones en Proceso</t>
  </si>
  <si>
    <t>Deuda Pública a Largo Plazo</t>
  </si>
  <si>
    <t>Bienes Muebles</t>
  </si>
  <si>
    <t>Pasivos Diferidos a Largo Plazo</t>
  </si>
  <si>
    <t>Activos Intangibles</t>
  </si>
  <si>
    <t>Fondos y Bienes de Terceros en Garantía y/o en Administración a Largo Plazo</t>
  </si>
  <si>
    <t>Depreciación, Deterioro y Amortización Acumulada de Bienes</t>
  </si>
  <si>
    <t>Provisiones a Largo Plazo</t>
  </si>
  <si>
    <t>Activos Diferidos</t>
  </si>
  <si>
    <t>Estimación por Pérdida o Deterioro de Activos no Circulantes</t>
  </si>
  <si>
    <t>Total de Pasivos No Circulantes</t>
  </si>
  <si>
    <t>Otros Activos no Circulantes</t>
  </si>
  <si>
    <t>TOTAL DEL  PASIVO</t>
  </si>
  <si>
    <t>Total de  Activos  No Circulantes</t>
  </si>
  <si>
    <t>HACIENDA PÚBLICA/ PATRIMONIO</t>
  </si>
  <si>
    <t>TOTAL DEL  ACTIVO</t>
  </si>
  <si>
    <t>Hacienda Pública/Patrimonio Contribuido</t>
  </si>
  <si>
    <t>Aportaciones</t>
  </si>
  <si>
    <t>Donaciones de Capital</t>
  </si>
  <si>
    <t>Actualización de la Hacienda Pública / Patrimonio</t>
  </si>
  <si>
    <t>Hacienda Pública/Patrimonio Generado</t>
  </si>
  <si>
    <t>Resultados del Ejercicio (Ahorro / Desahorro)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</si>
  <si>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</si>
  <si>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</si>
  <si>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</si>
  <si>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</si>
  <si>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Publica/Patrimonio</t>
  </si>
  <si>
    <t>Resultado por Posición Monetaria</t>
  </si>
  <si>
    <t>Resultado por Tenencia de Activos no Monetarios</t>
  </si>
  <si>
    <t>Total Hacienda Pública/ Patrimonio</t>
  </si>
  <si>
    <t>TOTAL DEL  PASIVO Y HACIENDA PÚBLICA / PATRIMONIO</t>
  </si>
  <si>
    <t>Nombre:</t>
  </si>
  <si>
    <t>Cargo:</t>
  </si>
  <si>
    <t>Origen</t>
  </si>
  <si>
    <t>Aplicación</t>
  </si>
  <si>
    <t>Activo</t>
  </si>
  <si>
    <t>Pasivo</t>
  </si>
  <si>
    <t>EF</t>
  </si>
  <si>
    <t>ECSF</t>
  </si>
  <si>
    <t>Edo. Financiero</t>
  </si>
  <si>
    <t>Autorizó</t>
  </si>
  <si>
    <t>Elaboró</t>
  </si>
  <si>
    <t>Concepto</t>
  </si>
  <si>
    <t>Impuestos</t>
  </si>
  <si>
    <t>Materiales y Suministros</t>
  </si>
  <si>
    <t>Contribuciones de Mejoras</t>
  </si>
  <si>
    <t>Servicios Generales</t>
  </si>
  <si>
    <t>Derechos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</si>
  <si>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</si>
  <si>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</si>
  <si>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</si>
  <si>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</si>
  <si>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</si>
  <si>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Participaciones y Aportaciones</t>
  </si>
  <si>
    <t>Transferencias a la Seguridad Social</t>
  </si>
  <si>
    <t>Donativos</t>
  </si>
  <si>
    <t>Transferencias al Exterior</t>
  </si>
  <si>
    <t>Participaciones</t>
  </si>
  <si>
    <t>Convenios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</si>
  <si>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</si>
  <si>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</si>
  <si>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</si>
  <si>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</si>
  <si>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</si>
  <si>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Inversión Pública</t>
  </si>
  <si>
    <t>TOTAL</t>
  </si>
  <si>
    <t>Servicios Personales</t>
  </si>
  <si>
    <t>Endeudamiento Neto</t>
  </si>
  <si>
    <t>Cuotas y Aportaciones de Seguridad Social</t>
  </si>
  <si>
    <t>Estado Analítico de Ingresos</t>
  </si>
  <si>
    <t>Rubro de Ingresos</t>
  </si>
  <si>
    <t>Ingreso</t>
  </si>
  <si>
    <t>Diferencia</t>
  </si>
  <si>
    <t>Estimado</t>
  </si>
  <si>
    <t>Ampliaciones y Reducciones</t>
  </si>
  <si>
    <t>Modificado</t>
  </si>
  <si>
    <t>Devengado</t>
  </si>
  <si>
    <t>Recaudado</t>
  </si>
  <si>
    <t>(1)</t>
  </si>
  <si>
    <t>(2)</t>
  </si>
  <si>
    <t>(3= 1 + 2)</t>
  </si>
  <si>
    <t>(4)</t>
  </si>
  <si>
    <t>(5)</t>
  </si>
  <si>
    <t>Productos</t>
  </si>
  <si>
    <t>Corriente</t>
  </si>
  <si>
    <t>Capital</t>
  </si>
  <si>
    <t>Aprovechamientos</t>
  </si>
  <si>
    <t>Ingresos por Ventas de Bienes y Servicios</t>
  </si>
  <si>
    <t>Transferencias, Asignaciones, Subsidios y Otras Ayudas</t>
  </si>
  <si>
    <t>Ingresos Derivados de Financiamientos</t>
  </si>
  <si>
    <t>Total</t>
  </si>
  <si>
    <t>Estado Analítico de Ingresos
Por Fuente de Financiamiento</t>
  </si>
  <si>
    <t>Ingresos del Gobierno</t>
  </si>
  <si>
    <t>Ingresos de Organismos y Empresas</t>
  </si>
  <si>
    <t>Ingresos derivados de financiamiento</t>
  </si>
  <si>
    <t>¹ Los ingresos excedentes se presentan para efectos de cumplimiento de la Ley General de Contabilidad Gubernamental y el importe reflejado debe ser siempre mayor a cero</t>
  </si>
  <si>
    <t>(6 = 5 - 1 )</t>
  </si>
  <si>
    <t>Estado Analítico del Ejercicio del Presupuesto de Egresos</t>
  </si>
  <si>
    <t>Clasificación Administrativa</t>
  </si>
  <si>
    <t>Egresos</t>
  </si>
  <si>
    <t>Subejercicio</t>
  </si>
  <si>
    <t>Aprobado</t>
  </si>
  <si>
    <t>Ampliaciones/ (Reducciones)</t>
  </si>
  <si>
    <t>Pagado</t>
  </si>
  <si>
    <t>3 = (1 + 2 )</t>
  </si>
  <si>
    <t>6 = ( 3 - 4 )</t>
  </si>
  <si>
    <t>Total del Gasto</t>
  </si>
  <si>
    <t>Clasificación Económica (por Tipo de Gasto)</t>
  </si>
  <si>
    <t xml:space="preserve">Egresos </t>
  </si>
  <si>
    <t>Gasto Corriente</t>
  </si>
  <si>
    <t>Gasto de Capital</t>
  </si>
  <si>
    <t>Amortización de la Deuda y Disminución de Pasivos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</si>
  <si>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</si>
  <si>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</si>
  <si>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</si>
  <si>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</si>
  <si>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</si>
  <si>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</si>
  <si>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</si>
  <si>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</si>
  <si>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</si>
  <si>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</si>
  <si>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</si>
  <si>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</si>
  <si>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</si>
  <si>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</si>
  <si>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</si>
  <si>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</si>
  <si>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</si>
  <si>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</si>
  <si>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</si>
  <si>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</si>
  <si>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</si>
  <si>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Publicidad.</t>
  </si>
  <si>
    <t>Servicios de Traslado y Viáticos</t>
  </si>
  <si>
    <t>Servicios Oficiales</t>
  </si>
  <si>
    <t>Otros Servicios Generales</t>
  </si>
  <si>
    <t>Clasificación por Objeto del Gsto (Capítulo y Concepto)</t>
  </si>
  <si>
    <t>Transferencias a Fideicomisos, Mandatos y Otros Análogos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</si>
  <si>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</si>
  <si>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</si>
  <si>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</si>
  <si>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</si>
  <si>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</si>
  <si>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</si>
  <si>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</si>
  <si>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</si>
  <si>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</si>
  <si>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Obra Pública en Bienes de Dominio Público</t>
  </si>
  <si>
    <t>Obra Pública en Bienes Propios</t>
  </si>
  <si>
    <t>Proyectos Productivos y Acciones de Fomento</t>
  </si>
  <si>
    <t>Inversiones Financieras y Otras Provisiones</t>
  </si>
  <si>
    <t>Inversiones Para el Fomento de Actividades Productivas.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</si>
  <si>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</si>
  <si>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</si>
  <si>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</si>
  <si>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</si>
  <si>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</si>
  <si>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</si>
  <si>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Deuda Pública</t>
  </si>
  <si>
    <t>Amortización de la Deuda Pública</t>
  </si>
  <si>
    <t>Adeudos de Ejercicios Fiscales Anteriores (Adefas)</t>
  </si>
  <si>
    <t>Clasificación Funcional (Finalidad y Función)</t>
  </si>
  <si>
    <t>Gobierno</t>
  </si>
  <si>
    <t>Legislación</t>
  </si>
  <si>
    <t>Justicia</t>
  </si>
  <si>
    <t>Coordinación de la Política de Gobierno</t>
  </si>
  <si>
    <t>Relaciones Exteriores</t>
  </si>
  <si>
    <t>Asuntos Financieros y Hacendarios</t>
  </si>
  <si>
    <t>Seguridad Nacional</t>
  </si>
  <si>
    <t>Asuntos de Orden Público y de Seguridad Interior</t>
  </si>
  <si>
    <t>Desarrollo Social</t>
  </si>
  <si>
    <t>Protección Ambiental</t>
  </si>
  <si>
    <t>Vivienda y Servicios a la Comunidad</t>
  </si>
  <si>
    <t>Salud</t>
  </si>
  <si>
    <t>Recreación, Cultura y Otras Manifestaciones Sociales</t>
  </si>
  <si>
    <t>Educación</t>
  </si>
  <si>
    <t>Protección Social</t>
  </si>
  <si>
    <t>Otros Asuntos Sociales</t>
  </si>
  <si>
    <t>Desarrollo Económico</t>
  </si>
  <si>
    <t>Asuntos Económicos, Comerciales y Laborales en General</t>
  </si>
  <si>
    <t>Agropecuaria, Silvicultura, Pesca y Caza</t>
  </si>
  <si>
    <t>Combustibles y Energía</t>
  </si>
  <si>
    <t>Minería, Manufacturas y Construcción</t>
  </si>
  <si>
    <t>Transporte</t>
  </si>
  <si>
    <t>Comunicaciones</t>
  </si>
  <si>
    <t>Turismo</t>
  </si>
  <si>
    <t>Ciencia, Tecnología e Innovación</t>
  </si>
  <si>
    <t>Otras Industrias y Otros Asuntos Económicos</t>
  </si>
  <si>
    <t>Otras no Clasificadas en Funciones Anteriores</t>
  </si>
  <si>
    <t>Transacciones de la Deuda Publica / Costo Financiero de la Deuda</t>
  </si>
  <si>
    <t>Transferencias, Participaciones y Aportaciones entre Diferentes Niveles y Ordenes de Gobierno</t>
  </si>
  <si>
    <t>Saneamiento del Sistema Financiero</t>
  </si>
  <si>
    <t>Adeudos de Ejercicios Fiscales Anteriores</t>
  </si>
  <si>
    <t>Identificación de Crédito o Instrumento</t>
  </si>
  <si>
    <t>Contratación / Colocación</t>
  </si>
  <si>
    <t>Amortización</t>
  </si>
  <si>
    <t xml:space="preserve">Endeudamiento Neto </t>
  </si>
  <si>
    <t>A</t>
  </si>
  <si>
    <t>B</t>
  </si>
  <si>
    <t>C = A - B</t>
  </si>
  <si>
    <t>Créditos Bancarios</t>
  </si>
  <si>
    <t>Total Créditos Bancarios</t>
  </si>
  <si>
    <t>Otros Instrumentos de Deuda</t>
  </si>
  <si>
    <t>Total Otros Instrumentos de Deuda</t>
  </si>
  <si>
    <t>Intereses de la Deuda</t>
  </si>
  <si>
    <t>Total de Intereses de Créditos Bancarios</t>
  </si>
  <si>
    <t>Total de Intereses de Otros Instrumentos de Deuda</t>
  </si>
  <si>
    <t>Indicadores de Postura Fiscal</t>
  </si>
  <si>
    <t>I. Ingresos Presupuestarios (I=1+2)</t>
  </si>
  <si>
    <t>II. Egresos Presupuestarios (II=3+4)</t>
  </si>
  <si>
    <t xml:space="preserve">  III. Balance Presupuestario (Superávit o Déficit) (III = I - II)</t>
  </si>
  <si>
    <t xml:space="preserve">     III. Balance presupuestario (Superávit o Déficit)</t>
  </si>
  <si>
    <t xml:space="preserve">    IV. Intereses, Comisiones y Gastos de la Deuda</t>
  </si>
  <si>
    <t xml:space="preserve"> V. Balance Primario ( Superávit o Déficit) (V= III - IV)</t>
  </si>
  <si>
    <t xml:space="preserve">    A. Financiamiento</t>
  </si>
  <si>
    <t xml:space="preserve">    B.  Amortización de la deuda</t>
  </si>
  <si>
    <t>C. Endeudamiento ó desendeudamiento (C = A - B)</t>
  </si>
  <si>
    <t>1 Los Ingresos que se presentan son los ingresos presupuestario totales sin incluir los ingresos por financiamientos. Los Ingresos del Gobierno de la Entidad Federativa corresponden a los del Poder Ejecutivo, Legislativo Judicial y Autónomos</t>
  </si>
  <si>
    <t>2 Los egresos que se presentan son los egresos presupuestarios totales sin incluir los egresos por amortización. Los egresos del Gobierno de la Entidad Federativa corresponden a los del Poder Ejecutivo, Legislativo, Judicial y Órganos Autónomos</t>
  </si>
  <si>
    <t>3 Para Ingresos se reportan los ingresos recaudados; para egresos se reportan los egresos pagados</t>
  </si>
  <si>
    <t>Ingresos excedentes¹</t>
  </si>
  <si>
    <t>Fideicomiso de la Ciudad Industrial de Xicoténcatl</t>
  </si>
  <si>
    <t>Sector Paraestatal</t>
  </si>
  <si>
    <r>
      <t xml:space="preserve">Pagado </t>
    </r>
    <r>
      <rPr>
        <b/>
        <vertAlign val="superscript"/>
        <sz val="9"/>
        <color theme="0"/>
        <rFont val="Arial"/>
        <family val="2"/>
      </rPr>
      <t>3</t>
    </r>
  </si>
  <si>
    <r>
      <t xml:space="preserve">     1. Ingresos del Gobierno de la Entidad Federativa </t>
    </r>
    <r>
      <rPr>
        <vertAlign val="superscript"/>
        <sz val="9"/>
        <color theme="1"/>
        <rFont val="Calibri"/>
        <family val="2"/>
      </rPr>
      <t>1</t>
    </r>
  </si>
  <si>
    <r>
      <t xml:space="preserve">     2. Ingresos del Sector Paraestatal </t>
    </r>
    <r>
      <rPr>
        <vertAlign val="superscript"/>
        <sz val="9"/>
        <color theme="1"/>
        <rFont val="Arial"/>
        <family val="2"/>
      </rPr>
      <t>1</t>
    </r>
  </si>
  <si>
    <r>
      <t xml:space="preserve">        3. Egresos del Gobierno de la Entidad Federativa </t>
    </r>
    <r>
      <rPr>
        <vertAlign val="superscript"/>
        <sz val="9"/>
        <color theme="1"/>
        <rFont val="Arial"/>
        <family val="2"/>
      </rPr>
      <t>2</t>
    </r>
  </si>
  <si>
    <r>
      <t xml:space="preserve">          4. Egresos del Sector Paraestatal </t>
    </r>
    <r>
      <rPr>
        <vertAlign val="superscript"/>
        <sz val="9"/>
        <color theme="1"/>
        <rFont val="Arial"/>
        <family val="2"/>
      </rPr>
      <t>2</t>
    </r>
  </si>
  <si>
    <t>Cuenta Pública 2015</t>
  </si>
  <si>
    <t>Del 1 de enero al 31 de marzo de 2015</t>
  </si>
  <si>
    <t>Del 1 de enero al 31 de marzo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</si>
</sst>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General_)"/>
    <numFmt numFmtId="165" formatCode="0_ ;\-0\ "/>
  </numFmts>
  <fonts count="27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i/>
      <sz val="8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color theme="0"/>
      <name val="Arial"/>
      <family val="2"/>
    </font>
    <font>
      <sz val="9"/>
      <color rgb="FFFF0000"/>
      <name val="Arial"/>
      <family val="2"/>
    </font>
    <font>
      <sz val="9"/>
      <color indexed="8"/>
      <name val="Arial"/>
      <family val="2"/>
    </font>
    <font>
      <sz val="9"/>
      <color rgb="FF000000"/>
      <name val="Arial"/>
      <family val="2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b/>
      <sz val="9"/>
      <color rgb="FFFF0000"/>
      <name val="Arial"/>
      <family val="2"/>
    </font>
    <font>
      <sz val="9"/>
      <color theme="1"/>
      <name val="Calibri"/>
      <family val="2"/>
      <scheme val="minor"/>
    </font>
    <font>
      <b/>
      <vertAlign val="superscript"/>
      <sz val="9"/>
      <color theme="0"/>
      <name val="Arial"/>
      <family val="2"/>
    </font>
    <font>
      <vertAlign val="superscript"/>
      <sz val="9"/>
      <color theme="1"/>
      <name val="Calibri"/>
      <family val="2"/>
    </font>
    <font>
      <vertAlign val="superscript"/>
      <sz val="9"/>
      <color theme="1"/>
      <name val="Arial"/>
      <family val="2"/>
    </font>
    <font>
      <sz val="9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00B05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9">
    <xf numFmtId="0" fontId="0" fillId="0" borderId="0"/>
    <xf numFmtId="164" fontId="3" fillId="0" borderId="0"/>
    <xf numFmtId="43" fontId="7" fillId="0" borderId="0" applyFont="0" applyFill="0" applyBorder="0" applyAlignment="0" applyProtection="0"/>
    <xf numFmtId="0" fontId="3" fillId="0" borderId="0"/>
    <xf numFmtId="0" fontId="7" fillId="0" borderId="0"/>
    <xf numFmtId="43" fontId="1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26" fillId="0" borderId="0"/>
  </cellStyleXfs>
  <cellXfs count="192">
    <xf numFmtId="0" fontId="0" fillId="0" borderId="0" xfId="0"/>
    <xf numFmtId="165" fontId="2" fillId="2" borderId="0" xfId="2" applyNumberFormat="1" applyFont="1" applyFill="1" applyBorder="1" applyAlignment="1">
      <alignment horizontal="center"/>
    </xf>
    <xf numFmtId="0" fontId="8" fillId="3" borderId="0" xfId="0" applyFont="1" applyFill="1" applyBorder="1" applyAlignment="1">
      <alignment vertical="top"/>
    </xf>
    <xf numFmtId="3" fontId="1" fillId="3" borderId="0" xfId="2" applyNumberFormat="1" applyFont="1" applyFill="1" applyBorder="1" applyAlignment="1">
      <alignment vertical="top"/>
    </xf>
    <xf numFmtId="0" fontId="9" fillId="3" borderId="0" xfId="0" applyFont="1" applyFill="1" applyBorder="1" applyAlignment="1">
      <alignment vertical="top"/>
    </xf>
    <xf numFmtId="0" fontId="1" fillId="4" borderId="0" xfId="0" applyFont="1" applyFill="1" applyBorder="1" applyAlignment="1">
      <alignment horizontal="right"/>
    </xf>
    <xf numFmtId="0" fontId="5" fillId="2" borderId="0" xfId="3" applyFont="1" applyFill="1" applyBorder="1" applyAlignment="1">
      <alignment horizontal="center" vertical="center"/>
    </xf>
    <xf numFmtId="0" fontId="0" fillId="0" borderId="0" xfId="0" applyFill="1"/>
    <xf numFmtId="3" fontId="1" fillId="5" borderId="0" xfId="0" applyNumberFormat="1" applyFont="1" applyFill="1" applyBorder="1" applyAlignment="1" applyProtection="1">
      <alignment vertical="top"/>
      <protection locked="0"/>
    </xf>
    <xf numFmtId="3" fontId="4" fillId="5" borderId="14" xfId="0" applyNumberFormat="1" applyFont="1" applyFill="1" applyBorder="1" applyAlignment="1" applyProtection="1">
      <alignment vertical="top"/>
    </xf>
    <xf numFmtId="3" fontId="4" fillId="5" borderId="0" xfId="0" applyNumberFormat="1" applyFont="1" applyFill="1" applyBorder="1" applyAlignment="1" applyProtection="1">
      <alignment vertical="top"/>
    </xf>
    <xf numFmtId="3" fontId="4" fillId="5" borderId="0" xfId="0" applyNumberFormat="1" applyFont="1" applyFill="1" applyBorder="1" applyAlignment="1" applyProtection="1">
      <alignment horizontal="right" vertical="top"/>
    </xf>
    <xf numFmtId="3" fontId="1" fillId="6" borderId="0" xfId="2" applyNumberFormat="1" applyFont="1" applyFill="1" applyBorder="1" applyAlignment="1" applyProtection="1">
      <alignment horizontal="right" vertical="top" wrapText="1"/>
    </xf>
    <xf numFmtId="0" fontId="8" fillId="0" borderId="0" xfId="0" applyFont="1" applyAlignment="1">
      <alignment wrapText="1"/>
    </xf>
    <xf numFmtId="14" fontId="8" fillId="0" borderId="0" xfId="0" applyNumberFormat="1" applyFont="1" applyAlignment="1">
      <alignment wrapText="1"/>
    </xf>
    <xf numFmtId="0" fontId="10" fillId="0" borderId="0" xfId="0" applyFont="1" applyFill="1"/>
    <xf numFmtId="0" fontId="13" fillId="0" borderId="0" xfId="0" applyFont="1"/>
    <xf numFmtId="0" fontId="13" fillId="4" borderId="0" xfId="0" applyFont="1" applyFill="1"/>
    <xf numFmtId="0" fontId="13" fillId="4" borderId="0" xfId="0" applyFont="1" applyFill="1" applyAlignment="1">
      <alignment vertical="top"/>
    </xf>
    <xf numFmtId="0" fontId="13" fillId="4" borderId="0" xfId="0" applyFont="1" applyFill="1" applyBorder="1"/>
    <xf numFmtId="0" fontId="13" fillId="4" borderId="2" xfId="0" applyFont="1" applyFill="1" applyBorder="1"/>
    <xf numFmtId="0" fontId="14" fillId="4" borderId="0" xfId="4" applyFont="1" applyFill="1"/>
    <xf numFmtId="0" fontId="14" fillId="4" borderId="0" xfId="4" applyFont="1" applyFill="1" applyAlignment="1">
      <alignment horizontal="center"/>
    </xf>
    <xf numFmtId="0" fontId="14" fillId="4" borderId="0" xfId="4" applyFont="1" applyFill="1" applyAlignment="1"/>
    <xf numFmtId="37" fontId="12" fillId="7" borderId="16" xfId="4" applyNumberFormat="1" applyFont="1" applyFill="1" applyBorder="1" applyAlignment="1">
      <alignment horizontal="center" vertical="center"/>
    </xf>
    <xf numFmtId="37" fontId="12" fillId="7" borderId="16" xfId="4" applyNumberFormat="1" applyFont="1" applyFill="1" applyBorder="1" applyAlignment="1">
      <alignment horizontal="center" wrapText="1"/>
    </xf>
    <xf numFmtId="0" fontId="13" fillId="4" borderId="0" xfId="4" applyFont="1" applyFill="1"/>
    <xf numFmtId="0" fontId="17" fillId="4" borderId="11" xfId="4" applyFont="1" applyFill="1" applyBorder="1"/>
    <xf numFmtId="0" fontId="17" fillId="4" borderId="7" xfId="4" applyFont="1" applyFill="1" applyBorder="1"/>
    <xf numFmtId="0" fontId="17" fillId="4" borderId="8" xfId="4" applyFont="1" applyFill="1" applyBorder="1"/>
    <xf numFmtId="0" fontId="17" fillId="4" borderId="8" xfId="4" applyFont="1" applyFill="1" applyBorder="1" applyAlignment="1">
      <alignment horizontal="center"/>
    </xf>
    <xf numFmtId="0" fontId="17" fillId="4" borderId="17" xfId="4" applyFont="1" applyFill="1" applyBorder="1" applyAlignment="1">
      <alignment horizontal="center"/>
    </xf>
    <xf numFmtId="0" fontId="17" fillId="4" borderId="1" xfId="4" applyFont="1" applyFill="1" applyBorder="1" applyAlignment="1">
      <alignment horizontal="center" vertical="center"/>
    </xf>
    <xf numFmtId="0" fontId="19" fillId="4" borderId="0" xfId="4" applyFont="1" applyFill="1"/>
    <xf numFmtId="0" fontId="17" fillId="4" borderId="3" xfId="4" applyFont="1" applyFill="1" applyBorder="1" applyAlignment="1">
      <alignment horizontal="center" vertical="center"/>
    </xf>
    <xf numFmtId="0" fontId="17" fillId="4" borderId="4" xfId="4" applyFont="1" applyFill="1" applyBorder="1" applyAlignment="1">
      <alignment horizontal="center" vertical="center"/>
    </xf>
    <xf numFmtId="0" fontId="17" fillId="4" borderId="5" xfId="4" applyFont="1" applyFill="1" applyBorder="1" applyAlignment="1">
      <alignment wrapText="1"/>
    </xf>
    <xf numFmtId="0" fontId="19" fillId="4" borderId="9" xfId="4" applyFont="1" applyFill="1" applyBorder="1" applyAlignment="1">
      <alignment horizontal="centerContinuous"/>
    </xf>
    <xf numFmtId="0" fontId="19" fillId="4" borderId="6" xfId="4" applyFont="1" applyFill="1" applyBorder="1" applyAlignment="1">
      <alignment horizontal="centerContinuous"/>
    </xf>
    <xf numFmtId="0" fontId="19" fillId="4" borderId="10" xfId="4" applyFont="1" applyFill="1" applyBorder="1" applyAlignment="1">
      <alignment horizontal="left" wrapText="1"/>
    </xf>
    <xf numFmtId="0" fontId="5" fillId="4" borderId="7" xfId="0" applyFont="1" applyFill="1" applyBorder="1" applyAlignment="1">
      <alignment vertical="top" wrapText="1"/>
    </xf>
    <xf numFmtId="0" fontId="19" fillId="4" borderId="1" xfId="4" applyFont="1" applyFill="1" applyBorder="1" applyAlignment="1">
      <alignment horizontal="left"/>
    </xf>
    <xf numFmtId="0" fontId="19" fillId="4" borderId="0" xfId="4" applyFont="1" applyFill="1" applyBorder="1" applyAlignment="1">
      <alignment horizontal="left"/>
    </xf>
    <xf numFmtId="0" fontId="18" fillId="4" borderId="2" xfId="0" applyFont="1" applyFill="1" applyBorder="1" applyAlignment="1">
      <alignment vertical="center" wrapText="1"/>
    </xf>
    <xf numFmtId="0" fontId="19" fillId="4" borderId="1" xfId="4" applyFont="1" applyFill="1" applyBorder="1" applyAlignment="1">
      <alignment horizontal="center" vertical="center"/>
    </xf>
    <xf numFmtId="0" fontId="14" fillId="4" borderId="0" xfId="0" applyFont="1" applyFill="1" applyBorder="1"/>
    <xf numFmtId="0" fontId="14" fillId="4" borderId="2" xfId="0" applyFont="1" applyFill="1" applyBorder="1"/>
    <xf numFmtId="0" fontId="14" fillId="4" borderId="0" xfId="0" applyFont="1" applyFill="1"/>
    <xf numFmtId="0" fontId="14" fillId="0" borderId="0" xfId="0" applyFont="1"/>
    <xf numFmtId="0" fontId="17" fillId="4" borderId="0" xfId="4" applyFont="1" applyFill="1" applyBorder="1" applyAlignment="1">
      <alignment horizontal="center" vertical="center"/>
    </xf>
    <xf numFmtId="0" fontId="19" fillId="4" borderId="10" xfId="4" applyFont="1" applyFill="1" applyBorder="1" applyAlignment="1">
      <alignment horizontal="left" wrapText="1" indent="1"/>
    </xf>
    <xf numFmtId="0" fontId="12" fillId="7" borderId="16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justify" vertical="center" wrapText="1"/>
    </xf>
    <xf numFmtId="0" fontId="13" fillId="4" borderId="2" xfId="0" applyFont="1" applyFill="1" applyBorder="1" applyAlignment="1">
      <alignment horizontal="justify" vertical="center" wrapText="1"/>
    </xf>
    <xf numFmtId="0" fontId="13" fillId="4" borderId="18" xfId="0" applyFont="1" applyFill="1" applyBorder="1" applyAlignment="1">
      <alignment horizontal="justify" vertical="center" wrapText="1"/>
    </xf>
    <xf numFmtId="0" fontId="13" fillId="4" borderId="1" xfId="0" applyFont="1" applyFill="1" applyBorder="1" applyAlignment="1">
      <alignment horizontal="justify" vertical="top" wrapText="1"/>
    </xf>
    <xf numFmtId="0" fontId="13" fillId="4" borderId="2" xfId="0" applyFont="1" applyFill="1" applyBorder="1" applyAlignment="1">
      <alignment horizontal="justify" vertical="top" wrapText="1"/>
    </xf>
    <xf numFmtId="0" fontId="13" fillId="4" borderId="18" xfId="0" applyFont="1" applyFill="1" applyBorder="1" applyAlignment="1">
      <alignment horizontal="right" vertical="top" wrapText="1"/>
    </xf>
    <xf numFmtId="0" fontId="13" fillId="4" borderId="3" xfId="0" applyFont="1" applyFill="1" applyBorder="1" applyAlignment="1">
      <alignment horizontal="justify" vertical="top" wrapText="1"/>
    </xf>
    <xf numFmtId="0" fontId="13" fillId="4" borderId="5" xfId="0" applyFont="1" applyFill="1" applyBorder="1" applyAlignment="1">
      <alignment horizontal="justify" vertical="top" wrapText="1"/>
    </xf>
    <xf numFmtId="0" fontId="13" fillId="4" borderId="19" xfId="0" applyFont="1" applyFill="1" applyBorder="1" applyAlignment="1">
      <alignment horizontal="justify" vertical="top" wrapText="1"/>
    </xf>
    <xf numFmtId="0" fontId="14" fillId="4" borderId="3" xfId="0" applyFont="1" applyFill="1" applyBorder="1" applyAlignment="1">
      <alignment horizontal="justify" vertical="top" wrapText="1"/>
    </xf>
    <xf numFmtId="0" fontId="14" fillId="4" borderId="5" xfId="0" applyFont="1" applyFill="1" applyBorder="1" applyAlignment="1">
      <alignment horizontal="justify" vertical="top" wrapText="1"/>
    </xf>
    <xf numFmtId="0" fontId="13" fillId="4" borderId="11" xfId="0" applyFont="1" applyFill="1" applyBorder="1" applyAlignment="1">
      <alignment horizontal="justify" vertical="center" wrapText="1"/>
    </xf>
    <xf numFmtId="0" fontId="13" fillId="4" borderId="8" xfId="0" applyFont="1" applyFill="1" applyBorder="1" applyAlignment="1">
      <alignment horizontal="justify" vertical="center" wrapText="1"/>
    </xf>
    <xf numFmtId="0" fontId="13" fillId="4" borderId="17" xfId="0" applyFont="1" applyFill="1" applyBorder="1" applyAlignment="1">
      <alignment horizontal="justify" vertical="center" wrapText="1"/>
    </xf>
    <xf numFmtId="0" fontId="14" fillId="4" borderId="2" xfId="0" applyFont="1" applyFill="1" applyBorder="1" applyAlignment="1">
      <alignment horizontal="justify" vertical="center" wrapText="1"/>
    </xf>
    <xf numFmtId="0" fontId="14" fillId="4" borderId="1" xfId="0" applyFont="1" applyFill="1" applyBorder="1" applyAlignment="1">
      <alignment horizontal="justify" vertical="center" wrapText="1"/>
    </xf>
    <xf numFmtId="0" fontId="14" fillId="4" borderId="3" xfId="0" applyFont="1" applyFill="1" applyBorder="1" applyAlignment="1">
      <alignment horizontal="justify" vertical="center" wrapText="1"/>
    </xf>
    <xf numFmtId="0" fontId="14" fillId="4" borderId="5" xfId="0" applyFont="1" applyFill="1" applyBorder="1" applyAlignment="1">
      <alignment horizontal="justify" vertical="center" wrapText="1"/>
    </xf>
    <xf numFmtId="0" fontId="16" fillId="0" borderId="0" xfId="0" applyFont="1" applyAlignment="1">
      <alignment horizontal="center"/>
    </xf>
    <xf numFmtId="0" fontId="18" fillId="4" borderId="1" xfId="0" applyFont="1" applyFill="1" applyBorder="1" applyAlignment="1">
      <alignment horizontal="center" vertical="center" wrapText="1"/>
    </xf>
    <xf numFmtId="0" fontId="18" fillId="4" borderId="0" xfId="0" applyFont="1" applyFill="1" applyBorder="1" applyAlignment="1">
      <alignment vertical="center" wrapText="1"/>
    </xf>
    <xf numFmtId="0" fontId="14" fillId="4" borderId="9" xfId="0" applyFont="1" applyFill="1" applyBorder="1" applyAlignment="1">
      <alignment horizontal="justify" vertical="center" wrapText="1"/>
    </xf>
    <xf numFmtId="0" fontId="14" fillId="4" borderId="10" xfId="0" applyFont="1" applyFill="1" applyBorder="1" applyAlignment="1">
      <alignment horizontal="justify" vertical="center" wrapText="1"/>
    </xf>
    <xf numFmtId="0" fontId="13" fillId="4" borderId="11" xfId="0" applyFont="1" applyFill="1" applyBorder="1" applyAlignment="1">
      <alignment horizontal="left" vertical="center" wrapText="1"/>
    </xf>
    <xf numFmtId="0" fontId="14" fillId="4" borderId="18" xfId="0" applyFont="1" applyFill="1" applyBorder="1" applyAlignment="1">
      <alignment horizontal="right" vertical="top" wrapText="1"/>
    </xf>
    <xf numFmtId="0" fontId="13" fillId="0" borderId="0" xfId="0" applyFont="1" applyAlignment="1">
      <alignment vertical="top"/>
    </xf>
    <xf numFmtId="0" fontId="13" fillId="4" borderId="1" xfId="0" applyFont="1" applyFill="1" applyBorder="1" applyAlignment="1">
      <alignment horizontal="left" vertical="top"/>
    </xf>
    <xf numFmtId="0" fontId="13" fillId="4" borderId="2" xfId="0" applyFont="1" applyFill="1" applyBorder="1" applyAlignment="1">
      <alignment horizontal="justify" vertical="top"/>
    </xf>
    <xf numFmtId="0" fontId="14" fillId="4" borderId="0" xfId="0" applyFont="1" applyFill="1" applyAlignment="1">
      <alignment vertical="top"/>
    </xf>
    <xf numFmtId="0" fontId="14" fillId="0" borderId="0" xfId="0" applyFont="1" applyAlignment="1">
      <alignment vertical="top"/>
    </xf>
    <xf numFmtId="0" fontId="13" fillId="4" borderId="18" xfId="0" applyFont="1" applyFill="1" applyBorder="1" applyAlignment="1">
      <alignment horizontal="right" vertical="top"/>
    </xf>
    <xf numFmtId="0" fontId="14" fillId="4" borderId="18" xfId="0" applyFont="1" applyFill="1" applyBorder="1" applyAlignment="1">
      <alignment horizontal="right" vertical="top"/>
    </xf>
    <xf numFmtId="0" fontId="13" fillId="4" borderId="3" xfId="0" applyFont="1" applyFill="1" applyBorder="1" applyAlignment="1">
      <alignment horizontal="left" vertical="top"/>
    </xf>
    <xf numFmtId="0" fontId="13" fillId="4" borderId="5" xfId="0" applyFont="1" applyFill="1" applyBorder="1" applyAlignment="1">
      <alignment vertical="top"/>
    </xf>
    <xf numFmtId="0" fontId="13" fillId="4" borderId="19" xfId="0" applyFont="1" applyFill="1" applyBorder="1" applyAlignment="1">
      <alignment horizontal="right" vertical="top"/>
    </xf>
    <xf numFmtId="0" fontId="14" fillId="4" borderId="3" xfId="0" applyFont="1" applyFill="1" applyBorder="1" applyAlignment="1">
      <alignment horizontal="left" vertical="top"/>
    </xf>
    <xf numFmtId="0" fontId="14" fillId="4" borderId="5" xfId="0" applyFont="1" applyFill="1" applyBorder="1" applyAlignment="1">
      <alignment vertical="top"/>
    </xf>
    <xf numFmtId="0" fontId="13" fillId="0" borderId="0" xfId="0" applyFont="1" applyAlignment="1">
      <alignment horizontal="left"/>
    </xf>
    <xf numFmtId="0" fontId="21" fillId="0" borderId="0" xfId="0" applyFont="1" applyAlignment="1">
      <alignment horizontal="center"/>
    </xf>
    <xf numFmtId="0" fontId="12" fillId="7" borderId="16" xfId="0" applyFont="1" applyFill="1" applyBorder="1" applyAlignment="1">
      <alignment horizontal="center"/>
    </xf>
    <xf numFmtId="0" fontId="13" fillId="4" borderId="16" xfId="0" applyFont="1" applyFill="1" applyBorder="1"/>
    <xf numFmtId="0" fontId="15" fillId="4" borderId="16" xfId="0" applyFont="1" applyFill="1" applyBorder="1"/>
    <xf numFmtId="0" fontId="13" fillId="4" borderId="16" xfId="0" applyFont="1" applyFill="1" applyBorder="1" applyAlignment="1">
      <alignment horizontal="center"/>
    </xf>
    <xf numFmtId="0" fontId="13" fillId="4" borderId="16" xfId="0" applyFont="1" applyFill="1" applyBorder="1" applyAlignment="1">
      <alignment horizontal="right"/>
    </xf>
    <xf numFmtId="0" fontId="22" fillId="4" borderId="0" xfId="0" applyFont="1" applyFill="1"/>
    <xf numFmtId="0" fontId="22" fillId="0" borderId="0" xfId="0" applyFont="1"/>
    <xf numFmtId="0" fontId="13" fillId="4" borderId="20" xfId="0" applyFont="1" applyFill="1" applyBorder="1" applyAlignment="1">
      <alignment horizontal="justify" vertical="center" wrapText="1"/>
    </xf>
    <xf numFmtId="0" fontId="14" fillId="4" borderId="21" xfId="0" applyFont="1" applyFill="1" applyBorder="1" applyAlignment="1">
      <alignment horizontal="justify" vertical="center" wrapText="1"/>
    </xf>
    <xf numFmtId="0" fontId="14" fillId="4" borderId="20" xfId="0" applyFont="1" applyFill="1" applyBorder="1" applyAlignment="1">
      <alignment horizontal="justify" vertical="center" wrapText="1"/>
    </xf>
    <xf numFmtId="3" fontId="13" fillId="4" borderId="18" xfId="0" applyNumberFormat="1" applyFont="1" applyFill="1" applyBorder="1" applyAlignment="1">
      <alignment horizontal="right" vertical="center" wrapText="1"/>
    </xf>
    <xf numFmtId="3" fontId="14" fillId="4" borderId="18" xfId="0" applyNumberFormat="1" applyFont="1" applyFill="1" applyBorder="1" applyAlignment="1">
      <alignment horizontal="right" vertical="center" wrapText="1"/>
    </xf>
    <xf numFmtId="3" fontId="14" fillId="4" borderId="16" xfId="0" applyNumberFormat="1" applyFont="1" applyFill="1" applyBorder="1" applyAlignment="1">
      <alignment vertical="center" wrapText="1"/>
    </xf>
    <xf numFmtId="3" fontId="14" fillId="4" borderId="19" xfId="0" applyNumberFormat="1" applyFont="1" applyFill="1" applyBorder="1" applyAlignment="1">
      <alignment horizontal="right" vertical="center" wrapText="1"/>
    </xf>
    <xf numFmtId="3" fontId="13" fillId="4" borderId="18" xfId="0" applyNumberFormat="1" applyFont="1" applyFill="1" applyBorder="1" applyAlignment="1">
      <alignment horizontal="right" vertical="top"/>
    </xf>
    <xf numFmtId="3" fontId="13" fillId="4" borderId="19" xfId="0" applyNumberFormat="1" applyFont="1" applyFill="1" applyBorder="1" applyAlignment="1">
      <alignment horizontal="justify" vertical="center" wrapText="1"/>
    </xf>
    <xf numFmtId="3" fontId="14" fillId="4" borderId="19" xfId="0" applyNumberFormat="1" applyFont="1" applyFill="1" applyBorder="1" applyAlignment="1">
      <alignment horizontal="right" vertical="top" wrapText="1"/>
    </xf>
    <xf numFmtId="3" fontId="13" fillId="4" borderId="17" xfId="0" applyNumberFormat="1" applyFont="1" applyFill="1" applyBorder="1" applyAlignment="1">
      <alignment horizontal="justify" vertical="center" wrapText="1"/>
    </xf>
    <xf numFmtId="3" fontId="13" fillId="4" borderId="18" xfId="0" applyNumberFormat="1" applyFont="1" applyFill="1" applyBorder="1" applyAlignment="1">
      <alignment horizontal="right" vertical="top" wrapText="1"/>
    </xf>
    <xf numFmtId="3" fontId="14" fillId="4" borderId="18" xfId="0" applyNumberFormat="1" applyFont="1" applyFill="1" applyBorder="1" applyAlignment="1">
      <alignment horizontal="right" vertical="top"/>
    </xf>
    <xf numFmtId="3" fontId="14" fillId="4" borderId="19" xfId="0" applyNumberFormat="1" applyFont="1" applyFill="1" applyBorder="1" applyAlignment="1">
      <alignment horizontal="right" vertical="top"/>
    </xf>
    <xf numFmtId="3" fontId="18" fillId="4" borderId="18" xfId="0" applyNumberFormat="1" applyFont="1" applyFill="1" applyBorder="1" applyAlignment="1">
      <alignment vertical="center" wrapText="1"/>
    </xf>
    <xf numFmtId="3" fontId="17" fillId="4" borderId="5" xfId="5" applyNumberFormat="1" applyFont="1" applyFill="1" applyBorder="1" applyAlignment="1">
      <alignment horizontal="center"/>
    </xf>
    <xf numFmtId="3" fontId="17" fillId="4" borderId="19" xfId="5" applyNumberFormat="1" applyFont="1" applyFill="1" applyBorder="1" applyAlignment="1">
      <alignment horizontal="center"/>
    </xf>
    <xf numFmtId="3" fontId="5" fillId="4" borderId="7" xfId="0" applyNumberFormat="1" applyFont="1" applyFill="1" applyBorder="1" applyAlignment="1">
      <alignment vertical="top" wrapText="1"/>
    </xf>
    <xf numFmtId="3" fontId="20" fillId="4" borderId="18" xfId="0" applyNumberFormat="1" applyFont="1" applyFill="1" applyBorder="1" applyAlignment="1">
      <alignment vertical="center" wrapText="1"/>
    </xf>
    <xf numFmtId="3" fontId="17" fillId="4" borderId="18" xfId="5" applyNumberFormat="1" applyFont="1" applyFill="1" applyBorder="1" applyAlignment="1">
      <alignment horizontal="center"/>
    </xf>
    <xf numFmtId="3" fontId="19" fillId="4" borderId="18" xfId="5" applyNumberFormat="1" applyFont="1" applyFill="1" applyBorder="1" applyAlignment="1">
      <alignment horizontal="center"/>
    </xf>
    <xf numFmtId="3" fontId="13" fillId="4" borderId="22" xfId="0" applyNumberFormat="1" applyFont="1" applyFill="1" applyBorder="1" applyAlignment="1">
      <alignment horizontal="right" vertical="center" wrapText="1"/>
    </xf>
    <xf numFmtId="3" fontId="13" fillId="4" borderId="19" xfId="0" applyNumberFormat="1" applyFont="1" applyFill="1" applyBorder="1" applyAlignment="1">
      <alignment horizontal="right" vertical="center" wrapText="1"/>
    </xf>
    <xf numFmtId="3" fontId="13" fillId="4" borderId="16" xfId="0" applyNumberFormat="1" applyFont="1" applyFill="1" applyBorder="1" applyAlignment="1">
      <alignment horizontal="right" vertical="center" wrapText="1"/>
    </xf>
    <xf numFmtId="3" fontId="13" fillId="4" borderId="0" xfId="0" applyNumberFormat="1" applyFont="1" applyFill="1"/>
    <xf numFmtId="3" fontId="12" fillId="7" borderId="16" xfId="0" applyNumberFormat="1" applyFont="1" applyFill="1" applyBorder="1" applyAlignment="1">
      <alignment horizontal="center" vertical="center" wrapText="1"/>
    </xf>
    <xf numFmtId="3" fontId="14" fillId="4" borderId="22" xfId="0" applyNumberFormat="1" applyFont="1" applyFill="1" applyBorder="1" applyAlignment="1">
      <alignment horizontal="right" vertical="center" wrapText="1"/>
    </xf>
    <xf numFmtId="3" fontId="16" fillId="0" borderId="0" xfId="0" applyNumberFormat="1" applyFont="1" applyAlignment="1">
      <alignment horizontal="center"/>
    </xf>
    <xf numFmtId="3" fontId="13" fillId="0" borderId="0" xfId="0" applyNumberFormat="1" applyFont="1"/>
    <xf numFmtId="0" fontId="1" fillId="3" borderId="0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left" vertical="top" wrapText="1"/>
    </xf>
    <xf numFmtId="0" fontId="6" fillId="3" borderId="14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left" vertical="top" wrapText="1"/>
    </xf>
    <xf numFmtId="0" fontId="2" fillId="2" borderId="12" xfId="3" applyFont="1" applyFill="1" applyBorder="1" applyAlignment="1">
      <alignment horizontal="center" vertical="center"/>
    </xf>
    <xf numFmtId="0" fontId="2" fillId="2" borderId="13" xfId="3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right" vertical="distributed" wrapText="1"/>
    </xf>
    <xf numFmtId="0" fontId="6" fillId="3" borderId="15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5" fillId="4" borderId="0" xfId="0" applyFont="1" applyFill="1" applyAlignment="1">
      <alignment horizontal="left" vertical="top" wrapText="1"/>
    </xf>
    <xf numFmtId="0" fontId="18" fillId="4" borderId="0" xfId="0" applyFont="1" applyFill="1" applyBorder="1" applyAlignment="1">
      <alignment horizontal="left" vertical="center" wrapText="1"/>
    </xf>
    <xf numFmtId="0" fontId="18" fillId="4" borderId="2" xfId="0" applyFont="1" applyFill="1" applyBorder="1" applyAlignment="1">
      <alignment horizontal="left" vertical="center" wrapText="1"/>
    </xf>
    <xf numFmtId="3" fontId="19" fillId="4" borderId="17" xfId="4" applyNumberFormat="1" applyFont="1" applyFill="1" applyBorder="1" applyAlignment="1">
      <alignment horizontal="right"/>
    </xf>
    <xf numFmtId="3" fontId="19" fillId="4" borderId="19" xfId="4" applyNumberFormat="1" applyFont="1" applyFill="1" applyBorder="1" applyAlignment="1">
      <alignment horizontal="right"/>
    </xf>
    <xf numFmtId="3" fontId="2" fillId="0" borderId="9" xfId="0" applyNumberFormat="1" applyFont="1" applyBorder="1" applyAlignment="1">
      <alignment horizontal="center" vertical="top" wrapText="1"/>
    </xf>
    <xf numFmtId="3" fontId="2" fillId="0" borderId="10" xfId="0" applyNumberFormat="1" applyFont="1" applyBorder="1" applyAlignment="1">
      <alignment horizontal="center" vertical="top" wrapText="1"/>
    </xf>
    <xf numFmtId="0" fontId="18" fillId="4" borderId="1" xfId="0" applyFont="1" applyFill="1" applyBorder="1" applyAlignment="1">
      <alignment horizontal="left" vertical="center" wrapText="1"/>
    </xf>
    <xf numFmtId="3" fontId="20" fillId="4" borderId="17" xfId="0" applyNumberFormat="1" applyFont="1" applyFill="1" applyBorder="1" applyAlignment="1">
      <alignment horizontal="right" wrapText="1"/>
    </xf>
    <xf numFmtId="3" fontId="20" fillId="4" borderId="19" xfId="0" applyNumberFormat="1" applyFont="1" applyFill="1" applyBorder="1" applyAlignment="1">
      <alignment horizontal="right" wrapText="1"/>
    </xf>
    <xf numFmtId="37" fontId="12" fillId="7" borderId="16" xfId="4" applyNumberFormat="1" applyFont="1" applyFill="1" applyBorder="1" applyAlignment="1">
      <alignment horizontal="center" vertical="center" wrapText="1"/>
    </xf>
    <xf numFmtId="37" fontId="12" fillId="7" borderId="16" xfId="4" applyNumberFormat="1" applyFont="1" applyFill="1" applyBorder="1" applyAlignment="1">
      <alignment horizontal="center" vertical="center"/>
    </xf>
    <xf numFmtId="0" fontId="12" fillId="7" borderId="11" xfId="0" applyFont="1" applyFill="1" applyBorder="1" applyAlignment="1">
      <alignment horizontal="center"/>
    </xf>
    <xf numFmtId="0" fontId="12" fillId="7" borderId="7" xfId="0" applyFont="1" applyFill="1" applyBorder="1" applyAlignment="1">
      <alignment horizontal="center"/>
    </xf>
    <xf numFmtId="0" fontId="12" fillId="7" borderId="8" xfId="0" applyFont="1" applyFill="1" applyBorder="1" applyAlignment="1">
      <alignment horizontal="center"/>
    </xf>
    <xf numFmtId="0" fontId="12" fillId="7" borderId="1" xfId="0" applyFont="1" applyFill="1" applyBorder="1" applyAlignment="1">
      <alignment horizontal="center"/>
    </xf>
    <xf numFmtId="0" fontId="12" fillId="7" borderId="0" xfId="0" applyFont="1" applyFill="1" applyBorder="1" applyAlignment="1">
      <alignment horizontal="center"/>
    </xf>
    <xf numFmtId="0" fontId="12" fillId="7" borderId="2" xfId="0" applyFont="1" applyFill="1" applyBorder="1" applyAlignment="1">
      <alignment horizontal="center"/>
    </xf>
    <xf numFmtId="0" fontId="12" fillId="7" borderId="3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7" borderId="5" xfId="0" applyFont="1" applyFill="1" applyBorder="1" applyAlignment="1">
      <alignment horizontal="center"/>
    </xf>
    <xf numFmtId="0" fontId="12" fillId="7" borderId="16" xfId="0" applyFont="1" applyFill="1" applyBorder="1" applyAlignment="1">
      <alignment horizontal="center" vertical="center"/>
    </xf>
    <xf numFmtId="0" fontId="12" fillId="7" borderId="16" xfId="0" applyFont="1" applyFill="1" applyBorder="1" applyAlignment="1">
      <alignment horizontal="center" vertical="center" wrapText="1"/>
    </xf>
    <xf numFmtId="0" fontId="12" fillId="7" borderId="11" xfId="0" applyFont="1" applyFill="1" applyBorder="1" applyAlignment="1">
      <alignment horizontal="center" vertical="center"/>
    </xf>
    <xf numFmtId="0" fontId="12" fillId="7" borderId="8" xfId="0" applyFont="1" applyFill="1" applyBorder="1" applyAlignment="1">
      <alignment horizontal="center" vertical="center"/>
    </xf>
    <xf numFmtId="0" fontId="12" fillId="7" borderId="1" xfId="0" applyFont="1" applyFill="1" applyBorder="1" applyAlignment="1">
      <alignment horizontal="center" vertical="center"/>
    </xf>
    <xf numFmtId="0" fontId="12" fillId="7" borderId="2" xfId="0" applyFont="1" applyFill="1" applyBorder="1" applyAlignment="1">
      <alignment horizontal="center" vertical="center"/>
    </xf>
    <xf numFmtId="0" fontId="12" fillId="7" borderId="3" xfId="0" applyFont="1" applyFill="1" applyBorder="1" applyAlignment="1">
      <alignment horizontal="center" vertical="center"/>
    </xf>
    <xf numFmtId="0" fontId="12" fillId="7" borderId="5" xfId="0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left" vertical="center" wrapText="1"/>
    </xf>
    <xf numFmtId="0" fontId="20" fillId="4" borderId="0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left" vertical="top" wrapText="1"/>
    </xf>
    <xf numFmtId="0" fontId="14" fillId="4" borderId="2" xfId="0" applyFont="1" applyFill="1" applyBorder="1" applyAlignment="1">
      <alignment horizontal="left" vertical="top" wrapText="1"/>
    </xf>
    <xf numFmtId="0" fontId="13" fillId="4" borderId="16" xfId="0" applyFont="1" applyFill="1" applyBorder="1" applyAlignment="1">
      <alignment horizontal="center"/>
    </xf>
    <xf numFmtId="0" fontId="13" fillId="4" borderId="16" xfId="0" applyFont="1" applyFill="1" applyBorder="1" applyAlignment="1">
      <alignment horizontal="right"/>
    </xf>
    <xf numFmtId="0" fontId="13" fillId="4" borderId="9" xfId="0" applyFont="1" applyFill="1" applyBorder="1" applyAlignment="1">
      <alignment horizontal="center"/>
    </xf>
    <xf numFmtId="0" fontId="13" fillId="4" borderId="10" xfId="0" applyFont="1" applyFill="1" applyBorder="1" applyAlignment="1">
      <alignment horizontal="center"/>
    </xf>
    <xf numFmtId="0" fontId="13" fillId="4" borderId="9" xfId="0" applyFont="1" applyFill="1" applyBorder="1" applyAlignment="1">
      <alignment horizontal="right"/>
    </xf>
    <xf numFmtId="0" fontId="13" fillId="4" borderId="10" xfId="0" applyFont="1" applyFill="1" applyBorder="1" applyAlignment="1">
      <alignment horizontal="right"/>
    </xf>
    <xf numFmtId="0" fontId="12" fillId="7" borderId="16" xfId="3" applyFont="1" applyFill="1" applyBorder="1" applyAlignment="1">
      <alignment horizontal="center"/>
    </xf>
    <xf numFmtId="0" fontId="12" fillId="7" borderId="9" xfId="0" applyFont="1" applyFill="1" applyBorder="1" applyAlignment="1">
      <alignment horizontal="center"/>
    </xf>
    <xf numFmtId="0" fontId="12" fillId="7" borderId="6" xfId="0" applyFont="1" applyFill="1" applyBorder="1" applyAlignment="1">
      <alignment horizontal="center"/>
    </xf>
    <xf numFmtId="0" fontId="12" fillId="7" borderId="10" xfId="0" applyFont="1" applyFill="1" applyBorder="1" applyAlignment="1">
      <alignment horizontal="center"/>
    </xf>
    <xf numFmtId="0" fontId="14" fillId="4" borderId="9" xfId="0" applyFont="1" applyFill="1" applyBorder="1" applyAlignment="1">
      <alignment horizontal="left" vertical="center" wrapText="1"/>
    </xf>
    <xf numFmtId="0" fontId="14" fillId="4" borderId="10" xfId="0" applyFont="1" applyFill="1" applyBorder="1" applyAlignment="1">
      <alignment horizontal="left" vertical="center" wrapText="1"/>
    </xf>
    <xf numFmtId="0" fontId="13" fillId="4" borderId="0" xfId="0" applyFont="1" applyFill="1" applyAlignment="1">
      <alignment horizontal="left" wrapText="1"/>
    </xf>
    <xf numFmtId="0" fontId="13" fillId="4" borderId="0" xfId="0" applyFont="1" applyFill="1" applyAlignment="1">
      <alignment horizontal="left"/>
    </xf>
    <xf numFmtId="0" fontId="13" fillId="4" borderId="3" xfId="0" applyFont="1" applyFill="1" applyBorder="1" applyAlignment="1">
      <alignment horizontal="left" vertical="center" wrapText="1"/>
    </xf>
    <xf numFmtId="0" fontId="13" fillId="4" borderId="5" xfId="0" applyFont="1" applyFill="1" applyBorder="1" applyAlignment="1">
      <alignment horizontal="left" vertical="center" wrapText="1"/>
    </xf>
    <xf numFmtId="0" fontId="13" fillId="4" borderId="9" xfId="0" applyFont="1" applyFill="1" applyBorder="1" applyAlignment="1">
      <alignment horizontal="left" vertical="center" wrapText="1"/>
    </xf>
    <xf numFmtId="0" fontId="13" fillId="4" borderId="10" xfId="0" applyFont="1" applyFill="1" applyBorder="1" applyAlignment="1">
      <alignment horizontal="left" vertical="center" wrapText="1"/>
    </xf>
    <xf numFmtId="0" fontId="13" fillId="4" borderId="23" xfId="0" applyFont="1" applyFill="1" applyBorder="1" applyAlignment="1">
      <alignment horizontal="left" vertical="top" wrapText="1" indent="1"/>
    </xf>
    <xf numFmtId="0" fontId="13" fillId="4" borderId="24" xfId="0" applyFont="1" applyFill="1" applyBorder="1" applyAlignment="1">
      <alignment horizontal="left" vertical="top" wrapText="1" indent="1"/>
    </xf>
  </cellXfs>
  <cellStyles count="9">
    <cellStyle name="=C:\WINNT\SYSTEM32\COMMAND.COM" xfId="1"/>
    <cellStyle name="Millares" xfId="2" builtinId="3"/>
    <cellStyle name="Millares 2" xfId="5"/>
    <cellStyle name="Millares 2 2" xfId="7"/>
    <cellStyle name="Millares 3" xfId="6"/>
    <cellStyle name="Normal" xfId="0" builtinId="0"/>
    <cellStyle name="Normal 2" xfId="3"/>
    <cellStyle name="Normal 2 2" xfId="8"/>
    <cellStyle name="Normal 9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21"/>
  <sheetViews>
    <sheetView workbookViewId="0">
      <selection activeCell="A2" sqref="A2:E3"/>
    </sheetView>
  </sheetViews>
  <sheetFormatPr baseColWidth="10" defaultRowHeight="15" x14ac:dyDescent="0.25"/>
  <cols>
    <col min="4" max="5" width="11.42578125" style="7"/>
  </cols>
  <sheetData>
    <row r="2" spans="1:5" x14ac:dyDescent="0.25">
      <c r="A2" s="136" t="s">
        <v>0</v>
      </c>
      <c r="B2" s="136"/>
      <c r="C2" s="136"/>
      <c r="D2" s="136"/>
      <c r="E2" s="13" t="e">
        <f>#REF!</f>
        <v>#REF!</v>
      </c>
    </row>
    <row r="3" spans="1:5" x14ac:dyDescent="0.25">
      <c r="A3" s="136" t="s">
        <v>2</v>
      </c>
      <c r="B3" s="136"/>
      <c r="C3" s="136"/>
      <c r="D3" s="136"/>
      <c r="E3" s="13" t="e">
        <f>#REF!</f>
        <v>#REF!</v>
      </c>
    </row>
    <row r="4" spans="1:5" x14ac:dyDescent="0.25">
      <c r="A4" s="136" t="s">
        <v>1</v>
      </c>
      <c r="B4" s="136"/>
      <c r="C4" s="136"/>
      <c r="D4" s="136"/>
      <c r="E4" s="14"/>
    </row>
    <row r="5" spans="1:5" x14ac:dyDescent="0.25">
      <c r="A5" s="136" t="s">
        <v>70</v>
      </c>
      <c r="B5" s="136"/>
      <c r="C5" s="136"/>
      <c r="D5" s="136"/>
      <c r="E5" t="s">
        <v>68</v>
      </c>
    </row>
    <row r="6" spans="1:5" x14ac:dyDescent="0.25">
      <c r="A6" s="6"/>
      <c r="B6" s="6"/>
      <c r="C6" s="131" t="s">
        <v>3</v>
      </c>
      <c r="D6" s="131"/>
      <c r="E6" s="1">
        <v>2013</v>
      </c>
    </row>
    <row r="7" spans="1:5" x14ac:dyDescent="0.25">
      <c r="A7" s="127" t="s">
        <v>66</v>
      </c>
      <c r="B7" s="128" t="s">
        <v>6</v>
      </c>
      <c r="C7" s="129" t="s">
        <v>8</v>
      </c>
      <c r="D7" s="129"/>
      <c r="E7" s="8" t="e">
        <f>#REF!</f>
        <v>#REF!</v>
      </c>
    </row>
    <row r="8" spans="1:5" x14ac:dyDescent="0.25">
      <c r="A8" s="127"/>
      <c r="B8" s="128"/>
      <c r="C8" s="129" t="s">
        <v>10</v>
      </c>
      <c r="D8" s="129"/>
      <c r="E8" s="8" t="e">
        <f>#REF!</f>
        <v>#REF!</v>
      </c>
    </row>
    <row r="9" spans="1:5" x14ac:dyDescent="0.25">
      <c r="A9" s="127"/>
      <c r="B9" s="128"/>
      <c r="C9" s="129" t="s">
        <v>12</v>
      </c>
      <c r="D9" s="129"/>
      <c r="E9" s="8" t="e">
        <f>#REF!</f>
        <v>#REF!</v>
      </c>
    </row>
    <row r="10" spans="1:5" x14ac:dyDescent="0.25">
      <c r="A10" s="127"/>
      <c r="B10" s="128"/>
      <c r="C10" s="129" t="s">
        <v>14</v>
      </c>
      <c r="D10" s="129"/>
      <c r="E10" s="8" t="e">
        <f>#REF!</f>
        <v>#REF!</v>
      </c>
    </row>
    <row r="11" spans="1:5" x14ac:dyDescent="0.25">
      <c r="A11" s="127"/>
      <c r="B11" s="128"/>
      <c r="C11" s="129" t="s">
        <v>16</v>
      </c>
      <c r="D11" s="129"/>
      <c r="E11" s="8" t="e">
        <f>#REF!</f>
        <v>#REF!</v>
      </c>
    </row>
    <row r="12" spans="1:5" x14ac:dyDescent="0.25">
      <c r="A12" s="127"/>
      <c r="B12" s="128"/>
      <c r="C12" s="129" t="s">
        <v>18</v>
      </c>
      <c r="D12" s="129"/>
      <c r="E12" s="8" t="e">
        <f>#REF!</f>
        <v>#REF!</v>
      </c>
    </row>
    <row r="13" spans="1:5" x14ac:dyDescent="0.25">
      <c r="A13" s="127"/>
      <c r="B13" s="128"/>
      <c r="C13" s="129" t="s">
        <v>20</v>
      </c>
      <c r="D13" s="129"/>
      <c r="E13" s="8" t="e">
        <f>#REF!</f>
        <v>#REF!</v>
      </c>
    </row>
    <row r="14" spans="1:5" ht="15.75" thickBot="1" x14ac:dyDescent="0.3">
      <c r="A14" s="127"/>
      <c r="B14" s="4"/>
      <c r="C14" s="130" t="s">
        <v>23</v>
      </c>
      <c r="D14" s="130"/>
      <c r="E14" s="9" t="e">
        <f>#REF!</f>
        <v>#REF!</v>
      </c>
    </row>
    <row r="15" spans="1:5" x14ac:dyDescent="0.25">
      <c r="A15" s="127"/>
      <c r="B15" s="128" t="s">
        <v>25</v>
      </c>
      <c r="C15" s="129" t="s">
        <v>27</v>
      </c>
      <c r="D15" s="129"/>
      <c r="E15" s="8" t="e">
        <f>#REF!</f>
        <v>#REF!</v>
      </c>
    </row>
    <row r="16" spans="1:5" x14ac:dyDescent="0.25">
      <c r="A16" s="127"/>
      <c r="B16" s="128"/>
      <c r="C16" s="129" t="s">
        <v>29</v>
      </c>
      <c r="D16" s="129"/>
      <c r="E16" s="8" t="e">
        <f>#REF!</f>
        <v>#REF!</v>
      </c>
    </row>
    <row r="17" spans="1:5" x14ac:dyDescent="0.25">
      <c r="A17" s="127"/>
      <c r="B17" s="128"/>
      <c r="C17" s="129" t="s">
        <v>31</v>
      </c>
      <c r="D17" s="129"/>
      <c r="E17" s="8" t="e">
        <f>#REF!</f>
        <v>#REF!</v>
      </c>
    </row>
    <row r="18" spans="1:5" x14ac:dyDescent="0.25">
      <c r="A18" s="127"/>
      <c r="B18" s="128"/>
      <c r="C18" s="129" t="s">
        <v>33</v>
      </c>
      <c r="D18" s="129"/>
      <c r="E18" s="8" t="e">
        <f>#REF!</f>
        <v>#REF!</v>
      </c>
    </row>
    <row r="19" spans="1:5" x14ac:dyDescent="0.25">
      <c r="A19" s="127"/>
      <c r="B19" s="128"/>
      <c r="C19" s="129" t="s">
        <v>35</v>
      </c>
      <c r="D19" s="129"/>
      <c r="E19" s="8" t="e">
        <f>#REF!</f>
        <v>#REF!</v>
      </c>
    </row>
    <row r="20" spans="1:5" x14ac:dyDescent="0.25">
      <c r="A20" s="127"/>
      <c r="B20" s="128"/>
      <c r="C20" s="129" t="s">
        <v>37</v>
      </c>
      <c r="D20" s="129"/>
      <c r="E20" s="8" t="e">
        <f>#REF!</f>
        <v>#REF!</v>
      </c>
    </row>
    <row r="21" spans="1:5" x14ac:dyDescent="0.25">
      <c r="A21" s="127"/>
      <c r="B21" s="128"/>
      <c r="C21" s="129" t="s">
        <v>39</v>
      </c>
      <c r="D21" s="129"/>
      <c r="E21" s="8" t="e">
        <f>#REF!</f>
        <v>#REF!</v>
      </c>
    </row>
    <row r="22" spans="1:5" x14ac:dyDescent="0.25">
      <c r="A22" s="127"/>
      <c r="B22" s="128"/>
      <c r="C22" s="129" t="s">
        <v>40</v>
      </c>
      <c r="D22" s="129"/>
      <c r="E22" s="8" t="e">
        <f>#REF!</f>
        <v>#REF!</v>
      </c>
    </row>
    <row r="23" spans="1:5" x14ac:dyDescent="0.25">
      <c r="A23" s="127"/>
      <c r="B23" s="128"/>
      <c r="C23" s="129" t="s">
        <v>42</v>
      </c>
      <c r="D23" s="129"/>
      <c r="E23" s="8" t="e">
        <f>#REF!</f>
        <v>#REF!</v>
      </c>
    </row>
    <row r="24" spans="1:5" ht="15.75" thickBot="1" x14ac:dyDescent="0.3">
      <c r="A24" s="127"/>
      <c r="B24" s="4"/>
      <c r="C24" s="130" t="s">
        <v>44</v>
      </c>
      <c r="D24" s="130"/>
      <c r="E24" s="9" t="e">
        <f>#REF!</f>
        <v>#REF!</v>
      </c>
    </row>
    <row r="25" spans="1:5" ht="15.75" thickBot="1" x14ac:dyDescent="0.3">
      <c r="A25" s="127"/>
      <c r="B25" s="2"/>
      <c r="C25" s="130" t="s">
        <v>46</v>
      </c>
      <c r="D25" s="130"/>
      <c r="E25" s="9" t="e">
        <f>#REF!</f>
        <v>#REF!</v>
      </c>
    </row>
    <row r="26" spans="1:5" x14ac:dyDescent="0.25">
      <c r="A26" s="127" t="s">
        <v>67</v>
      </c>
      <c r="B26" s="128" t="s">
        <v>7</v>
      </c>
      <c r="C26" s="129" t="s">
        <v>9</v>
      </c>
      <c r="D26" s="129"/>
      <c r="E26" s="8" t="e">
        <f>#REF!</f>
        <v>#REF!</v>
      </c>
    </row>
    <row r="27" spans="1:5" x14ac:dyDescent="0.25">
      <c r="A27" s="127"/>
      <c r="B27" s="128"/>
      <c r="C27" s="129" t="s">
        <v>11</v>
      </c>
      <c r="D27" s="129"/>
      <c r="E27" s="8" t="e">
        <f>#REF!</f>
        <v>#REF!</v>
      </c>
    </row>
    <row r="28" spans="1:5" x14ac:dyDescent="0.25">
      <c r="A28" s="127"/>
      <c r="B28" s="128"/>
      <c r="C28" s="129" t="s">
        <v>13</v>
      </c>
      <c r="D28" s="129"/>
      <c r="E28" s="8" t="e">
        <f>#REF!</f>
        <v>#REF!</v>
      </c>
    </row>
    <row r="29" spans="1:5" x14ac:dyDescent="0.25">
      <c r="A29" s="127"/>
      <c r="B29" s="128"/>
      <c r="C29" s="129" t="s">
        <v>15</v>
      </c>
      <c r="D29" s="129"/>
      <c r="E29" s="8" t="e">
        <f>#REF!</f>
        <v>#REF!</v>
      </c>
    </row>
    <row r="30" spans="1:5" x14ac:dyDescent="0.25">
      <c r="A30" s="127"/>
      <c r="B30" s="128"/>
      <c r="C30" s="129" t="s">
        <v>17</v>
      </c>
      <c r="D30" s="129"/>
      <c r="E30" s="8" t="e">
        <f>#REF!</f>
        <v>#REF!</v>
      </c>
    </row>
    <row r="31" spans="1:5" x14ac:dyDescent="0.25">
      <c r="A31" s="127"/>
      <c r="B31" s="128"/>
      <c r="C31" s="129" t="s">
        <v>19</v>
      </c>
      <c r="D31" s="129"/>
      <c r="E31" s="8" t="e">
        <f>#REF!</f>
        <v>#REF!</v>
      </c>
    </row>
    <row r="32" spans="1:5" x14ac:dyDescent="0.25">
      <c r="A32" s="127"/>
      <c r="B32" s="128"/>
      <c r="C32" s="129" t="s">
        <v>21</v>
      </c>
      <c r="D32" s="129"/>
      <c r="E32" s="8" t="e">
        <f>#REF!</f>
        <v>#REF!</v>
      </c>
    </row>
    <row r="33" spans="1:5" x14ac:dyDescent="0.25">
      <c r="A33" s="127"/>
      <c r="B33" s="128"/>
      <c r="C33" s="129" t="s">
        <v>22</v>
      </c>
      <c r="D33" s="129"/>
      <c r="E33" s="8" t="e">
        <f>#REF!</f>
        <v>#REF!</v>
      </c>
    </row>
    <row r="34" spans="1:5" ht="15.75" thickBot="1" x14ac:dyDescent="0.3">
      <c r="A34" s="127"/>
      <c r="B34" s="4"/>
      <c r="C34" s="130" t="s">
        <v>24</v>
      </c>
      <c r="D34" s="130"/>
      <c r="E34" s="9" t="e">
        <f>#REF!</f>
        <v>#REF!</v>
      </c>
    </row>
    <row r="35" spans="1:5" x14ac:dyDescent="0.25">
      <c r="A35" s="127"/>
      <c r="B35" s="128" t="s">
        <v>26</v>
      </c>
      <c r="C35" s="129" t="s">
        <v>28</v>
      </c>
      <c r="D35" s="129"/>
      <c r="E35" s="8" t="e">
        <f>#REF!</f>
        <v>#REF!</v>
      </c>
    </row>
    <row r="36" spans="1:5" x14ac:dyDescent="0.25">
      <c r="A36" s="127"/>
      <c r="B36" s="128"/>
      <c r="C36" s="129" t="s">
        <v>30</v>
      </c>
      <c r="D36" s="129"/>
      <c r="E36" s="8" t="e">
        <f>#REF!</f>
        <v>#REF!</v>
      </c>
    </row>
    <row r="37" spans="1:5" x14ac:dyDescent="0.25">
      <c r="A37" s="127"/>
      <c r="B37" s="128"/>
      <c r="C37" s="129" t="s">
        <v>32</v>
      </c>
      <c r="D37" s="129"/>
      <c r="E37" s="8" t="e">
        <f>#REF!</f>
        <v>#REF!</v>
      </c>
    </row>
    <row r="38" spans="1:5" x14ac:dyDescent="0.25">
      <c r="A38" s="127"/>
      <c r="B38" s="128"/>
      <c r="C38" s="129" t="s">
        <v>34</v>
      </c>
      <c r="D38" s="129"/>
      <c r="E38" s="8" t="e">
        <f>#REF!</f>
        <v>#REF!</v>
      </c>
    </row>
    <row r="39" spans="1:5" x14ac:dyDescent="0.25">
      <c r="A39" s="127"/>
      <c r="B39" s="128"/>
      <c r="C39" s="129" t="s">
        <v>36</v>
      </c>
      <c r="D39" s="129"/>
      <c r="E39" s="8" t="e">
        <f>#REF!</f>
        <v>#REF!</v>
      </c>
    </row>
    <row r="40" spans="1:5" x14ac:dyDescent="0.25">
      <c r="A40" s="127"/>
      <c r="B40" s="128"/>
      <c r="C40" s="129" t="s">
        <v>38</v>
      </c>
      <c r="D40" s="129"/>
      <c r="E40" s="8" t="e">
        <f>#REF!</f>
        <v>#REF!</v>
      </c>
    </row>
    <row r="41" spans="1:5" ht="15.75" thickBot="1" x14ac:dyDescent="0.3">
      <c r="A41" s="127"/>
      <c r="B41" s="2"/>
      <c r="C41" s="130" t="s">
        <v>41</v>
      </c>
      <c r="D41" s="130"/>
      <c r="E41" s="9" t="e">
        <f>#REF!</f>
        <v>#REF!</v>
      </c>
    </row>
    <row r="42" spans="1:5" ht="15.75" thickBot="1" x14ac:dyDescent="0.3">
      <c r="A42" s="127"/>
      <c r="B42" s="2"/>
      <c r="C42" s="130" t="s">
        <v>43</v>
      </c>
      <c r="D42" s="130"/>
      <c r="E42" s="9" t="e">
        <f>#REF!</f>
        <v>#REF!</v>
      </c>
    </row>
    <row r="43" spans="1:5" x14ac:dyDescent="0.25">
      <c r="A43" s="3"/>
      <c r="B43" s="128" t="s">
        <v>45</v>
      </c>
      <c r="C43" s="132" t="s">
        <v>47</v>
      </c>
      <c r="D43" s="132"/>
      <c r="E43" s="10" t="e">
        <f>#REF!</f>
        <v>#REF!</v>
      </c>
    </row>
    <row r="44" spans="1:5" x14ac:dyDescent="0.25">
      <c r="A44" s="3"/>
      <c r="B44" s="128"/>
      <c r="C44" s="129" t="s">
        <v>48</v>
      </c>
      <c r="D44" s="129"/>
      <c r="E44" s="8" t="e">
        <f>#REF!</f>
        <v>#REF!</v>
      </c>
    </row>
    <row r="45" spans="1:5" x14ac:dyDescent="0.25">
      <c r="A45" s="3"/>
      <c r="B45" s="128"/>
      <c r="C45" s="129" t="s">
        <v>49</v>
      </c>
      <c r="D45" s="129"/>
      <c r="E45" s="8" t="e">
        <f>#REF!</f>
        <v>#REF!</v>
      </c>
    </row>
    <row r="46" spans="1:5" x14ac:dyDescent="0.25">
      <c r="A46" s="3"/>
      <c r="B46" s="128"/>
      <c r="C46" s="129" t="s">
        <v>50</v>
      </c>
      <c r="D46" s="129"/>
      <c r="E46" s="8" t="e">
        <f>#REF!</f>
        <v>#REF!</v>
      </c>
    </row>
    <row r="47" spans="1:5" x14ac:dyDescent="0.25">
      <c r="A47" s="3"/>
      <c r="B47" s="128"/>
      <c r="C47" s="132" t="s">
        <v>51</v>
      </c>
      <c r="D47" s="132"/>
      <c r="E47" s="10" t="e">
        <f>#REF!</f>
        <v>#REF!</v>
      </c>
    </row>
    <row r="48" spans="1:5" x14ac:dyDescent="0.25">
      <c r="A48" s="3"/>
      <c r="B48" s="128"/>
      <c r="C48" s="129" t="s">
        <v>52</v>
      </c>
      <c r="D48" s="129"/>
      <c r="E48" s="8" t="e">
        <f>#REF!</f>
        <v>#REF!</v>
      </c>
    </row>
    <row r="49" spans="1:5" x14ac:dyDescent="0.25">
      <c r="A49" s="3"/>
      <c r="B49" s="128"/>
      <c r="C49" s="129" t="s">
        <v>53</v>
      </c>
      <c r="D49" s="129"/>
      <c r="E49" s="8" t="e">
        <f>#REF!</f>
        <v>#REF!</v>
      </c>
    </row>
    <row r="50" spans="1:5" x14ac:dyDescent="0.25">
      <c r="A50" s="3"/>
      <c r="B50" s="128"/>
      <c r="C50" s="129" t="s">
        <v>54</v>
      </c>
      <c r="D50" s="129"/>
      <c r="E50" s="8" t="e">
        <f>#REF!</f>
        <v>#REF!</v>
      </c>
    </row>
    <row r="51" spans="1:5" x14ac:dyDescent="0.25">
      <c r="A51" s="3"/>
      <c r="B51" s="128"/>
      <c r="C51" s="129" t="s">
        <v>55</v>
      </c>
      <c r="D51" s="129"/>
      <c r="E51" s="8" t="e">
        <f>#REF!</f>
        <v>#REF!</v>
      </c>
    </row>
    <row r="52" spans="1:5" x14ac:dyDescent="0.25">
      <c r="A52" s="3"/>
      <c r="B52" s="128"/>
      <c r="C52" s="129" t="s">
        <v>56</v>
      </c>
      <c r="D52" s="129"/>
      <c r="E52" s="8" t="e">
        <f>#REF!</f>
        <v>#REF!</v>
      </c>
    </row>
    <row r="53" spans="1:5" x14ac:dyDescent="0.25">
      <c r="A53" s="3"/>
      <c r="B53" s="128"/>
      <c r="C53" s="132" t="s">
        <v>57</v>
      </c>
      <c r="D53" s="132"/>
      <c r="E53" s="10" t="e">
        <f>#REF!</f>
        <v>#REF!</v>
      </c>
    </row>
    <row r="54" spans="1:5" x14ac:dyDescent="0.25">
      <c r="A54" s="3"/>
      <c r="B54" s="128"/>
      <c r="C54" s="129" t="s">
        <v>58</v>
      </c>
      <c r="D54" s="129"/>
      <c r="E54" s="8" t="e">
        <f>#REF!</f>
        <v>#REF!</v>
      </c>
    </row>
    <row r="55" spans="1:5" x14ac:dyDescent="0.25">
      <c r="A55" s="3"/>
      <c r="B55" s="128"/>
      <c r="C55" s="129" t="s">
        <v>59</v>
      </c>
      <c r="D55" s="129"/>
      <c r="E55" s="8" t="e">
        <f>#REF!</f>
        <v>#REF!</v>
      </c>
    </row>
    <row r="56" spans="1:5" ht="15.75" thickBot="1" x14ac:dyDescent="0.3">
      <c r="A56" s="3"/>
      <c r="B56" s="128"/>
      <c r="C56" s="130" t="s">
        <v>60</v>
      </c>
      <c r="D56" s="130"/>
      <c r="E56" s="9" t="e">
        <f>#REF!</f>
        <v>#REF!</v>
      </c>
    </row>
    <row r="57" spans="1:5" ht="15.75" thickBot="1" x14ac:dyDescent="0.3">
      <c r="A57" s="3"/>
      <c r="B57" s="2"/>
      <c r="C57" s="130" t="s">
        <v>61</v>
      </c>
      <c r="D57" s="130"/>
      <c r="E57" s="9" t="e">
        <f>#REF!</f>
        <v>#REF!</v>
      </c>
    </row>
    <row r="58" spans="1:5" x14ac:dyDescent="0.25">
      <c r="A58" s="3"/>
      <c r="B58" s="2"/>
      <c r="C58" s="131" t="s">
        <v>3</v>
      </c>
      <c r="D58" s="131"/>
      <c r="E58" s="1">
        <v>2012</v>
      </c>
    </row>
    <row r="59" spans="1:5" x14ac:dyDescent="0.25">
      <c r="A59" s="127" t="s">
        <v>66</v>
      </c>
      <c r="B59" s="128" t="s">
        <v>6</v>
      </c>
      <c r="C59" s="129" t="s">
        <v>8</v>
      </c>
      <c r="D59" s="129"/>
      <c r="E59" s="8" t="e">
        <f>#REF!</f>
        <v>#REF!</v>
      </c>
    </row>
    <row r="60" spans="1:5" x14ac:dyDescent="0.25">
      <c r="A60" s="127"/>
      <c r="B60" s="128"/>
      <c r="C60" s="129" t="s">
        <v>10</v>
      </c>
      <c r="D60" s="129"/>
      <c r="E60" s="8" t="e">
        <f>#REF!</f>
        <v>#REF!</v>
      </c>
    </row>
    <row r="61" spans="1:5" x14ac:dyDescent="0.25">
      <c r="A61" s="127"/>
      <c r="B61" s="128"/>
      <c r="C61" s="129" t="s">
        <v>12</v>
      </c>
      <c r="D61" s="129"/>
      <c r="E61" s="8" t="e">
        <f>#REF!</f>
        <v>#REF!</v>
      </c>
    </row>
    <row r="62" spans="1:5" x14ac:dyDescent="0.25">
      <c r="A62" s="127"/>
      <c r="B62" s="128"/>
      <c r="C62" s="129" t="s">
        <v>14</v>
      </c>
      <c r="D62" s="129"/>
      <c r="E62" s="8" t="e">
        <f>#REF!</f>
        <v>#REF!</v>
      </c>
    </row>
    <row r="63" spans="1:5" x14ac:dyDescent="0.25">
      <c r="A63" s="127"/>
      <c r="B63" s="128"/>
      <c r="C63" s="129" t="s">
        <v>16</v>
      </c>
      <c r="D63" s="129"/>
      <c r="E63" s="8" t="e">
        <f>#REF!</f>
        <v>#REF!</v>
      </c>
    </row>
    <row r="64" spans="1:5" x14ac:dyDescent="0.25">
      <c r="A64" s="127"/>
      <c r="B64" s="128"/>
      <c r="C64" s="129" t="s">
        <v>18</v>
      </c>
      <c r="D64" s="129"/>
      <c r="E64" s="8" t="e">
        <f>#REF!</f>
        <v>#REF!</v>
      </c>
    </row>
    <row r="65" spans="1:5" x14ac:dyDescent="0.25">
      <c r="A65" s="127"/>
      <c r="B65" s="128"/>
      <c r="C65" s="129" t="s">
        <v>20</v>
      </c>
      <c r="D65" s="129"/>
      <c r="E65" s="8" t="e">
        <f>#REF!</f>
        <v>#REF!</v>
      </c>
    </row>
    <row r="66" spans="1:5" ht="15.75" thickBot="1" x14ac:dyDescent="0.3">
      <c r="A66" s="127"/>
      <c r="B66" s="4"/>
      <c r="C66" s="130" t="s">
        <v>23</v>
      </c>
      <c r="D66" s="130"/>
      <c r="E66" s="9" t="e">
        <f>#REF!</f>
        <v>#REF!</v>
      </c>
    </row>
    <row r="67" spans="1:5" x14ac:dyDescent="0.25">
      <c r="A67" s="127"/>
      <c r="B67" s="128" t="s">
        <v>25</v>
      </c>
      <c r="C67" s="129" t="s">
        <v>27</v>
      </c>
      <c r="D67" s="129"/>
      <c r="E67" s="8" t="e">
        <f>#REF!</f>
        <v>#REF!</v>
      </c>
    </row>
    <row r="68" spans="1:5" x14ac:dyDescent="0.25">
      <c r="A68" s="127"/>
      <c r="B68" s="128"/>
      <c r="C68" s="129" t="s">
        <v>29</v>
      </c>
      <c r="D68" s="129"/>
      <c r="E68" s="8" t="e">
        <f>#REF!</f>
        <v>#REF!</v>
      </c>
    </row>
    <row r="69" spans="1:5" x14ac:dyDescent="0.25">
      <c r="A69" s="127"/>
      <c r="B69" s="128"/>
      <c r="C69" s="129" t="s">
        <v>31</v>
      </c>
      <c r="D69" s="129"/>
      <c r="E69" s="8" t="e">
        <f>#REF!</f>
        <v>#REF!</v>
      </c>
    </row>
    <row r="70" spans="1:5" x14ac:dyDescent="0.25">
      <c r="A70" s="127"/>
      <c r="B70" s="128"/>
      <c r="C70" s="129" t="s">
        <v>33</v>
      </c>
      <c r="D70" s="129"/>
      <c r="E70" s="8" t="e">
        <f>#REF!</f>
        <v>#REF!</v>
      </c>
    </row>
    <row r="71" spans="1:5" x14ac:dyDescent="0.25">
      <c r="A71" s="127"/>
      <c r="B71" s="128"/>
      <c r="C71" s="129" t="s">
        <v>35</v>
      </c>
      <c r="D71" s="129"/>
      <c r="E71" s="8" t="e">
        <f>#REF!</f>
        <v>#REF!</v>
      </c>
    </row>
    <row r="72" spans="1:5" x14ac:dyDescent="0.25">
      <c r="A72" s="127"/>
      <c r="B72" s="128"/>
      <c r="C72" s="129" t="s">
        <v>37</v>
      </c>
      <c r="D72" s="129"/>
      <c r="E72" s="8" t="e">
        <f>#REF!</f>
        <v>#REF!</v>
      </c>
    </row>
    <row r="73" spans="1:5" x14ac:dyDescent="0.25">
      <c r="A73" s="127"/>
      <c r="B73" s="128"/>
      <c r="C73" s="129" t="s">
        <v>39</v>
      </c>
      <c r="D73" s="129"/>
      <c r="E73" s="8" t="e">
        <f>#REF!</f>
        <v>#REF!</v>
      </c>
    </row>
    <row r="74" spans="1:5" x14ac:dyDescent="0.25">
      <c r="A74" s="127"/>
      <c r="B74" s="128"/>
      <c r="C74" s="129" t="s">
        <v>40</v>
      </c>
      <c r="D74" s="129"/>
      <c r="E74" s="8" t="e">
        <f>#REF!</f>
        <v>#REF!</v>
      </c>
    </row>
    <row r="75" spans="1:5" x14ac:dyDescent="0.25">
      <c r="A75" s="127"/>
      <c r="B75" s="128"/>
      <c r="C75" s="129" t="s">
        <v>42</v>
      </c>
      <c r="D75" s="129"/>
      <c r="E75" s="8" t="e">
        <f>#REF!</f>
        <v>#REF!</v>
      </c>
    </row>
    <row r="76" spans="1:5" ht="15.75" thickBot="1" x14ac:dyDescent="0.3">
      <c r="A76" s="127"/>
      <c r="B76" s="4"/>
      <c r="C76" s="130" t="s">
        <v>44</v>
      </c>
      <c r="D76" s="130"/>
      <c r="E76" s="9" t="e">
        <f>#REF!</f>
        <v>#REF!</v>
      </c>
    </row>
    <row r="77" spans="1:5" ht="15.75" thickBot="1" x14ac:dyDescent="0.3">
      <c r="A77" s="127"/>
      <c r="B77" s="2"/>
      <c r="C77" s="130" t="s">
        <v>46</v>
      </c>
      <c r="D77" s="130"/>
      <c r="E77" s="9" t="e">
        <f>#REF!</f>
        <v>#REF!</v>
      </c>
    </row>
    <row r="78" spans="1:5" x14ac:dyDescent="0.25">
      <c r="A78" s="127" t="s">
        <v>67</v>
      </c>
      <c r="B78" s="128" t="s">
        <v>7</v>
      </c>
      <c r="C78" s="129" t="s">
        <v>9</v>
      </c>
      <c r="D78" s="129"/>
      <c r="E78" s="8" t="e">
        <f>#REF!</f>
        <v>#REF!</v>
      </c>
    </row>
    <row r="79" spans="1:5" x14ac:dyDescent="0.25">
      <c r="A79" s="127"/>
      <c r="B79" s="128"/>
      <c r="C79" s="129" t="s">
        <v>11</v>
      </c>
      <c r="D79" s="129"/>
      <c r="E79" s="8" t="e">
        <f>#REF!</f>
        <v>#REF!</v>
      </c>
    </row>
    <row r="80" spans="1:5" x14ac:dyDescent="0.25">
      <c r="A80" s="127"/>
      <c r="B80" s="128"/>
      <c r="C80" s="129" t="s">
        <v>13</v>
      </c>
      <c r="D80" s="129"/>
      <c r="E80" s="8" t="e">
        <f>#REF!</f>
        <v>#REF!</v>
      </c>
    </row>
    <row r="81" spans="1:5" x14ac:dyDescent="0.25">
      <c r="A81" s="127"/>
      <c r="B81" s="128"/>
      <c r="C81" s="129" t="s">
        <v>15</v>
      </c>
      <c r="D81" s="129"/>
      <c r="E81" s="8" t="e">
        <f>#REF!</f>
        <v>#REF!</v>
      </c>
    </row>
    <row r="82" spans="1:5" x14ac:dyDescent="0.25">
      <c r="A82" s="127"/>
      <c r="B82" s="128"/>
      <c r="C82" s="129" t="s">
        <v>17</v>
      </c>
      <c r="D82" s="129"/>
      <c r="E82" s="8" t="e">
        <f>#REF!</f>
        <v>#REF!</v>
      </c>
    </row>
    <row r="83" spans="1:5" x14ac:dyDescent="0.25">
      <c r="A83" s="127"/>
      <c r="B83" s="128"/>
      <c r="C83" s="129" t="s">
        <v>19</v>
      </c>
      <c r="D83" s="129"/>
      <c r="E83" s="8" t="e">
        <f>#REF!</f>
        <v>#REF!</v>
      </c>
    </row>
    <row r="84" spans="1:5" x14ac:dyDescent="0.25">
      <c r="A84" s="127"/>
      <c r="B84" s="128"/>
      <c r="C84" s="129" t="s">
        <v>21</v>
      </c>
      <c r="D84" s="129"/>
      <c r="E84" s="8" t="e">
        <f>#REF!</f>
        <v>#REF!</v>
      </c>
    </row>
    <row r="85" spans="1:5" x14ac:dyDescent="0.25">
      <c r="A85" s="127"/>
      <c r="B85" s="128"/>
      <c r="C85" s="129" t="s">
        <v>22</v>
      </c>
      <c r="D85" s="129"/>
      <c r="E85" s="8" t="e">
        <f>#REF!</f>
        <v>#REF!</v>
      </c>
    </row>
    <row r="86" spans="1:5" ht="15.75" thickBot="1" x14ac:dyDescent="0.3">
      <c r="A86" s="127"/>
      <c r="B86" s="4"/>
      <c r="C86" s="130" t="s">
        <v>24</v>
      </c>
      <c r="D86" s="130"/>
      <c r="E86" s="9" t="e">
        <f>#REF!</f>
        <v>#REF!</v>
      </c>
    </row>
    <row r="87" spans="1:5" x14ac:dyDescent="0.25">
      <c r="A87" s="127"/>
      <c r="B87" s="128" t="s">
        <v>26</v>
      </c>
      <c r="C87" s="129" t="s">
        <v>28</v>
      </c>
      <c r="D87" s="129"/>
      <c r="E87" s="8" t="e">
        <f>#REF!</f>
        <v>#REF!</v>
      </c>
    </row>
    <row r="88" spans="1:5" x14ac:dyDescent="0.25">
      <c r="A88" s="127"/>
      <c r="B88" s="128"/>
      <c r="C88" s="129" t="s">
        <v>30</v>
      </c>
      <c r="D88" s="129"/>
      <c r="E88" s="8" t="e">
        <f>#REF!</f>
        <v>#REF!</v>
      </c>
    </row>
    <row r="89" spans="1:5" x14ac:dyDescent="0.25">
      <c r="A89" s="127"/>
      <c r="B89" s="128"/>
      <c r="C89" s="129" t="s">
        <v>32</v>
      </c>
      <c r="D89" s="129"/>
      <c r="E89" s="8" t="e">
        <f>#REF!</f>
        <v>#REF!</v>
      </c>
    </row>
    <row r="90" spans="1:5" x14ac:dyDescent="0.25">
      <c r="A90" s="127"/>
      <c r="B90" s="128"/>
      <c r="C90" s="129" t="s">
        <v>34</v>
      </c>
      <c r="D90" s="129"/>
      <c r="E90" s="8" t="e">
        <f>#REF!</f>
        <v>#REF!</v>
      </c>
    </row>
    <row r="91" spans="1:5" x14ac:dyDescent="0.25">
      <c r="A91" s="127"/>
      <c r="B91" s="128"/>
      <c r="C91" s="129" t="s">
        <v>36</v>
      </c>
      <c r="D91" s="129"/>
      <c r="E91" s="8" t="e">
        <f>#REF!</f>
        <v>#REF!</v>
      </c>
    </row>
    <row r="92" spans="1:5" x14ac:dyDescent="0.25">
      <c r="A92" s="127"/>
      <c r="B92" s="128"/>
      <c r="C92" s="129" t="s">
        <v>38</v>
      </c>
      <c r="D92" s="129"/>
      <c r="E92" s="8" t="e">
        <f>#REF!</f>
        <v>#REF!</v>
      </c>
    </row>
    <row r="93" spans="1:5" ht="15.75" thickBot="1" x14ac:dyDescent="0.3">
      <c r="A93" s="127"/>
      <c r="B93" s="2"/>
      <c r="C93" s="130" t="s">
        <v>41</v>
      </c>
      <c r="D93" s="130"/>
      <c r="E93" s="9" t="e">
        <f>#REF!</f>
        <v>#REF!</v>
      </c>
    </row>
    <row r="94" spans="1:5" ht="15.75" thickBot="1" x14ac:dyDescent="0.3">
      <c r="A94" s="127"/>
      <c r="B94" s="2"/>
      <c r="C94" s="130" t="s">
        <v>43</v>
      </c>
      <c r="D94" s="130"/>
      <c r="E94" s="9" t="e">
        <f>#REF!</f>
        <v>#REF!</v>
      </c>
    </row>
    <row r="95" spans="1:5" x14ac:dyDescent="0.25">
      <c r="A95" s="3"/>
      <c r="B95" s="128" t="s">
        <v>45</v>
      </c>
      <c r="C95" s="132" t="s">
        <v>47</v>
      </c>
      <c r="D95" s="132"/>
      <c r="E95" s="10" t="e">
        <f>#REF!</f>
        <v>#REF!</v>
      </c>
    </row>
    <row r="96" spans="1:5" x14ac:dyDescent="0.25">
      <c r="A96" s="3"/>
      <c r="B96" s="128"/>
      <c r="C96" s="129" t="s">
        <v>48</v>
      </c>
      <c r="D96" s="129"/>
      <c r="E96" s="8" t="e">
        <f>#REF!</f>
        <v>#REF!</v>
      </c>
    </row>
    <row r="97" spans="1:5" x14ac:dyDescent="0.25">
      <c r="A97" s="3"/>
      <c r="B97" s="128"/>
      <c r="C97" s="129" t="s">
        <v>49</v>
      </c>
      <c r="D97" s="129"/>
      <c r="E97" s="8" t="e">
        <f>#REF!</f>
        <v>#REF!</v>
      </c>
    </row>
    <row r="98" spans="1:5" x14ac:dyDescent="0.25">
      <c r="A98" s="3"/>
      <c r="B98" s="128"/>
      <c r="C98" s="129" t="s">
        <v>50</v>
      </c>
      <c r="D98" s="129"/>
      <c r="E98" s="8" t="e">
        <f>#REF!</f>
        <v>#REF!</v>
      </c>
    </row>
    <row r="99" spans="1:5" x14ac:dyDescent="0.25">
      <c r="A99" s="3"/>
      <c r="B99" s="128"/>
      <c r="C99" s="132" t="s">
        <v>51</v>
      </c>
      <c r="D99" s="132"/>
      <c r="E99" s="10" t="e">
        <f>#REF!</f>
        <v>#REF!</v>
      </c>
    </row>
    <row r="100" spans="1:5" x14ac:dyDescent="0.25">
      <c r="A100" s="3"/>
      <c r="B100" s="128"/>
      <c r="C100" s="129" t="s">
        <v>52</v>
      </c>
      <c r="D100" s="129"/>
      <c r="E100" s="8" t="e">
        <f>#REF!</f>
        <v>#REF!</v>
      </c>
    </row>
    <row r="101" spans="1:5" x14ac:dyDescent="0.25">
      <c r="A101" s="3"/>
      <c r="B101" s="128"/>
      <c r="C101" s="129" t="s">
        <v>53</v>
      </c>
      <c r="D101" s="129"/>
      <c r="E101" s="8" t="e">
        <f>#REF!</f>
        <v>#REF!</v>
      </c>
    </row>
    <row r="102" spans="1:5" x14ac:dyDescent="0.25">
      <c r="A102" s="3"/>
      <c r="B102" s="128"/>
      <c r="C102" s="129" t="s">
        <v>54</v>
      </c>
      <c r="D102" s="129"/>
      <c r="E102" s="8" t="e">
        <f>#REF!</f>
        <v>#REF!</v>
      </c>
    </row>
    <row r="103" spans="1:5" x14ac:dyDescent="0.25">
      <c r="A103" s="3"/>
      <c r="B103" s="128"/>
      <c r="C103" s="129" t="s">
        <v>55</v>
      </c>
      <c r="D103" s="129"/>
      <c r="E103" s="8" t="e">
        <f>#REF!</f>
        <v>#REF!</v>
      </c>
    </row>
    <row r="104" spans="1:5" x14ac:dyDescent="0.25">
      <c r="A104" s="3"/>
      <c r="B104" s="128"/>
      <c r="C104" s="129" t="s">
        <v>56</v>
      </c>
      <c r="D104" s="129"/>
      <c r="E104" s="8" t="e">
        <f>#REF!</f>
        <v>#REF!</v>
      </c>
    </row>
    <row r="105" spans="1:5" x14ac:dyDescent="0.25">
      <c r="A105" s="3"/>
      <c r="B105" s="128"/>
      <c r="C105" s="132" t="s">
        <v>57</v>
      </c>
      <c r="D105" s="132"/>
      <c r="E105" s="10" t="e">
        <f>#REF!</f>
        <v>#REF!</v>
      </c>
    </row>
    <row r="106" spans="1:5" x14ac:dyDescent="0.25">
      <c r="A106" s="3"/>
      <c r="B106" s="128"/>
      <c r="C106" s="129" t="s">
        <v>58</v>
      </c>
      <c r="D106" s="129"/>
      <c r="E106" s="8" t="e">
        <f>#REF!</f>
        <v>#REF!</v>
      </c>
    </row>
    <row r="107" spans="1:5" x14ac:dyDescent="0.25">
      <c r="A107" s="3"/>
      <c r="B107" s="128"/>
      <c r="C107" s="129" t="s">
        <v>59</v>
      </c>
      <c r="D107" s="129"/>
      <c r="E107" s="8" t="e">
        <f>#REF!</f>
        <v>#REF!</v>
      </c>
    </row>
    <row r="108" spans="1:5" ht="15.75" thickBot="1" x14ac:dyDescent="0.3">
      <c r="A108" s="3"/>
      <c r="B108" s="128"/>
      <c r="C108" s="130" t="s">
        <v>60</v>
      </c>
      <c r="D108" s="130"/>
      <c r="E108" s="9" t="e">
        <f>#REF!</f>
        <v>#REF!</v>
      </c>
    </row>
    <row r="109" spans="1:5" ht="15.75" thickBot="1" x14ac:dyDescent="0.3">
      <c r="A109" s="3"/>
      <c r="B109" s="2"/>
      <c r="C109" s="130" t="s">
        <v>61</v>
      </c>
      <c r="D109" s="130"/>
      <c r="E109" s="9" t="e">
        <f>#REF!</f>
        <v>#REF!</v>
      </c>
    </row>
    <row r="110" spans="1:5" x14ac:dyDescent="0.25">
      <c r="A110" s="3"/>
      <c r="B110" s="2"/>
      <c r="C110" s="137" t="s">
        <v>72</v>
      </c>
      <c r="D110" s="5" t="s">
        <v>62</v>
      </c>
      <c r="E110" s="10" t="e">
        <f>#REF!</f>
        <v>#REF!</v>
      </c>
    </row>
    <row r="111" spans="1:5" x14ac:dyDescent="0.25">
      <c r="A111" s="3"/>
      <c r="B111" s="2"/>
      <c r="C111" s="138"/>
      <c r="D111" s="5" t="s">
        <v>63</v>
      </c>
      <c r="E111" s="10" t="e">
        <f>#REF!</f>
        <v>#REF!</v>
      </c>
    </row>
    <row r="112" spans="1:5" x14ac:dyDescent="0.25">
      <c r="A112" s="3"/>
      <c r="B112" s="2"/>
      <c r="C112" s="138" t="s">
        <v>71</v>
      </c>
      <c r="D112" s="5" t="s">
        <v>62</v>
      </c>
      <c r="E112" s="10" t="e">
        <f>#REF!</f>
        <v>#REF!</v>
      </c>
    </row>
    <row r="113" spans="1:5" x14ac:dyDescent="0.25">
      <c r="A113" s="3"/>
      <c r="B113" s="2"/>
      <c r="C113" s="138"/>
      <c r="D113" s="5" t="s">
        <v>63</v>
      </c>
      <c r="E113" s="10" t="e">
        <f>#REF!</f>
        <v>#REF!</v>
      </c>
    </row>
    <row r="114" spans="1:5" x14ac:dyDescent="0.25">
      <c r="A114" s="136" t="s">
        <v>0</v>
      </c>
      <c r="B114" s="136"/>
      <c r="C114" s="136"/>
      <c r="D114" s="136"/>
      <c r="E114" s="13" t="e">
        <f>#REF!</f>
        <v>#REF!</v>
      </c>
    </row>
    <row r="115" spans="1:5" x14ac:dyDescent="0.25">
      <c r="A115" s="136" t="s">
        <v>2</v>
      </c>
      <c r="B115" s="136"/>
      <c r="C115" s="136"/>
      <c r="D115" s="136"/>
      <c r="E115" s="13" t="e">
        <f>#REF!</f>
        <v>#REF!</v>
      </c>
    </row>
    <row r="116" spans="1:5" x14ac:dyDescent="0.25">
      <c r="A116" s="136" t="s">
        <v>1</v>
      </c>
      <c r="B116" s="136"/>
      <c r="C116" s="136"/>
      <c r="D116" s="136"/>
      <c r="E116" s="14"/>
    </row>
    <row r="117" spans="1:5" x14ac:dyDescent="0.25">
      <c r="A117" s="136" t="s">
        <v>70</v>
      </c>
      <c r="B117" s="136"/>
      <c r="C117" s="136"/>
      <c r="D117" s="136"/>
      <c r="E117" t="s">
        <v>69</v>
      </c>
    </row>
    <row r="118" spans="1:5" x14ac:dyDescent="0.25">
      <c r="B118" s="133" t="s">
        <v>64</v>
      </c>
      <c r="C118" s="132" t="s">
        <v>4</v>
      </c>
      <c r="D118" s="132"/>
      <c r="E118" s="11" t="e">
        <f>#REF!</f>
        <v>#REF!</v>
      </c>
    </row>
    <row r="119" spans="1:5" x14ac:dyDescent="0.25">
      <c r="B119" s="133"/>
      <c r="C119" s="132" t="s">
        <v>6</v>
      </c>
      <c r="D119" s="132"/>
      <c r="E119" s="11" t="e">
        <f>#REF!</f>
        <v>#REF!</v>
      </c>
    </row>
    <row r="120" spans="1:5" x14ac:dyDescent="0.25">
      <c r="B120" s="133"/>
      <c r="C120" s="129" t="s">
        <v>8</v>
      </c>
      <c r="D120" s="129"/>
      <c r="E120" s="12" t="e">
        <f>#REF!</f>
        <v>#REF!</v>
      </c>
    </row>
    <row r="121" spans="1:5" x14ac:dyDescent="0.25">
      <c r="B121" s="133"/>
      <c r="C121" s="129" t="s">
        <v>10</v>
      </c>
      <c r="D121" s="129"/>
      <c r="E121" s="12" t="e">
        <f>#REF!</f>
        <v>#REF!</v>
      </c>
    </row>
    <row r="122" spans="1:5" x14ac:dyDescent="0.25">
      <c r="B122" s="133"/>
      <c r="C122" s="129" t="s">
        <v>12</v>
      </c>
      <c r="D122" s="129"/>
      <c r="E122" s="12" t="e">
        <f>#REF!</f>
        <v>#REF!</v>
      </c>
    </row>
    <row r="123" spans="1:5" x14ac:dyDescent="0.25">
      <c r="B123" s="133"/>
      <c r="C123" s="129" t="s">
        <v>14</v>
      </c>
      <c r="D123" s="129"/>
      <c r="E123" s="12" t="e">
        <f>#REF!</f>
        <v>#REF!</v>
      </c>
    </row>
    <row r="124" spans="1:5" x14ac:dyDescent="0.25">
      <c r="B124" s="133"/>
      <c r="C124" s="129" t="s">
        <v>16</v>
      </c>
      <c r="D124" s="129"/>
      <c r="E124" s="12" t="e">
        <f>#REF!</f>
        <v>#REF!</v>
      </c>
    </row>
    <row r="125" spans="1:5" x14ac:dyDescent="0.25">
      <c r="B125" s="133"/>
      <c r="C125" s="129" t="s">
        <v>18</v>
      </c>
      <c r="D125" s="129"/>
      <c r="E125" s="12" t="e">
        <f>#REF!</f>
        <v>#REF!</v>
      </c>
    </row>
    <row r="126" spans="1:5" x14ac:dyDescent="0.25">
      <c r="B126" s="133"/>
      <c r="C126" s="129" t="s">
        <v>20</v>
      </c>
      <c r="D126" s="129"/>
      <c r="E126" s="12" t="e">
        <f>#REF!</f>
        <v>#REF!</v>
      </c>
    </row>
    <row r="127" spans="1:5" x14ac:dyDescent="0.25">
      <c r="B127" s="133"/>
      <c r="C127" s="132" t="s">
        <v>25</v>
      </c>
      <c r="D127" s="132"/>
      <c r="E127" s="11" t="e">
        <f>#REF!</f>
        <v>#REF!</v>
      </c>
    </row>
    <row r="128" spans="1:5" x14ac:dyDescent="0.25">
      <c r="B128" s="133"/>
      <c r="C128" s="129" t="s">
        <v>27</v>
      </c>
      <c r="D128" s="129"/>
      <c r="E128" s="12" t="e">
        <f>#REF!</f>
        <v>#REF!</v>
      </c>
    </row>
    <row r="129" spans="2:5" x14ac:dyDescent="0.25">
      <c r="B129" s="133"/>
      <c r="C129" s="129" t="s">
        <v>29</v>
      </c>
      <c r="D129" s="129"/>
      <c r="E129" s="12" t="e">
        <f>#REF!</f>
        <v>#REF!</v>
      </c>
    </row>
    <row r="130" spans="2:5" x14ac:dyDescent="0.25">
      <c r="B130" s="133"/>
      <c r="C130" s="129" t="s">
        <v>31</v>
      </c>
      <c r="D130" s="129"/>
      <c r="E130" s="12" t="e">
        <f>#REF!</f>
        <v>#REF!</v>
      </c>
    </row>
    <row r="131" spans="2:5" x14ac:dyDescent="0.25">
      <c r="B131" s="133"/>
      <c r="C131" s="129" t="s">
        <v>33</v>
      </c>
      <c r="D131" s="129"/>
      <c r="E131" s="12" t="e">
        <f>#REF!</f>
        <v>#REF!</v>
      </c>
    </row>
    <row r="132" spans="2:5" x14ac:dyDescent="0.25">
      <c r="B132" s="133"/>
      <c r="C132" s="129" t="s">
        <v>35</v>
      </c>
      <c r="D132" s="129"/>
      <c r="E132" s="12" t="e">
        <f>#REF!</f>
        <v>#REF!</v>
      </c>
    </row>
    <row r="133" spans="2:5" x14ac:dyDescent="0.25">
      <c r="B133" s="133"/>
      <c r="C133" s="129" t="s">
        <v>37</v>
      </c>
      <c r="D133" s="129"/>
      <c r="E133" s="12" t="e">
        <f>#REF!</f>
        <v>#REF!</v>
      </c>
    </row>
    <row r="134" spans="2:5" x14ac:dyDescent="0.25">
      <c r="B134" s="133"/>
      <c r="C134" s="129" t="s">
        <v>39</v>
      </c>
      <c r="D134" s="129"/>
      <c r="E134" s="12" t="e">
        <f>#REF!</f>
        <v>#REF!</v>
      </c>
    </row>
    <row r="135" spans="2:5" x14ac:dyDescent="0.25">
      <c r="B135" s="133"/>
      <c r="C135" s="129" t="s">
        <v>40</v>
      </c>
      <c r="D135" s="129"/>
      <c r="E135" s="12" t="e">
        <f>#REF!</f>
        <v>#REF!</v>
      </c>
    </row>
    <row r="136" spans="2:5" x14ac:dyDescent="0.25">
      <c r="B136" s="133"/>
      <c r="C136" s="129" t="s">
        <v>42</v>
      </c>
      <c r="D136" s="129"/>
      <c r="E136" s="12" t="e">
        <f>#REF!</f>
        <v>#REF!</v>
      </c>
    </row>
    <row r="137" spans="2:5" x14ac:dyDescent="0.25">
      <c r="B137" s="133"/>
      <c r="C137" s="132" t="s">
        <v>5</v>
      </c>
      <c r="D137" s="132"/>
      <c r="E137" s="11" t="e">
        <f>#REF!</f>
        <v>#REF!</v>
      </c>
    </row>
    <row r="138" spans="2:5" x14ac:dyDescent="0.25">
      <c r="B138" s="133"/>
      <c r="C138" s="132" t="s">
        <v>7</v>
      </c>
      <c r="D138" s="132"/>
      <c r="E138" s="11" t="e">
        <f>#REF!</f>
        <v>#REF!</v>
      </c>
    </row>
    <row r="139" spans="2:5" x14ac:dyDescent="0.25">
      <c r="B139" s="133"/>
      <c r="C139" s="129" t="s">
        <v>9</v>
      </c>
      <c r="D139" s="129"/>
      <c r="E139" s="12" t="e">
        <f>#REF!</f>
        <v>#REF!</v>
      </c>
    </row>
    <row r="140" spans="2:5" x14ac:dyDescent="0.25">
      <c r="B140" s="133"/>
      <c r="C140" s="129" t="s">
        <v>11</v>
      </c>
      <c r="D140" s="129"/>
      <c r="E140" s="12" t="e">
        <f>#REF!</f>
        <v>#REF!</v>
      </c>
    </row>
    <row r="141" spans="2:5" x14ac:dyDescent="0.25">
      <c r="B141" s="133"/>
      <c r="C141" s="129" t="s">
        <v>13</v>
      </c>
      <c r="D141" s="129"/>
      <c r="E141" s="12" t="e">
        <f>#REF!</f>
        <v>#REF!</v>
      </c>
    </row>
    <row r="142" spans="2:5" x14ac:dyDescent="0.25">
      <c r="B142" s="133"/>
      <c r="C142" s="129" t="s">
        <v>15</v>
      </c>
      <c r="D142" s="129"/>
      <c r="E142" s="12" t="e">
        <f>#REF!</f>
        <v>#REF!</v>
      </c>
    </row>
    <row r="143" spans="2:5" x14ac:dyDescent="0.25">
      <c r="B143" s="133"/>
      <c r="C143" s="129" t="s">
        <v>17</v>
      </c>
      <c r="D143" s="129"/>
      <c r="E143" s="12" t="e">
        <f>#REF!</f>
        <v>#REF!</v>
      </c>
    </row>
    <row r="144" spans="2:5" x14ac:dyDescent="0.25">
      <c r="B144" s="133"/>
      <c r="C144" s="129" t="s">
        <v>19</v>
      </c>
      <c r="D144" s="129"/>
      <c r="E144" s="12" t="e">
        <f>#REF!</f>
        <v>#REF!</v>
      </c>
    </row>
    <row r="145" spans="2:5" x14ac:dyDescent="0.25">
      <c r="B145" s="133"/>
      <c r="C145" s="129" t="s">
        <v>21</v>
      </c>
      <c r="D145" s="129"/>
      <c r="E145" s="12" t="e">
        <f>#REF!</f>
        <v>#REF!</v>
      </c>
    </row>
    <row r="146" spans="2:5" x14ac:dyDescent="0.25">
      <c r="B146" s="133"/>
      <c r="C146" s="129" t="s">
        <v>22</v>
      </c>
      <c r="D146" s="129"/>
      <c r="E146" s="12" t="e">
        <f>#REF!</f>
        <v>#REF!</v>
      </c>
    </row>
    <row r="147" spans="2:5" x14ac:dyDescent="0.25">
      <c r="B147" s="133"/>
      <c r="C147" s="135" t="s">
        <v>26</v>
      </c>
      <c r="D147" s="135"/>
      <c r="E147" s="11" t="e">
        <f>#REF!</f>
        <v>#REF!</v>
      </c>
    </row>
    <row r="148" spans="2:5" x14ac:dyDescent="0.25">
      <c r="B148" s="133"/>
      <c r="C148" s="129" t="s">
        <v>28</v>
      </c>
      <c r="D148" s="129"/>
      <c r="E148" s="12" t="e">
        <f>#REF!</f>
        <v>#REF!</v>
      </c>
    </row>
    <row r="149" spans="2:5" x14ac:dyDescent="0.25">
      <c r="B149" s="133"/>
      <c r="C149" s="129" t="s">
        <v>30</v>
      </c>
      <c r="D149" s="129"/>
      <c r="E149" s="12" t="e">
        <f>#REF!</f>
        <v>#REF!</v>
      </c>
    </row>
    <row r="150" spans="2:5" x14ac:dyDescent="0.25">
      <c r="B150" s="133"/>
      <c r="C150" s="129" t="s">
        <v>32</v>
      </c>
      <c r="D150" s="129"/>
      <c r="E150" s="12" t="e">
        <f>#REF!</f>
        <v>#REF!</v>
      </c>
    </row>
    <row r="151" spans="2:5" x14ac:dyDescent="0.25">
      <c r="B151" s="133"/>
      <c r="C151" s="129" t="s">
        <v>34</v>
      </c>
      <c r="D151" s="129"/>
      <c r="E151" s="12" t="e">
        <f>#REF!</f>
        <v>#REF!</v>
      </c>
    </row>
    <row r="152" spans="2:5" x14ac:dyDescent="0.25">
      <c r="B152" s="133"/>
      <c r="C152" s="129" t="s">
        <v>36</v>
      </c>
      <c r="D152" s="129"/>
      <c r="E152" s="12" t="e">
        <f>#REF!</f>
        <v>#REF!</v>
      </c>
    </row>
    <row r="153" spans="2:5" x14ac:dyDescent="0.25">
      <c r="B153" s="133"/>
      <c r="C153" s="129" t="s">
        <v>38</v>
      </c>
      <c r="D153" s="129"/>
      <c r="E153" s="12" t="e">
        <f>#REF!</f>
        <v>#REF!</v>
      </c>
    </row>
    <row r="154" spans="2:5" x14ac:dyDescent="0.25">
      <c r="B154" s="133"/>
      <c r="C154" s="132" t="s">
        <v>45</v>
      </c>
      <c r="D154" s="132"/>
      <c r="E154" s="11" t="e">
        <f>#REF!</f>
        <v>#REF!</v>
      </c>
    </row>
    <row r="155" spans="2:5" x14ac:dyDescent="0.25">
      <c r="B155" s="133"/>
      <c r="C155" s="132" t="s">
        <v>47</v>
      </c>
      <c r="D155" s="132"/>
      <c r="E155" s="11" t="e">
        <f>#REF!</f>
        <v>#REF!</v>
      </c>
    </row>
    <row r="156" spans="2:5" x14ac:dyDescent="0.25">
      <c r="B156" s="133"/>
      <c r="C156" s="129" t="s">
        <v>48</v>
      </c>
      <c r="D156" s="129"/>
      <c r="E156" s="12" t="e">
        <f>#REF!</f>
        <v>#REF!</v>
      </c>
    </row>
    <row r="157" spans="2:5" x14ac:dyDescent="0.25">
      <c r="B157" s="133"/>
      <c r="C157" s="129" t="s">
        <v>49</v>
      </c>
      <c r="D157" s="129"/>
      <c r="E157" s="12" t="e">
        <f>#REF!</f>
        <v>#REF!</v>
      </c>
    </row>
    <row r="158" spans="2:5" x14ac:dyDescent="0.25">
      <c r="B158" s="133"/>
      <c r="C158" s="129" t="s">
        <v>50</v>
      </c>
      <c r="D158" s="129"/>
      <c r="E158" s="12" t="e">
        <f>#REF!</f>
        <v>#REF!</v>
      </c>
    </row>
    <row r="159" spans="2:5" x14ac:dyDescent="0.25">
      <c r="B159" s="133"/>
      <c r="C159" s="132" t="s">
        <v>51</v>
      </c>
      <c r="D159" s="132"/>
      <c r="E159" s="11" t="e">
        <f>#REF!</f>
        <v>#REF!</v>
      </c>
    </row>
    <row r="160" spans="2:5" x14ac:dyDescent="0.25">
      <c r="B160" s="133"/>
      <c r="C160" s="129" t="s">
        <v>52</v>
      </c>
      <c r="D160" s="129"/>
      <c r="E160" s="12" t="e">
        <f>#REF!</f>
        <v>#REF!</v>
      </c>
    </row>
    <row r="161" spans="2:5" x14ac:dyDescent="0.25">
      <c r="B161" s="133"/>
      <c r="C161" s="129" t="s">
        <v>53</v>
      </c>
      <c r="D161" s="129"/>
      <c r="E161" s="12" t="e">
        <f>#REF!</f>
        <v>#REF!</v>
      </c>
    </row>
    <row r="162" spans="2:5" x14ac:dyDescent="0.25">
      <c r="B162" s="133"/>
      <c r="C162" s="129" t="s">
        <v>54</v>
      </c>
      <c r="D162" s="129"/>
      <c r="E162" s="12" t="e">
        <f>#REF!</f>
        <v>#REF!</v>
      </c>
    </row>
    <row r="163" spans="2:5" x14ac:dyDescent="0.25">
      <c r="B163" s="133"/>
      <c r="C163" s="129" t="s">
        <v>55</v>
      </c>
      <c r="D163" s="129"/>
      <c r="E163" s="12" t="e">
        <f>#REF!</f>
        <v>#REF!</v>
      </c>
    </row>
    <row r="164" spans="2:5" x14ac:dyDescent="0.25">
      <c r="B164" s="133"/>
      <c r="C164" s="129" t="s">
        <v>56</v>
      </c>
      <c r="D164" s="129"/>
      <c r="E164" s="12" t="e">
        <f>#REF!</f>
        <v>#REF!</v>
      </c>
    </row>
    <row r="165" spans="2:5" x14ac:dyDescent="0.25">
      <c r="B165" s="133"/>
      <c r="C165" s="132" t="s">
        <v>57</v>
      </c>
      <c r="D165" s="132"/>
      <c r="E165" s="11" t="e">
        <f>#REF!</f>
        <v>#REF!</v>
      </c>
    </row>
    <row r="166" spans="2:5" x14ac:dyDescent="0.25">
      <c r="B166" s="133"/>
      <c r="C166" s="129" t="s">
        <v>58</v>
      </c>
      <c r="D166" s="129"/>
      <c r="E166" s="12" t="e">
        <f>#REF!</f>
        <v>#REF!</v>
      </c>
    </row>
    <row r="167" spans="2:5" ht="15" customHeight="1" thickBot="1" x14ac:dyDescent="0.3">
      <c r="B167" s="134"/>
      <c r="C167" s="129" t="s">
        <v>59</v>
      </c>
      <c r="D167" s="129"/>
      <c r="E167" s="12" t="e">
        <f>#REF!</f>
        <v>#REF!</v>
      </c>
    </row>
    <row r="168" spans="2:5" x14ac:dyDescent="0.25">
      <c r="B168" s="133" t="s">
        <v>65</v>
      </c>
      <c r="C168" s="132" t="s">
        <v>4</v>
      </c>
      <c r="D168" s="132"/>
      <c r="E168" s="11" t="e">
        <f>#REF!</f>
        <v>#REF!</v>
      </c>
    </row>
    <row r="169" spans="2:5" ht="15" customHeight="1" x14ac:dyDescent="0.25">
      <c r="B169" s="133"/>
      <c r="C169" s="132" t="s">
        <v>6</v>
      </c>
      <c r="D169" s="132"/>
      <c r="E169" s="11" t="e">
        <f>#REF!</f>
        <v>#REF!</v>
      </c>
    </row>
    <row r="170" spans="2:5" ht="15" customHeight="1" x14ac:dyDescent="0.25">
      <c r="B170" s="133"/>
      <c r="C170" s="129" t="s">
        <v>8</v>
      </c>
      <c r="D170" s="129"/>
      <c r="E170" s="12" t="e">
        <f>#REF!</f>
        <v>#REF!</v>
      </c>
    </row>
    <row r="171" spans="2:5" ht="15" customHeight="1" x14ac:dyDescent="0.25">
      <c r="B171" s="133"/>
      <c r="C171" s="129" t="s">
        <v>10</v>
      </c>
      <c r="D171" s="129"/>
      <c r="E171" s="12" t="e">
        <f>#REF!</f>
        <v>#REF!</v>
      </c>
    </row>
    <row r="172" spans="2:5" x14ac:dyDescent="0.25">
      <c r="B172" s="133"/>
      <c r="C172" s="129" t="s">
        <v>12</v>
      </c>
      <c r="D172" s="129"/>
      <c r="E172" s="12" t="e">
        <f>#REF!</f>
        <v>#REF!</v>
      </c>
    </row>
    <row r="173" spans="2:5" x14ac:dyDescent="0.25">
      <c r="B173" s="133"/>
      <c r="C173" s="129" t="s">
        <v>14</v>
      </c>
      <c r="D173" s="129"/>
      <c r="E173" s="12" t="e">
        <f>#REF!</f>
        <v>#REF!</v>
      </c>
    </row>
    <row r="174" spans="2:5" ht="15" customHeight="1" x14ac:dyDescent="0.25">
      <c r="B174" s="133"/>
      <c r="C174" s="129" t="s">
        <v>16</v>
      </c>
      <c r="D174" s="129"/>
      <c r="E174" s="12" t="e">
        <f>#REF!</f>
        <v>#REF!</v>
      </c>
    </row>
    <row r="175" spans="2:5" ht="15" customHeight="1" x14ac:dyDescent="0.25">
      <c r="B175" s="133"/>
      <c r="C175" s="129" t="s">
        <v>18</v>
      </c>
      <c r="D175" s="129"/>
      <c r="E175" s="12" t="e">
        <f>#REF!</f>
        <v>#REF!</v>
      </c>
    </row>
    <row r="176" spans="2:5" x14ac:dyDescent="0.25">
      <c r="B176" s="133"/>
      <c r="C176" s="129" t="s">
        <v>20</v>
      </c>
      <c r="D176" s="129"/>
      <c r="E176" s="12" t="e">
        <f>#REF!</f>
        <v>#REF!</v>
      </c>
    </row>
    <row r="177" spans="2:5" ht="15" customHeight="1" x14ac:dyDescent="0.25">
      <c r="B177" s="133"/>
      <c r="C177" s="132" t="s">
        <v>25</v>
      </c>
      <c r="D177" s="132"/>
      <c r="E177" s="11" t="e">
        <f>#REF!</f>
        <v>#REF!</v>
      </c>
    </row>
    <row r="178" spans="2:5" x14ac:dyDescent="0.25">
      <c r="B178" s="133"/>
      <c r="C178" s="129" t="s">
        <v>27</v>
      </c>
      <c r="D178" s="129"/>
      <c r="E178" s="12" t="e">
        <f>#REF!</f>
        <v>#REF!</v>
      </c>
    </row>
    <row r="179" spans="2:5" ht="15" customHeight="1" x14ac:dyDescent="0.25">
      <c r="B179" s="133"/>
      <c r="C179" s="129" t="s">
        <v>29</v>
      </c>
      <c r="D179" s="129"/>
      <c r="E179" s="12" t="e">
        <f>#REF!</f>
        <v>#REF!</v>
      </c>
    </row>
    <row r="180" spans="2:5" ht="15" customHeight="1" x14ac:dyDescent="0.25">
      <c r="B180" s="133"/>
      <c r="C180" s="129" t="s">
        <v>31</v>
      </c>
      <c r="D180" s="129"/>
      <c r="E180" s="12" t="e">
        <f>#REF!</f>
        <v>#REF!</v>
      </c>
    </row>
    <row r="181" spans="2:5" ht="15" customHeight="1" x14ac:dyDescent="0.25">
      <c r="B181" s="133"/>
      <c r="C181" s="129" t="s">
        <v>33</v>
      </c>
      <c r="D181" s="129"/>
      <c r="E181" s="12" t="e">
        <f>#REF!</f>
        <v>#REF!</v>
      </c>
    </row>
    <row r="182" spans="2:5" ht="15" customHeight="1" x14ac:dyDescent="0.25">
      <c r="B182" s="133"/>
      <c r="C182" s="129" t="s">
        <v>35</v>
      </c>
      <c r="D182" s="129"/>
      <c r="E182" s="12" t="e">
        <f>#REF!</f>
        <v>#REF!</v>
      </c>
    </row>
    <row r="183" spans="2:5" ht="15" customHeight="1" x14ac:dyDescent="0.25">
      <c r="B183" s="133"/>
      <c r="C183" s="129" t="s">
        <v>37</v>
      </c>
      <c r="D183" s="129"/>
      <c r="E183" s="12" t="e">
        <f>#REF!</f>
        <v>#REF!</v>
      </c>
    </row>
    <row r="184" spans="2:5" ht="15" customHeight="1" x14ac:dyDescent="0.25">
      <c r="B184" s="133"/>
      <c r="C184" s="129" t="s">
        <v>39</v>
      </c>
      <c r="D184" s="129"/>
      <c r="E184" s="12" t="e">
        <f>#REF!</f>
        <v>#REF!</v>
      </c>
    </row>
    <row r="185" spans="2:5" ht="15" customHeight="1" x14ac:dyDescent="0.25">
      <c r="B185" s="133"/>
      <c r="C185" s="129" t="s">
        <v>40</v>
      </c>
      <c r="D185" s="129"/>
      <c r="E185" s="12" t="e">
        <f>#REF!</f>
        <v>#REF!</v>
      </c>
    </row>
    <row r="186" spans="2:5" ht="15" customHeight="1" x14ac:dyDescent="0.25">
      <c r="B186" s="133"/>
      <c r="C186" s="129" t="s">
        <v>42</v>
      </c>
      <c r="D186" s="129"/>
      <c r="E186" s="12" t="e">
        <f>#REF!</f>
        <v>#REF!</v>
      </c>
    </row>
    <row r="187" spans="2:5" ht="15" customHeight="1" x14ac:dyDescent="0.25">
      <c r="B187" s="133"/>
      <c r="C187" s="132" t="s">
        <v>5</v>
      </c>
      <c r="D187" s="132"/>
      <c r="E187" s="11" t="e">
        <f>#REF!</f>
        <v>#REF!</v>
      </c>
    </row>
    <row r="188" spans="2:5" x14ac:dyDescent="0.25">
      <c r="B188" s="133"/>
      <c r="C188" s="132" t="s">
        <v>7</v>
      </c>
      <c r="D188" s="132"/>
      <c r="E188" s="11" t="e">
        <f>#REF!</f>
        <v>#REF!</v>
      </c>
    </row>
    <row r="189" spans="2:5" x14ac:dyDescent="0.25">
      <c r="B189" s="133"/>
      <c r="C189" s="129" t="s">
        <v>9</v>
      </c>
      <c r="D189" s="129"/>
      <c r="E189" s="12" t="e">
        <f>#REF!</f>
        <v>#REF!</v>
      </c>
    </row>
    <row r="190" spans="2:5" x14ac:dyDescent="0.25">
      <c r="B190" s="133"/>
      <c r="C190" s="129" t="s">
        <v>11</v>
      </c>
      <c r="D190" s="129"/>
      <c r="E190" s="12" t="e">
        <f>#REF!</f>
        <v>#REF!</v>
      </c>
    </row>
    <row r="191" spans="2:5" ht="15" customHeight="1" x14ac:dyDescent="0.25">
      <c r="B191" s="133"/>
      <c r="C191" s="129" t="s">
        <v>13</v>
      </c>
      <c r="D191" s="129"/>
      <c r="E191" s="12" t="e">
        <f>#REF!</f>
        <v>#REF!</v>
      </c>
    </row>
    <row r="192" spans="2:5" x14ac:dyDescent="0.25">
      <c r="B192" s="133"/>
      <c r="C192" s="129" t="s">
        <v>15</v>
      </c>
      <c r="D192" s="129"/>
      <c r="E192" s="12" t="e">
        <f>#REF!</f>
        <v>#REF!</v>
      </c>
    </row>
    <row r="193" spans="2:5" ht="15" customHeight="1" x14ac:dyDescent="0.25">
      <c r="B193" s="133"/>
      <c r="C193" s="129" t="s">
        <v>17</v>
      </c>
      <c r="D193" s="129"/>
      <c r="E193" s="12" t="e">
        <f>#REF!</f>
        <v>#REF!</v>
      </c>
    </row>
    <row r="194" spans="2:5" ht="15" customHeight="1" x14ac:dyDescent="0.25">
      <c r="B194" s="133"/>
      <c r="C194" s="129" t="s">
        <v>19</v>
      </c>
      <c r="D194" s="129"/>
      <c r="E194" s="12" t="e">
        <f>#REF!</f>
        <v>#REF!</v>
      </c>
    </row>
    <row r="195" spans="2:5" ht="15" customHeight="1" x14ac:dyDescent="0.25">
      <c r="B195" s="133"/>
      <c r="C195" s="129" t="s">
        <v>21</v>
      </c>
      <c r="D195" s="129"/>
      <c r="E195" s="12" t="e">
        <f>#REF!</f>
        <v>#REF!</v>
      </c>
    </row>
    <row r="196" spans="2:5" ht="15" customHeight="1" x14ac:dyDescent="0.25">
      <c r="B196" s="133"/>
      <c r="C196" s="129" t="s">
        <v>22</v>
      </c>
      <c r="D196" s="129"/>
      <c r="E196" s="12" t="e">
        <f>#REF!</f>
        <v>#REF!</v>
      </c>
    </row>
    <row r="197" spans="2:5" ht="15" customHeight="1" x14ac:dyDescent="0.25">
      <c r="B197" s="133"/>
      <c r="C197" s="135" t="s">
        <v>26</v>
      </c>
      <c r="D197" s="135"/>
      <c r="E197" s="11" t="e">
        <f>#REF!</f>
        <v>#REF!</v>
      </c>
    </row>
    <row r="198" spans="2:5" ht="15" customHeight="1" x14ac:dyDescent="0.25">
      <c r="B198" s="133"/>
      <c r="C198" s="129" t="s">
        <v>28</v>
      </c>
      <c r="D198" s="129"/>
      <c r="E198" s="12" t="e">
        <f>#REF!</f>
        <v>#REF!</v>
      </c>
    </row>
    <row r="199" spans="2:5" ht="15" customHeight="1" x14ac:dyDescent="0.25">
      <c r="B199" s="133"/>
      <c r="C199" s="129" t="s">
        <v>30</v>
      </c>
      <c r="D199" s="129"/>
      <c r="E199" s="12" t="e">
        <f>#REF!</f>
        <v>#REF!</v>
      </c>
    </row>
    <row r="200" spans="2:5" ht="15" customHeight="1" x14ac:dyDescent="0.25">
      <c r="B200" s="133"/>
      <c r="C200" s="129" t="s">
        <v>32</v>
      </c>
      <c r="D200" s="129"/>
      <c r="E200" s="12" t="e">
        <f>#REF!</f>
        <v>#REF!</v>
      </c>
    </row>
    <row r="201" spans="2:5" x14ac:dyDescent="0.25">
      <c r="B201" s="133"/>
      <c r="C201" s="129" t="s">
        <v>34</v>
      </c>
      <c r="D201" s="129"/>
      <c r="E201" s="12" t="e">
        <f>#REF!</f>
        <v>#REF!</v>
      </c>
    </row>
    <row r="202" spans="2:5" ht="15" customHeight="1" x14ac:dyDescent="0.25">
      <c r="B202" s="133"/>
      <c r="C202" s="129" t="s">
        <v>36</v>
      </c>
      <c r="D202" s="129"/>
      <c r="E202" s="12" t="e">
        <f>#REF!</f>
        <v>#REF!</v>
      </c>
    </row>
    <row r="203" spans="2:5" x14ac:dyDescent="0.25">
      <c r="B203" s="133"/>
      <c r="C203" s="129" t="s">
        <v>38</v>
      </c>
      <c r="D203" s="129"/>
      <c r="E203" s="12" t="e">
        <f>#REF!</f>
        <v>#REF!</v>
      </c>
    </row>
    <row r="204" spans="2:5" ht="15" customHeight="1" x14ac:dyDescent="0.25">
      <c r="B204" s="133"/>
      <c r="C204" s="132" t="s">
        <v>45</v>
      </c>
      <c r="D204" s="132"/>
      <c r="E204" s="11" t="e">
        <f>#REF!</f>
        <v>#REF!</v>
      </c>
    </row>
    <row r="205" spans="2:5" ht="15" customHeight="1" x14ac:dyDescent="0.25">
      <c r="B205" s="133"/>
      <c r="C205" s="132" t="s">
        <v>47</v>
      </c>
      <c r="D205" s="132"/>
      <c r="E205" s="11" t="e">
        <f>#REF!</f>
        <v>#REF!</v>
      </c>
    </row>
    <row r="206" spans="2:5" ht="15" customHeight="1" x14ac:dyDescent="0.25">
      <c r="B206" s="133"/>
      <c r="C206" s="129" t="s">
        <v>48</v>
      </c>
      <c r="D206" s="129"/>
      <c r="E206" s="12" t="e">
        <f>#REF!</f>
        <v>#REF!</v>
      </c>
    </row>
    <row r="207" spans="2:5" ht="15" customHeight="1" x14ac:dyDescent="0.25">
      <c r="B207" s="133"/>
      <c r="C207" s="129" t="s">
        <v>49</v>
      </c>
      <c r="D207" s="129"/>
      <c r="E207" s="12" t="e">
        <f>#REF!</f>
        <v>#REF!</v>
      </c>
    </row>
    <row r="208" spans="2:5" ht="15" customHeight="1" x14ac:dyDescent="0.25">
      <c r="B208" s="133"/>
      <c r="C208" s="129" t="s">
        <v>50</v>
      </c>
      <c r="D208" s="129"/>
      <c r="E208" s="12" t="e">
        <f>#REF!</f>
        <v>#REF!</v>
      </c>
    </row>
    <row r="209" spans="2:5" ht="15" customHeight="1" x14ac:dyDescent="0.25">
      <c r="B209" s="133"/>
      <c r="C209" s="132" t="s">
        <v>51</v>
      </c>
      <c r="D209" s="132"/>
      <c r="E209" s="11" t="e">
        <f>#REF!</f>
        <v>#REF!</v>
      </c>
    </row>
    <row r="210" spans="2:5" x14ac:dyDescent="0.25">
      <c r="B210" s="133"/>
      <c r="C210" s="129" t="s">
        <v>52</v>
      </c>
      <c r="D210" s="129"/>
      <c r="E210" s="12" t="e">
        <f>#REF!</f>
        <v>#REF!</v>
      </c>
    </row>
    <row r="211" spans="2:5" ht="15" customHeight="1" x14ac:dyDescent="0.25">
      <c r="B211" s="133"/>
      <c r="C211" s="129" t="s">
        <v>53</v>
      </c>
      <c r="D211" s="129"/>
      <c r="E211" s="12" t="e">
        <f>#REF!</f>
        <v>#REF!</v>
      </c>
    </row>
    <row r="212" spans="2:5" x14ac:dyDescent="0.25">
      <c r="B212" s="133"/>
      <c r="C212" s="129" t="s">
        <v>54</v>
      </c>
      <c r="D212" s="129"/>
      <c r="E212" s="12" t="e">
        <f>#REF!</f>
        <v>#REF!</v>
      </c>
    </row>
    <row r="213" spans="2:5" ht="15" customHeight="1" x14ac:dyDescent="0.25">
      <c r="B213" s="133"/>
      <c r="C213" s="129" t="s">
        <v>55</v>
      </c>
      <c r="D213" s="129"/>
      <c r="E213" s="12" t="e">
        <f>#REF!</f>
        <v>#REF!</v>
      </c>
    </row>
    <row r="214" spans="2:5" x14ac:dyDescent="0.25">
      <c r="B214" s="133"/>
      <c r="C214" s="129" t="s">
        <v>56</v>
      </c>
      <c r="D214" s="129"/>
      <c r="E214" s="12" t="e">
        <f>#REF!</f>
        <v>#REF!</v>
      </c>
    </row>
    <row r="215" spans="2:5" x14ac:dyDescent="0.25">
      <c r="B215" s="133"/>
      <c r="C215" s="132" t="s">
        <v>57</v>
      </c>
      <c r="D215" s="132"/>
      <c r="E215" s="11" t="e">
        <f>#REF!</f>
        <v>#REF!</v>
      </c>
    </row>
    <row r="216" spans="2:5" x14ac:dyDescent="0.25">
      <c r="B216" s="133"/>
      <c r="C216" s="129" t="s">
        <v>58</v>
      </c>
      <c r="D216" s="129"/>
      <c r="E216" s="12" t="e">
        <f>#REF!</f>
        <v>#REF!</v>
      </c>
    </row>
    <row r="217" spans="2:5" ht="15.75" thickBot="1" x14ac:dyDescent="0.3">
      <c r="B217" s="134"/>
      <c r="C217" s="129" t="s">
        <v>59</v>
      </c>
      <c r="D217" s="129"/>
      <c r="E217" s="12" t="e">
        <f>#REF!</f>
        <v>#REF!</v>
      </c>
    </row>
    <row r="218" spans="2:5" x14ac:dyDescent="0.25">
      <c r="C218" s="137" t="s">
        <v>72</v>
      </c>
      <c r="D218" s="5" t="s">
        <v>62</v>
      </c>
      <c r="E218" s="15" t="e">
        <f>#REF!</f>
        <v>#REF!</v>
      </c>
    </row>
    <row r="219" spans="2:5" x14ac:dyDescent="0.25">
      <c r="C219" s="138"/>
      <c r="D219" s="5" t="s">
        <v>63</v>
      </c>
      <c r="E219" s="15" t="e">
        <f>#REF!</f>
        <v>#REF!</v>
      </c>
    </row>
    <row r="220" spans="2:5" x14ac:dyDescent="0.25">
      <c r="C220" s="138" t="s">
        <v>71</v>
      </c>
      <c r="D220" s="5" t="s">
        <v>62</v>
      </c>
      <c r="E220" s="15" t="e">
        <f>#REF!</f>
        <v>#REF!</v>
      </c>
    </row>
    <row r="221" spans="2:5" x14ac:dyDescent="0.25">
      <c r="C221" s="138"/>
      <c r="D221" s="5" t="s">
        <v>63</v>
      </c>
      <c r="E221" s="15" t="e">
        <f>#REF!</f>
        <v>#REF!</v>
      </c>
    </row>
  </sheetData>
  <sheetProtection password="C4FF" sheet="1" objects="1" scenarios="1"/>
  <mergeCells count="234">
    <mergeCell ref="C220:C221"/>
    <mergeCell ref="C8:D8"/>
    <mergeCell ref="C27:D27"/>
    <mergeCell ref="C9:D9"/>
    <mergeCell ref="C28:D28"/>
    <mergeCell ref="C10:D10"/>
    <mergeCell ref="C29:D29"/>
    <mergeCell ref="C41:D41"/>
    <mergeCell ref="C42:D42"/>
    <mergeCell ref="C15:D15"/>
    <mergeCell ref="C112:C113"/>
    <mergeCell ref="C45:D45"/>
    <mergeCell ref="C46:D46"/>
    <mergeCell ref="C47:D47"/>
    <mergeCell ref="C48:D48"/>
    <mergeCell ref="C34:D34"/>
    <mergeCell ref="C44:D44"/>
    <mergeCell ref="C37:D37"/>
    <mergeCell ref="C72:D72"/>
    <mergeCell ref="C218:C219"/>
    <mergeCell ref="C38:D38"/>
    <mergeCell ref="C101:D101"/>
    <mergeCell ref="C89:D89"/>
    <mergeCell ref="C90:D90"/>
    <mergeCell ref="C91:D91"/>
    <mergeCell ref="C92:D92"/>
    <mergeCell ref="C95:D95"/>
    <mergeCell ref="C96:D96"/>
    <mergeCell ref="C97:D97"/>
    <mergeCell ref="C98:D98"/>
    <mergeCell ref="C99:D99"/>
    <mergeCell ref="C100:D100"/>
    <mergeCell ref="B67:B75"/>
    <mergeCell ref="C67:D67"/>
    <mergeCell ref="C73:D73"/>
    <mergeCell ref="C68:D68"/>
    <mergeCell ref="C69:D69"/>
    <mergeCell ref="C70:D70"/>
    <mergeCell ref="C71:D71"/>
    <mergeCell ref="C64:D64"/>
    <mergeCell ref="C65:D65"/>
    <mergeCell ref="C35:D35"/>
    <mergeCell ref="C50:D50"/>
    <mergeCell ref="C24:D24"/>
    <mergeCell ref="C25:D25"/>
    <mergeCell ref="C39:D39"/>
    <mergeCell ref="C40:D40"/>
    <mergeCell ref="C66:D66"/>
    <mergeCell ref="C51:D51"/>
    <mergeCell ref="C52:D52"/>
    <mergeCell ref="C53:D53"/>
    <mergeCell ref="C7:D7"/>
    <mergeCell ref="C11:D11"/>
    <mergeCell ref="C63:D63"/>
    <mergeCell ref="C55:D55"/>
    <mergeCell ref="C54:D54"/>
    <mergeCell ref="C12:D12"/>
    <mergeCell ref="C13:D13"/>
    <mergeCell ref="C32:D32"/>
    <mergeCell ref="C33:D33"/>
    <mergeCell ref="C26:D26"/>
    <mergeCell ref="C23:D23"/>
    <mergeCell ref="C43:D43"/>
    <mergeCell ref="C18:D18"/>
    <mergeCell ref="C19:D19"/>
    <mergeCell ref="C20:D20"/>
    <mergeCell ref="C21:D21"/>
    <mergeCell ref="C22:D22"/>
    <mergeCell ref="C56:D56"/>
    <mergeCell ref="C57:D57"/>
    <mergeCell ref="C49:D49"/>
    <mergeCell ref="A117:D117"/>
    <mergeCell ref="B95:B108"/>
    <mergeCell ref="A76:A77"/>
    <mergeCell ref="C76:D76"/>
    <mergeCell ref="C77:D77"/>
    <mergeCell ref="A78:A94"/>
    <mergeCell ref="B78:B85"/>
    <mergeCell ref="C78:D78"/>
    <mergeCell ref="C79:D79"/>
    <mergeCell ref="C80:D80"/>
    <mergeCell ref="B87:B92"/>
    <mergeCell ref="C93:D93"/>
    <mergeCell ref="C94:D94"/>
    <mergeCell ref="C81:D81"/>
    <mergeCell ref="C82:D82"/>
    <mergeCell ref="C83:D83"/>
    <mergeCell ref="C84:D84"/>
    <mergeCell ref="C85:D85"/>
    <mergeCell ref="C86:D86"/>
    <mergeCell ref="C87:D87"/>
    <mergeCell ref="C88:D88"/>
    <mergeCell ref="C110:C111"/>
    <mergeCell ref="A116:D116"/>
    <mergeCell ref="C108:D108"/>
    <mergeCell ref="C166:D166"/>
    <mergeCell ref="C167:D167"/>
    <mergeCell ref="B118:B167"/>
    <mergeCell ref="C153:D153"/>
    <mergeCell ref="C135:D135"/>
    <mergeCell ref="C130:D130"/>
    <mergeCell ref="C131:D131"/>
    <mergeCell ref="C120:D120"/>
    <mergeCell ref="C121:D121"/>
    <mergeCell ref="C122:D122"/>
    <mergeCell ref="C123:D123"/>
    <mergeCell ref="C132:D132"/>
    <mergeCell ref="C133:D133"/>
    <mergeCell ref="C134:D134"/>
    <mergeCell ref="C118:D118"/>
    <mergeCell ref="C119:D119"/>
    <mergeCell ref="C141:D141"/>
    <mergeCell ref="C148:D148"/>
    <mergeCell ref="C149:D149"/>
    <mergeCell ref="C150:D150"/>
    <mergeCell ref="C151:D151"/>
    <mergeCell ref="C152:D152"/>
    <mergeCell ref="C144:D144"/>
    <mergeCell ref="C145:D145"/>
    <mergeCell ref="C146:D146"/>
    <mergeCell ref="C147:D147"/>
    <mergeCell ref="C142:D142"/>
    <mergeCell ref="C143:D143"/>
    <mergeCell ref="C160:D160"/>
    <mergeCell ref="C161:D161"/>
    <mergeCell ref="C162:D162"/>
    <mergeCell ref="C163:D163"/>
    <mergeCell ref="C164:D164"/>
    <mergeCell ref="C165:D165"/>
    <mergeCell ref="A2:D2"/>
    <mergeCell ref="C156:D156"/>
    <mergeCell ref="C157:D157"/>
    <mergeCell ref="C158:D158"/>
    <mergeCell ref="C159:D159"/>
    <mergeCell ref="C154:D154"/>
    <mergeCell ref="C155:D155"/>
    <mergeCell ref="C124:D124"/>
    <mergeCell ref="C125:D125"/>
    <mergeCell ref="C126:D126"/>
    <mergeCell ref="C127:D127"/>
    <mergeCell ref="C128:D128"/>
    <mergeCell ref="C129:D129"/>
    <mergeCell ref="C136:D136"/>
    <mergeCell ref="C137:D137"/>
    <mergeCell ref="C138:D138"/>
    <mergeCell ref="C139:D139"/>
    <mergeCell ref="C140:D140"/>
    <mergeCell ref="A3:D3"/>
    <mergeCell ref="A4:D4"/>
    <mergeCell ref="A5:D5"/>
    <mergeCell ref="A114:D114"/>
    <mergeCell ref="A115:D115"/>
    <mergeCell ref="C168:D168"/>
    <mergeCell ref="C170:D170"/>
    <mergeCell ref="C172:D172"/>
    <mergeCell ref="C173:D173"/>
    <mergeCell ref="C174:D174"/>
    <mergeCell ref="C192:D192"/>
    <mergeCell ref="C194:D194"/>
    <mergeCell ref="C175:D175"/>
    <mergeCell ref="C176:D176"/>
    <mergeCell ref="C177:D177"/>
    <mergeCell ref="C178:D178"/>
    <mergeCell ref="C216:D216"/>
    <mergeCell ref="C202:D202"/>
    <mergeCell ref="C203:D203"/>
    <mergeCell ref="C205:D205"/>
    <mergeCell ref="C207:D207"/>
    <mergeCell ref="C208:D208"/>
    <mergeCell ref="C209:D209"/>
    <mergeCell ref="C213:D213"/>
    <mergeCell ref="C215:D215"/>
    <mergeCell ref="C204:D204"/>
    <mergeCell ref="C206:D206"/>
    <mergeCell ref="C201:D201"/>
    <mergeCell ref="C187:D187"/>
    <mergeCell ref="C188:D188"/>
    <mergeCell ref="C189:D189"/>
    <mergeCell ref="C190:D190"/>
    <mergeCell ref="C212:D212"/>
    <mergeCell ref="C214:D214"/>
    <mergeCell ref="C196:D196"/>
    <mergeCell ref="C197:D197"/>
    <mergeCell ref="C198:D198"/>
    <mergeCell ref="C199:D199"/>
    <mergeCell ref="C200:D200"/>
    <mergeCell ref="C6:D6"/>
    <mergeCell ref="C102:D102"/>
    <mergeCell ref="C103:D103"/>
    <mergeCell ref="C104:D104"/>
    <mergeCell ref="C105:D105"/>
    <mergeCell ref="C106:D106"/>
    <mergeCell ref="C107:D107"/>
    <mergeCell ref="C217:D217"/>
    <mergeCell ref="B168:B217"/>
    <mergeCell ref="C169:D169"/>
    <mergeCell ref="C171:D171"/>
    <mergeCell ref="C179:D179"/>
    <mergeCell ref="C181:D181"/>
    <mergeCell ref="C210:D210"/>
    <mergeCell ref="C211:D211"/>
    <mergeCell ref="C191:D191"/>
    <mergeCell ref="C193:D193"/>
    <mergeCell ref="C180:D180"/>
    <mergeCell ref="C182:D182"/>
    <mergeCell ref="C183:D183"/>
    <mergeCell ref="C184:D184"/>
    <mergeCell ref="C185:D185"/>
    <mergeCell ref="C186:D186"/>
    <mergeCell ref="C195:D195"/>
    <mergeCell ref="A7:A23"/>
    <mergeCell ref="A24:A25"/>
    <mergeCell ref="A59:A75"/>
    <mergeCell ref="B59:B65"/>
    <mergeCell ref="C59:D59"/>
    <mergeCell ref="C60:D60"/>
    <mergeCell ref="C61:D61"/>
    <mergeCell ref="C62:D62"/>
    <mergeCell ref="C109:D109"/>
    <mergeCell ref="C58:D58"/>
    <mergeCell ref="B7:B13"/>
    <mergeCell ref="B15:B23"/>
    <mergeCell ref="A26:A42"/>
    <mergeCell ref="B26:B33"/>
    <mergeCell ref="B35:B40"/>
    <mergeCell ref="B43:B56"/>
    <mergeCell ref="C75:D75"/>
    <mergeCell ref="C74:D74"/>
    <mergeCell ref="C14:D14"/>
    <mergeCell ref="C17:D17"/>
    <mergeCell ref="C16:D16"/>
    <mergeCell ref="C36:D36"/>
    <mergeCell ref="C30:D30"/>
    <mergeCell ref="C31:D3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9"/>
  <sheetViews>
    <sheetView topLeftCell="E7" workbookViewId="0">
      <selection activeCell="H26" sqref="H26"/>
    </sheetView>
  </sheetViews>
  <sheetFormatPr baseColWidth="10" defaultRowHeight="12" x14ac:dyDescent="0.2"/>
  <cols>
    <col min="1" max="1" width="1.140625" style="17" customWidth="1"/>
    <col min="2" max="3" width="3.7109375" style="16" customWidth="1"/>
    <col min="4" max="4" width="46.42578125" style="16" customWidth="1"/>
    <col min="5" max="10" width="15.7109375" style="16" customWidth="1"/>
    <col min="11" max="11" width="2" style="17" customWidth="1"/>
    <col min="12" max="16384" width="11.42578125" style="16"/>
  </cols>
  <sheetData>
    <row r="1" spans="1:10" s="17" customFormat="1" x14ac:dyDescent="0.2"/>
    <row r="2" spans="1:10" x14ac:dyDescent="0.2">
      <c r="B2" s="151" t="s">
        <v>260</v>
      </c>
      <c r="C2" s="152"/>
      <c r="D2" s="152"/>
      <c r="E2" s="152"/>
      <c r="F2" s="152"/>
      <c r="G2" s="152"/>
      <c r="H2" s="152"/>
      <c r="I2" s="152"/>
      <c r="J2" s="153"/>
    </row>
    <row r="3" spans="1:10" x14ac:dyDescent="0.2">
      <c r="B3" s="154" t="s">
        <v>254</v>
      </c>
      <c r="C3" s="155"/>
      <c r="D3" s="155"/>
      <c r="E3" s="155"/>
      <c r="F3" s="155"/>
      <c r="G3" s="155"/>
      <c r="H3" s="155"/>
      <c r="I3" s="155"/>
      <c r="J3" s="156"/>
    </row>
    <row r="4" spans="1:10" x14ac:dyDescent="0.2">
      <c r="B4" s="154" t="s">
        <v>100</v>
      </c>
      <c r="C4" s="155"/>
      <c r="D4" s="155"/>
      <c r="E4" s="155"/>
      <c r="F4" s="155"/>
      <c r="G4" s="155"/>
      <c r="H4" s="155"/>
      <c r="I4" s="155"/>
      <c r="J4" s="156"/>
    </row>
    <row r="5" spans="1:10" x14ac:dyDescent="0.2">
      <c r="B5" s="157" t="s">
        <v>261</v>
      </c>
      <c r="C5" s="158"/>
      <c r="D5" s="158"/>
      <c r="E5" s="158"/>
      <c r="F5" s="158"/>
      <c r="G5" s="158"/>
      <c r="H5" s="158"/>
      <c r="I5" s="158"/>
      <c r="J5" s="159"/>
    </row>
    <row r="6" spans="1:10" s="17" customFormat="1" x14ac:dyDescent="0.2">
      <c r="A6" s="21"/>
      <c r="B6" s="21"/>
      <c r="C6" s="21"/>
      <c r="D6" s="21"/>
      <c r="F6" s="22"/>
      <c r="G6" s="22"/>
      <c r="H6" s="22"/>
      <c r="I6" s="22"/>
      <c r="J6" s="22"/>
    </row>
    <row r="7" spans="1:10" ht="12" customHeight="1" x14ac:dyDescent="0.2">
      <c r="A7" s="23"/>
      <c r="B7" s="150" t="s">
        <v>101</v>
      </c>
      <c r="C7" s="150"/>
      <c r="D7" s="150"/>
      <c r="E7" s="150" t="s">
        <v>102</v>
      </c>
      <c r="F7" s="150"/>
      <c r="G7" s="150"/>
      <c r="H7" s="150"/>
      <c r="I7" s="150"/>
      <c r="J7" s="149" t="s">
        <v>103</v>
      </c>
    </row>
    <row r="8" spans="1:10" ht="24" x14ac:dyDescent="0.2">
      <c r="A8" s="21"/>
      <c r="B8" s="150"/>
      <c r="C8" s="150"/>
      <c r="D8" s="150"/>
      <c r="E8" s="24" t="s">
        <v>104</v>
      </c>
      <c r="F8" s="25" t="s">
        <v>105</v>
      </c>
      <c r="G8" s="24" t="s">
        <v>106</v>
      </c>
      <c r="H8" s="24" t="s">
        <v>107</v>
      </c>
      <c r="I8" s="24" t="s">
        <v>108</v>
      </c>
      <c r="J8" s="149"/>
    </row>
    <row r="9" spans="1:10" ht="12" customHeight="1" x14ac:dyDescent="0.2">
      <c r="A9" s="21"/>
      <c r="B9" s="150"/>
      <c r="C9" s="150"/>
      <c r="D9" s="150"/>
      <c r="E9" s="24" t="s">
        <v>109</v>
      </c>
      <c r="F9" s="24" t="s">
        <v>110</v>
      </c>
      <c r="G9" s="24" t="s">
        <v>111</v>
      </c>
      <c r="H9" s="24" t="s">
        <v>112</v>
      </c>
      <c r="I9" s="24" t="s">
        <v>113</v>
      </c>
      <c r="J9" s="24" t="s">
        <v>127</v>
      </c>
    </row>
    <row r="10" spans="1:10" ht="12" customHeight="1" x14ac:dyDescent="0.2">
      <c r="A10" s="26"/>
      <c r="B10" s="27"/>
      <c r="C10" s="28"/>
      <c r="D10" s="29"/>
      <c r="E10" s="30"/>
      <c r="F10" s="31"/>
      <c r="G10" s="31"/>
      <c r="H10" s="31"/>
      <c r="I10" s="31"/>
      <c r="J10" s="31"/>
    </row>
    <row r="11" spans="1:10" ht="12" customHeight="1" x14ac:dyDescent="0.2">
      <c r="A11" s="26"/>
      <c r="B11" s="146" t="s">
        <v>74</v>
      </c>
      <c r="C11" s="140"/>
      <c r="D11" s="141"/>
      <c r="E11" s="112">
        <v>0</v>
      </c>
      <c r="F11" s="112">
        <v>0</v>
      </c>
      <c r="G11" s="112">
        <f>+E11+F11</f>
        <v>0</v>
      </c>
      <c r="H11" s="112">
        <v>0</v>
      </c>
      <c r="I11" s="112">
        <v>0</v>
      </c>
      <c r="J11" s="112">
        <f>+I11-E11</f>
        <v>0</v>
      </c>
    </row>
    <row r="12" spans="1:10" ht="12" customHeight="1" x14ac:dyDescent="0.2">
      <c r="A12" s="26"/>
      <c r="B12" s="146" t="s">
        <v>99</v>
      </c>
      <c r="C12" s="140"/>
      <c r="D12" s="141"/>
      <c r="E12" s="112">
        <v>0</v>
      </c>
      <c r="F12" s="112">
        <v>0</v>
      </c>
      <c r="G12" s="112">
        <f t="shared" ref="G12:G24" si="0">+E12+F12</f>
        <v>0</v>
      </c>
      <c r="H12" s="112">
        <v>0</v>
      </c>
      <c r="I12" s="112">
        <v>0</v>
      </c>
      <c r="J12" s="112">
        <f t="shared" ref="J12:J24" si="1">+I12-E12</f>
        <v>0</v>
      </c>
    </row>
    <row r="13" spans="1:10" ht="12" customHeight="1" x14ac:dyDescent="0.2">
      <c r="A13" s="26"/>
      <c r="B13" s="146" t="s">
        <v>76</v>
      </c>
      <c r="C13" s="140"/>
      <c r="D13" s="141"/>
      <c r="E13" s="112">
        <v>0</v>
      </c>
      <c r="F13" s="112">
        <v>0</v>
      </c>
      <c r="G13" s="112">
        <f t="shared" si="0"/>
        <v>0</v>
      </c>
      <c r="H13" s="112">
        <v>0</v>
      </c>
      <c r="I13" s="112">
        <v>0</v>
      </c>
      <c r="J13" s="112">
        <f t="shared" si="1"/>
        <v>0</v>
      </c>
    </row>
    <row r="14" spans="1:10" ht="12" customHeight="1" x14ac:dyDescent="0.2">
      <c r="A14" s="26"/>
      <c r="B14" s="146" t="s">
        <v>78</v>
      </c>
      <c r="C14" s="140"/>
      <c r="D14" s="141"/>
      <c r="E14" s="112">
        <v>0</v>
      </c>
      <c r="F14" s="112">
        <v>0</v>
      </c>
      <c r="G14" s="112">
        <f t="shared" si="0"/>
        <v>0</v>
      </c>
      <c r="H14" s="112">
        <v>0</v>
      </c>
      <c r="I14" s="112">
        <v>0</v>
      </c>
      <c r="J14" s="112">
        <f t="shared" si="1"/>
        <v>0</v>
      </c>
    </row>
    <row r="15" spans="1:10" ht="12" customHeight="1" x14ac:dyDescent="0.2">
      <c r="A15" s="26"/>
      <c r="B15" s="146" t="s">
        <v>114</v>
      </c>
      <c r="C15" s="140"/>
      <c r="D15" s="141"/>
      <c r="E15" s="112">
        <f>+E16+E17</f>
        <v>0</v>
      </c>
      <c r="F15" s="112">
        <f>+F16+F17</f>
        <v>4784505</v>
      </c>
      <c r="G15" s="112">
        <f>+G16+G17</f>
        <v>4784505</v>
      </c>
      <c r="H15" s="112">
        <f>+H16+H17</f>
        <v>1330297.31</v>
      </c>
      <c r="I15" s="112">
        <f>+I16+I17</f>
        <v>1003279.29</v>
      </c>
      <c r="J15" s="112">
        <f>+J16</f>
        <v>-3781225.71</v>
      </c>
    </row>
    <row r="16" spans="1:10" ht="12" customHeight="1" x14ac:dyDescent="0.2">
      <c r="A16" s="26"/>
      <c r="B16" s="32"/>
      <c r="C16" s="140" t="s">
        <v>115</v>
      </c>
      <c r="D16" s="141"/>
      <c r="E16" s="112">
        <v>0</v>
      </c>
      <c r="F16" s="112">
        <v>4784505</v>
      </c>
      <c r="G16" s="112">
        <f t="shared" si="0"/>
        <v>4784505</v>
      </c>
      <c r="H16" s="112">
        <v>1330297.31</v>
      </c>
      <c r="I16" s="112">
        <v>1003279.29</v>
      </c>
      <c r="J16" s="112">
        <f>+I16-F16</f>
        <v>-3781225.71</v>
      </c>
    </row>
    <row r="17" spans="1:10" ht="12" customHeight="1" x14ac:dyDescent="0.2">
      <c r="A17" s="26"/>
      <c r="B17" s="32"/>
      <c r="C17" s="140" t="s">
        <v>116</v>
      </c>
      <c r="D17" s="141"/>
      <c r="E17" s="112">
        <v>0</v>
      </c>
      <c r="F17" s="112">
        <v>0</v>
      </c>
      <c r="G17" s="112">
        <f t="shared" si="0"/>
        <v>0</v>
      </c>
      <c r="H17" s="112">
        <v>0</v>
      </c>
      <c r="I17" s="112">
        <v>0</v>
      </c>
      <c r="J17" s="112">
        <f t="shared" si="1"/>
        <v>0</v>
      </c>
    </row>
    <row r="18" spans="1:10" ht="12" customHeight="1" x14ac:dyDescent="0.2">
      <c r="A18" s="26"/>
      <c r="B18" s="146" t="s">
        <v>117</v>
      </c>
      <c r="C18" s="140"/>
      <c r="D18" s="141"/>
      <c r="E18" s="112">
        <f>+E19+E20</f>
        <v>0</v>
      </c>
      <c r="F18" s="112">
        <f>+F19+F20</f>
        <v>0</v>
      </c>
      <c r="G18" s="112">
        <f t="shared" si="0"/>
        <v>0</v>
      </c>
      <c r="H18" s="112">
        <f>+H19+H20</f>
        <v>0</v>
      </c>
      <c r="I18" s="112">
        <f>+I19+I20</f>
        <v>0</v>
      </c>
      <c r="J18" s="112">
        <f t="shared" si="1"/>
        <v>0</v>
      </c>
    </row>
    <row r="19" spans="1:10" ht="12" customHeight="1" x14ac:dyDescent="0.2">
      <c r="A19" s="26"/>
      <c r="B19" s="32"/>
      <c r="C19" s="140" t="s">
        <v>115</v>
      </c>
      <c r="D19" s="141"/>
      <c r="E19" s="112">
        <v>0</v>
      </c>
      <c r="F19" s="112">
        <v>0</v>
      </c>
      <c r="G19" s="112">
        <f t="shared" si="0"/>
        <v>0</v>
      </c>
      <c r="H19" s="112">
        <v>0</v>
      </c>
      <c r="I19" s="112">
        <v>0</v>
      </c>
      <c r="J19" s="112">
        <f t="shared" si="1"/>
        <v>0</v>
      </c>
    </row>
    <row r="20" spans="1:10" ht="12" customHeight="1" x14ac:dyDescent="0.2">
      <c r="A20" s="26"/>
      <c r="B20" s="32"/>
      <c r="C20" s="140" t="s">
        <v>116</v>
      </c>
      <c r="D20" s="141"/>
      <c r="E20" s="112">
        <v>0</v>
      </c>
      <c r="F20" s="112">
        <v>0</v>
      </c>
      <c r="G20" s="112">
        <f t="shared" si="0"/>
        <v>0</v>
      </c>
      <c r="H20" s="112">
        <v>0</v>
      </c>
      <c r="I20" s="112">
        <v>0</v>
      </c>
      <c r="J20" s="112">
        <f t="shared" si="1"/>
        <v>0</v>
      </c>
    </row>
    <row r="21" spans="1:10" ht="12" customHeight="1" x14ac:dyDescent="0.2">
      <c r="A21" s="26"/>
      <c r="B21" s="146" t="s">
        <v>118</v>
      </c>
      <c r="C21" s="140"/>
      <c r="D21" s="141"/>
      <c r="E21" s="112">
        <v>0</v>
      </c>
      <c r="F21" s="112">
        <v>19146431</v>
      </c>
      <c r="G21" s="112">
        <f t="shared" si="0"/>
        <v>19146431</v>
      </c>
      <c r="H21" s="112">
        <v>4576019.63</v>
      </c>
      <c r="I21" s="112">
        <v>4576019.63</v>
      </c>
      <c r="J21" s="112">
        <f>+I21-F21</f>
        <v>-14570411.370000001</v>
      </c>
    </row>
    <row r="22" spans="1:10" ht="12" customHeight="1" x14ac:dyDescent="0.2">
      <c r="A22" s="26"/>
      <c r="B22" s="146" t="s">
        <v>84</v>
      </c>
      <c r="C22" s="140"/>
      <c r="D22" s="141"/>
      <c r="E22" s="112">
        <v>4355447</v>
      </c>
      <c r="F22" s="112">
        <v>0</v>
      </c>
      <c r="G22" s="112">
        <f t="shared" si="0"/>
        <v>4355447</v>
      </c>
      <c r="H22" s="112">
        <v>902000</v>
      </c>
      <c r="I22" s="112">
        <v>902000</v>
      </c>
      <c r="J22" s="112">
        <f>I22-G22</f>
        <v>-3453447</v>
      </c>
    </row>
    <row r="23" spans="1:10" ht="12" customHeight="1" x14ac:dyDescent="0.2">
      <c r="A23" s="33"/>
      <c r="B23" s="146" t="s">
        <v>119</v>
      </c>
      <c r="C23" s="140"/>
      <c r="D23" s="141"/>
      <c r="E23" s="112">
        <v>0</v>
      </c>
      <c r="F23" s="112">
        <v>0</v>
      </c>
      <c r="G23" s="112">
        <f t="shared" si="0"/>
        <v>0</v>
      </c>
      <c r="H23" s="112">
        <v>0</v>
      </c>
      <c r="I23" s="112">
        <v>0</v>
      </c>
      <c r="J23" s="112">
        <f t="shared" si="1"/>
        <v>0</v>
      </c>
    </row>
    <row r="24" spans="1:10" ht="12" customHeight="1" x14ac:dyDescent="0.2">
      <c r="A24" s="26"/>
      <c r="B24" s="146" t="s">
        <v>120</v>
      </c>
      <c r="C24" s="140"/>
      <c r="D24" s="141"/>
      <c r="E24" s="112">
        <v>0</v>
      </c>
      <c r="F24" s="112">
        <v>0</v>
      </c>
      <c r="G24" s="112">
        <f t="shared" si="0"/>
        <v>0</v>
      </c>
      <c r="H24" s="112">
        <v>0</v>
      </c>
      <c r="I24" s="112">
        <v>0</v>
      </c>
      <c r="J24" s="112">
        <f t="shared" si="1"/>
        <v>0</v>
      </c>
    </row>
    <row r="25" spans="1:10" ht="12" customHeight="1" x14ac:dyDescent="0.2">
      <c r="A25" s="26"/>
      <c r="B25" s="34"/>
      <c r="C25" s="35"/>
      <c r="D25" s="36"/>
      <c r="E25" s="113"/>
      <c r="F25" s="114"/>
      <c r="G25" s="114"/>
      <c r="H25" s="114"/>
      <c r="I25" s="114"/>
      <c r="J25" s="114"/>
    </row>
    <row r="26" spans="1:10" ht="12" customHeight="1" x14ac:dyDescent="0.2">
      <c r="A26" s="21"/>
      <c r="B26" s="37"/>
      <c r="C26" s="38"/>
      <c r="D26" s="39" t="s">
        <v>121</v>
      </c>
      <c r="E26" s="112">
        <f>SUM(E11+E12+E13+E14+E15+E18+E21+E22+E23+E24)</f>
        <v>4355447</v>
      </c>
      <c r="F26" s="112">
        <f>SUM(F11+F12+F13+F14+F15+F18+F21+F22+F23+F24)</f>
        <v>23930936</v>
      </c>
      <c r="G26" s="112">
        <f>SUM(G11+G12+G13+G14+G15+G18+G21+G22+G23+G24)</f>
        <v>28286383</v>
      </c>
      <c r="H26" s="112">
        <f>SUM(H11+H12+H13+H14+H15+H18+H21+H22+H23+H24)</f>
        <v>6808316.9399999995</v>
      </c>
      <c r="I26" s="112">
        <f>SUM(I11+I12+I13+I14+I15+I18+I21+I22+I23+I24)</f>
        <v>6481298.9199999999</v>
      </c>
      <c r="J26" s="147">
        <f>+J15+J21+J22</f>
        <v>-21805084.080000002</v>
      </c>
    </row>
    <row r="27" spans="1:10" ht="12" customHeight="1" x14ac:dyDescent="0.2">
      <c r="A27" s="26"/>
      <c r="B27" s="40"/>
      <c r="C27" s="40"/>
      <c r="D27" s="40"/>
      <c r="E27" s="115"/>
      <c r="F27" s="115"/>
      <c r="G27" s="115"/>
      <c r="H27" s="144" t="s">
        <v>252</v>
      </c>
      <c r="I27" s="145"/>
      <c r="J27" s="148"/>
    </row>
    <row r="28" spans="1:10" ht="12" customHeight="1" x14ac:dyDescent="0.2">
      <c r="A28" s="21"/>
      <c r="B28" s="21"/>
      <c r="C28" s="21"/>
      <c r="D28" s="21"/>
      <c r="E28" s="22"/>
      <c r="F28" s="22"/>
      <c r="G28" s="22"/>
      <c r="H28" s="22"/>
      <c r="I28" s="22"/>
      <c r="J28" s="22"/>
    </row>
    <row r="29" spans="1:10" ht="12" customHeight="1" x14ac:dyDescent="0.2">
      <c r="A29" s="21"/>
      <c r="B29" s="149" t="s">
        <v>122</v>
      </c>
      <c r="C29" s="149"/>
      <c r="D29" s="149"/>
      <c r="E29" s="150" t="s">
        <v>102</v>
      </c>
      <c r="F29" s="150"/>
      <c r="G29" s="150"/>
      <c r="H29" s="150"/>
      <c r="I29" s="150"/>
      <c r="J29" s="149" t="s">
        <v>103</v>
      </c>
    </row>
    <row r="30" spans="1:10" ht="24" x14ac:dyDescent="0.2">
      <c r="A30" s="21"/>
      <c r="B30" s="149"/>
      <c r="C30" s="149"/>
      <c r="D30" s="149"/>
      <c r="E30" s="24" t="s">
        <v>104</v>
      </c>
      <c r="F30" s="25" t="s">
        <v>105</v>
      </c>
      <c r="G30" s="24" t="s">
        <v>106</v>
      </c>
      <c r="H30" s="24" t="s">
        <v>107</v>
      </c>
      <c r="I30" s="24" t="s">
        <v>108</v>
      </c>
      <c r="J30" s="149"/>
    </row>
    <row r="31" spans="1:10" ht="12" customHeight="1" x14ac:dyDescent="0.2">
      <c r="A31" s="21"/>
      <c r="B31" s="149"/>
      <c r="C31" s="149"/>
      <c r="D31" s="149"/>
      <c r="E31" s="24" t="s">
        <v>109</v>
      </c>
      <c r="F31" s="24" t="s">
        <v>110</v>
      </c>
      <c r="G31" s="24" t="s">
        <v>111</v>
      </c>
      <c r="H31" s="24" t="s">
        <v>112</v>
      </c>
      <c r="I31" s="24" t="s">
        <v>113</v>
      </c>
      <c r="J31" s="24" t="s">
        <v>127</v>
      </c>
    </row>
    <row r="32" spans="1:10" ht="12" customHeight="1" x14ac:dyDescent="0.2">
      <c r="A32" s="26"/>
      <c r="B32" s="27"/>
      <c r="C32" s="28"/>
      <c r="D32" s="29"/>
      <c r="E32" s="31"/>
      <c r="F32" s="31"/>
      <c r="G32" s="31"/>
      <c r="H32" s="31"/>
      <c r="I32" s="31"/>
      <c r="J32" s="31"/>
    </row>
    <row r="33" spans="1:10" ht="12" customHeight="1" x14ac:dyDescent="0.2">
      <c r="A33" s="26"/>
      <c r="B33" s="41" t="s">
        <v>123</v>
      </c>
      <c r="C33" s="42"/>
      <c r="D33" s="20"/>
      <c r="E33" s="116">
        <f>+E34+E35+E36+E37+E40+E43+E44</f>
        <v>4355447</v>
      </c>
      <c r="F33" s="116">
        <f t="shared" ref="F33:I33" si="2">+F34+F35+F36+F37+F40+F43+F44</f>
        <v>4784505</v>
      </c>
      <c r="G33" s="116">
        <f t="shared" si="2"/>
        <v>9139952</v>
      </c>
      <c r="H33" s="116">
        <f t="shared" si="2"/>
        <v>2232297.31</v>
      </c>
      <c r="I33" s="116">
        <f t="shared" si="2"/>
        <v>1905279.29</v>
      </c>
      <c r="J33" s="116">
        <f>+J34+J35+J36+J37+J40+J43+J44</f>
        <v>-7234672.71</v>
      </c>
    </row>
    <row r="34" spans="1:10" ht="12" customHeight="1" x14ac:dyDescent="0.2">
      <c r="A34" s="26"/>
      <c r="B34" s="32"/>
      <c r="C34" s="140" t="s">
        <v>74</v>
      </c>
      <c r="D34" s="141"/>
      <c r="E34" s="112">
        <v>0</v>
      </c>
      <c r="F34" s="112">
        <v>0</v>
      </c>
      <c r="G34" s="112">
        <f>+E34+F34</f>
        <v>0</v>
      </c>
      <c r="H34" s="112">
        <v>0</v>
      </c>
      <c r="I34" s="112">
        <v>0</v>
      </c>
      <c r="J34" s="112">
        <f>+I34-E34</f>
        <v>0</v>
      </c>
    </row>
    <row r="35" spans="1:10" ht="12" customHeight="1" x14ac:dyDescent="0.2">
      <c r="A35" s="26"/>
      <c r="B35" s="32"/>
      <c r="C35" s="140" t="s">
        <v>76</v>
      </c>
      <c r="D35" s="141"/>
      <c r="E35" s="112">
        <v>0</v>
      </c>
      <c r="F35" s="112">
        <v>0</v>
      </c>
      <c r="G35" s="112">
        <f t="shared" ref="G35:G49" si="3">+E35+F35</f>
        <v>0</v>
      </c>
      <c r="H35" s="112">
        <v>0</v>
      </c>
      <c r="I35" s="112">
        <v>0</v>
      </c>
      <c r="J35" s="112">
        <f t="shared" ref="J35:J52" si="4">+I35-E35</f>
        <v>0</v>
      </c>
    </row>
    <row r="36" spans="1:10" ht="12" customHeight="1" x14ac:dyDescent="0.2">
      <c r="A36" s="26"/>
      <c r="B36" s="32"/>
      <c r="C36" s="140" t="s">
        <v>78</v>
      </c>
      <c r="D36" s="141"/>
      <c r="E36" s="112">
        <v>0</v>
      </c>
      <c r="F36" s="112">
        <v>0</v>
      </c>
      <c r="G36" s="112">
        <f t="shared" si="3"/>
        <v>0</v>
      </c>
      <c r="H36" s="112">
        <v>0</v>
      </c>
      <c r="I36" s="112">
        <v>0</v>
      </c>
      <c r="J36" s="112">
        <f t="shared" si="4"/>
        <v>0</v>
      </c>
    </row>
    <row r="37" spans="1:10" ht="12" customHeight="1" x14ac:dyDescent="0.2">
      <c r="A37" s="26"/>
      <c r="B37" s="32"/>
      <c r="C37" s="140" t="s">
        <v>114</v>
      </c>
      <c r="D37" s="141"/>
      <c r="E37" s="112">
        <f>+E38+E39</f>
        <v>0</v>
      </c>
      <c r="F37" s="112">
        <f>+F38+F39</f>
        <v>4784505</v>
      </c>
      <c r="G37" s="112">
        <f t="shared" si="3"/>
        <v>4784505</v>
      </c>
      <c r="H37" s="112">
        <f>+H38</f>
        <v>1330297.31</v>
      </c>
      <c r="I37" s="112">
        <f>+I38</f>
        <v>1003279.29</v>
      </c>
      <c r="J37" s="112">
        <f>+J38</f>
        <v>-3781225.71</v>
      </c>
    </row>
    <row r="38" spans="1:10" ht="12" customHeight="1" x14ac:dyDescent="0.2">
      <c r="A38" s="26"/>
      <c r="B38" s="32"/>
      <c r="C38" s="19"/>
      <c r="D38" s="43" t="s">
        <v>115</v>
      </c>
      <c r="E38" s="112">
        <v>0</v>
      </c>
      <c r="F38" s="112">
        <v>4784505</v>
      </c>
      <c r="G38" s="112">
        <f t="shared" si="3"/>
        <v>4784505</v>
      </c>
      <c r="H38" s="112">
        <f>+H16</f>
        <v>1330297.31</v>
      </c>
      <c r="I38" s="112">
        <f>+I16</f>
        <v>1003279.29</v>
      </c>
      <c r="J38" s="112">
        <f>+I38-F38</f>
        <v>-3781225.71</v>
      </c>
    </row>
    <row r="39" spans="1:10" ht="12" customHeight="1" x14ac:dyDescent="0.2">
      <c r="A39" s="26"/>
      <c r="B39" s="32"/>
      <c r="C39" s="19"/>
      <c r="D39" s="43" t="s">
        <v>116</v>
      </c>
      <c r="E39" s="112">
        <v>0</v>
      </c>
      <c r="F39" s="112">
        <v>0</v>
      </c>
      <c r="G39" s="112">
        <f t="shared" si="3"/>
        <v>0</v>
      </c>
      <c r="H39" s="112">
        <v>0</v>
      </c>
      <c r="I39" s="112">
        <v>0</v>
      </c>
      <c r="J39" s="112">
        <f t="shared" si="4"/>
        <v>0</v>
      </c>
    </row>
    <row r="40" spans="1:10" ht="12" customHeight="1" x14ac:dyDescent="0.2">
      <c r="A40" s="26"/>
      <c r="B40" s="32"/>
      <c r="C40" s="140" t="s">
        <v>117</v>
      </c>
      <c r="D40" s="141"/>
      <c r="E40" s="112">
        <f>+E41+E42</f>
        <v>0</v>
      </c>
      <c r="F40" s="112">
        <f>+F41+F42</f>
        <v>0</v>
      </c>
      <c r="G40" s="112">
        <f>+G41+G42</f>
        <v>0</v>
      </c>
      <c r="H40" s="112">
        <f>+H41+H42</f>
        <v>0</v>
      </c>
      <c r="I40" s="112">
        <f>+I41+I42</f>
        <v>0</v>
      </c>
      <c r="J40" s="112">
        <f t="shared" si="4"/>
        <v>0</v>
      </c>
    </row>
    <row r="41" spans="1:10" ht="12" customHeight="1" x14ac:dyDescent="0.2">
      <c r="A41" s="26"/>
      <c r="B41" s="32"/>
      <c r="C41" s="19"/>
      <c r="D41" s="43" t="s">
        <v>115</v>
      </c>
      <c r="E41" s="112">
        <v>0</v>
      </c>
      <c r="F41" s="112">
        <v>0</v>
      </c>
      <c r="G41" s="112">
        <f t="shared" si="3"/>
        <v>0</v>
      </c>
      <c r="H41" s="112">
        <v>0</v>
      </c>
      <c r="I41" s="112">
        <v>0</v>
      </c>
      <c r="J41" s="112">
        <f t="shared" si="4"/>
        <v>0</v>
      </c>
    </row>
    <row r="42" spans="1:10" ht="12" customHeight="1" x14ac:dyDescent="0.2">
      <c r="A42" s="26"/>
      <c r="B42" s="32"/>
      <c r="C42" s="19"/>
      <c r="D42" s="43" t="s">
        <v>116</v>
      </c>
      <c r="E42" s="112">
        <v>0</v>
      </c>
      <c r="F42" s="112">
        <v>0</v>
      </c>
      <c r="G42" s="112">
        <f t="shared" si="3"/>
        <v>0</v>
      </c>
      <c r="H42" s="112">
        <v>0</v>
      </c>
      <c r="I42" s="112">
        <v>0</v>
      </c>
      <c r="J42" s="112">
        <f t="shared" si="4"/>
        <v>0</v>
      </c>
    </row>
    <row r="43" spans="1:10" ht="12" customHeight="1" x14ac:dyDescent="0.2">
      <c r="A43" s="26"/>
      <c r="B43" s="32"/>
      <c r="C43" s="140" t="s">
        <v>84</v>
      </c>
      <c r="D43" s="141"/>
      <c r="E43" s="112">
        <v>4355447</v>
      </c>
      <c r="F43" s="112">
        <v>0</v>
      </c>
      <c r="G43" s="112">
        <f t="shared" si="3"/>
        <v>4355447</v>
      </c>
      <c r="H43" s="112">
        <v>902000</v>
      </c>
      <c r="I43" s="112">
        <v>902000</v>
      </c>
      <c r="J43" s="112">
        <f>+I43-G43</f>
        <v>-3453447</v>
      </c>
    </row>
    <row r="44" spans="1:10" ht="12" customHeight="1" x14ac:dyDescent="0.2">
      <c r="A44" s="26"/>
      <c r="B44" s="32"/>
      <c r="C44" s="140" t="s">
        <v>119</v>
      </c>
      <c r="D44" s="141"/>
      <c r="E44" s="112">
        <v>0</v>
      </c>
      <c r="F44" s="112">
        <v>0</v>
      </c>
      <c r="G44" s="112">
        <f t="shared" si="3"/>
        <v>0</v>
      </c>
      <c r="H44" s="112">
        <v>0</v>
      </c>
      <c r="I44" s="112">
        <v>0</v>
      </c>
      <c r="J44" s="112">
        <f t="shared" si="4"/>
        <v>0</v>
      </c>
    </row>
    <row r="45" spans="1:10" ht="12" customHeight="1" x14ac:dyDescent="0.2">
      <c r="A45" s="26"/>
      <c r="B45" s="32"/>
      <c r="C45" s="19"/>
      <c r="D45" s="43"/>
      <c r="E45" s="112"/>
      <c r="F45" s="112"/>
      <c r="G45" s="117"/>
      <c r="H45" s="112"/>
      <c r="I45" s="112"/>
      <c r="J45" s="117"/>
    </row>
    <row r="46" spans="1:10" ht="12" customHeight="1" x14ac:dyDescent="0.2">
      <c r="A46" s="26"/>
      <c r="B46" s="41" t="s">
        <v>124</v>
      </c>
      <c r="C46" s="42"/>
      <c r="D46" s="43"/>
      <c r="E46" s="116">
        <f>+E47+E48+E49</f>
        <v>0</v>
      </c>
      <c r="F46" s="116">
        <f>+F47+F48+F49</f>
        <v>19146431</v>
      </c>
      <c r="G46" s="116">
        <f>+G47+G48+G49</f>
        <v>19146431</v>
      </c>
      <c r="H46" s="116">
        <f>+H47+H48+H49</f>
        <v>4576019.63</v>
      </c>
      <c r="I46" s="116">
        <f>+I47+I48+I49</f>
        <v>4576019.63</v>
      </c>
      <c r="J46" s="116">
        <f>+J48</f>
        <v>-14570411.370000001</v>
      </c>
    </row>
    <row r="47" spans="1:10" ht="12" customHeight="1" x14ac:dyDescent="0.2">
      <c r="A47" s="26"/>
      <c r="B47" s="41"/>
      <c r="C47" s="140" t="s">
        <v>99</v>
      </c>
      <c r="D47" s="141"/>
      <c r="E47" s="112">
        <v>0</v>
      </c>
      <c r="F47" s="112">
        <v>0</v>
      </c>
      <c r="G47" s="112">
        <f t="shared" si="3"/>
        <v>0</v>
      </c>
      <c r="H47" s="112">
        <v>0</v>
      </c>
      <c r="I47" s="112">
        <v>0</v>
      </c>
      <c r="J47" s="112">
        <f t="shared" si="4"/>
        <v>0</v>
      </c>
    </row>
    <row r="48" spans="1:10" ht="12" customHeight="1" x14ac:dyDescent="0.2">
      <c r="A48" s="26"/>
      <c r="B48" s="32"/>
      <c r="C48" s="140" t="s">
        <v>118</v>
      </c>
      <c r="D48" s="141"/>
      <c r="E48" s="112">
        <v>0</v>
      </c>
      <c r="F48" s="112">
        <v>19146431</v>
      </c>
      <c r="G48" s="112">
        <f t="shared" si="3"/>
        <v>19146431</v>
      </c>
      <c r="H48" s="112">
        <v>4576019.63</v>
      </c>
      <c r="I48" s="112">
        <v>4576019.63</v>
      </c>
      <c r="J48" s="112">
        <f>+I48-F48</f>
        <v>-14570411.370000001</v>
      </c>
    </row>
    <row r="49" spans="1:11" ht="12" customHeight="1" x14ac:dyDescent="0.2">
      <c r="A49" s="26"/>
      <c r="B49" s="32"/>
      <c r="C49" s="140" t="s">
        <v>119</v>
      </c>
      <c r="D49" s="141"/>
      <c r="E49" s="112">
        <v>0</v>
      </c>
      <c r="F49" s="112">
        <v>0</v>
      </c>
      <c r="G49" s="112">
        <f t="shared" si="3"/>
        <v>0</v>
      </c>
      <c r="H49" s="112">
        <v>0</v>
      </c>
      <c r="I49" s="112">
        <v>0</v>
      </c>
      <c r="J49" s="112">
        <f t="shared" si="4"/>
        <v>0</v>
      </c>
    </row>
    <row r="50" spans="1:11" s="48" customFormat="1" ht="12" customHeight="1" x14ac:dyDescent="0.2">
      <c r="A50" s="21"/>
      <c r="B50" s="44"/>
      <c r="C50" s="45"/>
      <c r="D50" s="46"/>
      <c r="E50" s="118"/>
      <c r="F50" s="118"/>
      <c r="G50" s="118"/>
      <c r="H50" s="118"/>
      <c r="I50" s="118"/>
      <c r="J50" s="118"/>
      <c r="K50" s="47"/>
    </row>
    <row r="51" spans="1:11" ht="12" customHeight="1" x14ac:dyDescent="0.2">
      <c r="A51" s="26"/>
      <c r="B51" s="41" t="s">
        <v>125</v>
      </c>
      <c r="C51" s="49"/>
      <c r="D51" s="43"/>
      <c r="E51" s="116">
        <f>+E52</f>
        <v>0</v>
      </c>
      <c r="F51" s="116">
        <f>+F52</f>
        <v>0</v>
      </c>
      <c r="G51" s="116">
        <f>+G52</f>
        <v>0</v>
      </c>
      <c r="H51" s="116">
        <f>+H52</f>
        <v>0</v>
      </c>
      <c r="I51" s="116">
        <f>+I52</f>
        <v>0</v>
      </c>
      <c r="J51" s="116">
        <f t="shared" si="4"/>
        <v>0</v>
      </c>
    </row>
    <row r="52" spans="1:11" ht="12" customHeight="1" x14ac:dyDescent="0.2">
      <c r="A52" s="26"/>
      <c r="B52" s="32"/>
      <c r="C52" s="140" t="s">
        <v>120</v>
      </c>
      <c r="D52" s="141"/>
      <c r="E52" s="112">
        <v>0</v>
      </c>
      <c r="F52" s="112">
        <v>0</v>
      </c>
      <c r="G52" s="112">
        <f t="shared" ref="G52" si="5">+E52+F52</f>
        <v>0</v>
      </c>
      <c r="H52" s="112">
        <v>0</v>
      </c>
      <c r="I52" s="112">
        <v>0</v>
      </c>
      <c r="J52" s="112">
        <f t="shared" si="4"/>
        <v>0</v>
      </c>
    </row>
    <row r="53" spans="1:11" ht="12" customHeight="1" x14ac:dyDescent="0.2">
      <c r="A53" s="26"/>
      <c r="B53" s="34"/>
      <c r="C53" s="35"/>
      <c r="D53" s="36"/>
      <c r="E53" s="114"/>
      <c r="F53" s="114"/>
      <c r="G53" s="114"/>
      <c r="H53" s="114"/>
      <c r="I53" s="114"/>
      <c r="J53" s="114"/>
    </row>
    <row r="54" spans="1:11" ht="12" customHeight="1" x14ac:dyDescent="0.2">
      <c r="A54" s="21"/>
      <c r="B54" s="37"/>
      <c r="C54" s="38"/>
      <c r="D54" s="50" t="s">
        <v>121</v>
      </c>
      <c r="E54" s="112">
        <f>+E34+E35+E36+E37+E40+E43+E44+E46+E51</f>
        <v>4355447</v>
      </c>
      <c r="F54" s="112">
        <f>+F34+F35+F36+F37+F40+F43+F44+F46+F51</f>
        <v>23930936</v>
      </c>
      <c r="G54" s="112">
        <f t="shared" ref="G54:I54" si="6">+G34+G35+G36+G37+G40+G43+G44+G46+G51</f>
        <v>28286383</v>
      </c>
      <c r="H54" s="112">
        <f t="shared" si="6"/>
        <v>6808316.9399999995</v>
      </c>
      <c r="I54" s="112">
        <f t="shared" si="6"/>
        <v>6481298.9199999999</v>
      </c>
      <c r="J54" s="142">
        <f>+J33+J46+J51</f>
        <v>-21805084.080000002</v>
      </c>
    </row>
    <row r="55" spans="1:11" x14ac:dyDescent="0.2">
      <c r="A55" s="26"/>
      <c r="B55" s="40"/>
      <c r="C55" s="40"/>
      <c r="D55" s="40"/>
      <c r="E55" s="115"/>
      <c r="F55" s="115"/>
      <c r="G55" s="115"/>
      <c r="H55" s="144" t="s">
        <v>252</v>
      </c>
      <c r="I55" s="145"/>
      <c r="J55" s="143"/>
    </row>
    <row r="56" spans="1:11" x14ac:dyDescent="0.2">
      <c r="A56" s="26"/>
      <c r="B56" s="139"/>
      <c r="C56" s="139"/>
      <c r="D56" s="139"/>
      <c r="E56" s="139"/>
      <c r="F56" s="139"/>
      <c r="G56" s="139"/>
      <c r="H56" s="139"/>
      <c r="I56" s="139"/>
      <c r="J56" s="139"/>
    </row>
    <row r="57" spans="1:11" x14ac:dyDescent="0.2">
      <c r="B57" s="17" t="s">
        <v>126</v>
      </c>
      <c r="C57" s="17"/>
      <c r="D57" s="17"/>
      <c r="E57" s="17"/>
      <c r="F57" s="17"/>
      <c r="G57" s="17"/>
      <c r="H57" s="17"/>
      <c r="I57" s="17"/>
      <c r="J57" s="17"/>
    </row>
    <row r="58" spans="1:11" x14ac:dyDescent="0.2">
      <c r="B58" s="17"/>
      <c r="C58" s="17"/>
      <c r="D58" s="17"/>
      <c r="E58" s="17"/>
      <c r="F58" s="17"/>
      <c r="G58" s="17"/>
      <c r="H58" s="17"/>
      <c r="I58" s="17"/>
      <c r="J58" s="17"/>
    </row>
    <row r="59" spans="1:11" x14ac:dyDescent="0.2">
      <c r="B59" s="17"/>
      <c r="C59" s="17"/>
      <c r="D59" s="17"/>
      <c r="E59" s="17"/>
      <c r="F59" s="17"/>
      <c r="G59" s="17"/>
      <c r="H59" s="17"/>
      <c r="I59" s="17"/>
      <c r="J59" s="17"/>
    </row>
  </sheetData>
  <mergeCells count="40">
    <mergeCell ref="B2:J2"/>
    <mergeCell ref="B3:J3"/>
    <mergeCell ref="B4:J4"/>
    <mergeCell ref="B5:J5"/>
    <mergeCell ref="B7:D9"/>
    <mergeCell ref="E7:I7"/>
    <mergeCell ref="J7:J8"/>
    <mergeCell ref="B22:D22"/>
    <mergeCell ref="B11:D11"/>
    <mergeCell ref="B12:D12"/>
    <mergeCell ref="B13:D13"/>
    <mergeCell ref="B14:D14"/>
    <mergeCell ref="B15:D15"/>
    <mergeCell ref="C16:D16"/>
    <mergeCell ref="C17:D17"/>
    <mergeCell ref="B18:D18"/>
    <mergeCell ref="C19:D19"/>
    <mergeCell ref="C20:D20"/>
    <mergeCell ref="B21:D21"/>
    <mergeCell ref="C43:D43"/>
    <mergeCell ref="B23:D23"/>
    <mergeCell ref="B24:D24"/>
    <mergeCell ref="J26:J27"/>
    <mergeCell ref="H27:I27"/>
    <mergeCell ref="B29:D31"/>
    <mergeCell ref="E29:I29"/>
    <mergeCell ref="J29:J30"/>
    <mergeCell ref="C34:D34"/>
    <mergeCell ref="C35:D35"/>
    <mergeCell ref="C36:D36"/>
    <mergeCell ref="C37:D37"/>
    <mergeCell ref="C40:D40"/>
    <mergeCell ref="B56:J56"/>
    <mergeCell ref="C44:D44"/>
    <mergeCell ref="C47:D47"/>
    <mergeCell ref="C48:D48"/>
    <mergeCell ref="C49:D49"/>
    <mergeCell ref="C52:D52"/>
    <mergeCell ref="J54:J55"/>
    <mergeCell ref="H55:I55"/>
  </mergeCells>
  <pageMargins left="0.7" right="0.7" top="0.75" bottom="0.75" header="0.3" footer="0.3"/>
  <pageSetup scale="72" orientation="landscape" r:id="rId1"/>
  <ignoredErrors>
    <ignoredError sqref="E9:F9 H9:I9 E31:F31 H31:I31" numberStoredAsText="1"/>
    <ignoredError sqref="G15 G18 G40 G37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5"/>
  <sheetViews>
    <sheetView workbookViewId="0">
      <selection activeCell="D31" sqref="D31"/>
    </sheetView>
  </sheetViews>
  <sheetFormatPr baseColWidth="10" defaultRowHeight="12" x14ac:dyDescent="0.2"/>
  <cols>
    <col min="1" max="1" width="2.28515625" style="17" customWidth="1"/>
    <col min="2" max="2" width="3.28515625" style="16" customWidth="1"/>
    <col min="3" max="3" width="52.5703125" style="16" customWidth="1"/>
    <col min="4" max="9" width="12.7109375" style="16" customWidth="1"/>
    <col min="10" max="10" width="2.7109375" style="17" customWidth="1"/>
    <col min="11" max="16384" width="11.42578125" style="16"/>
  </cols>
  <sheetData>
    <row r="1" spans="2:9" s="17" customFormat="1" x14ac:dyDescent="0.2"/>
    <row r="2" spans="2:9" x14ac:dyDescent="0.2">
      <c r="B2" s="151" t="s">
        <v>260</v>
      </c>
      <c r="C2" s="152"/>
      <c r="D2" s="152"/>
      <c r="E2" s="152"/>
      <c r="F2" s="152"/>
      <c r="G2" s="152"/>
      <c r="H2" s="152"/>
      <c r="I2" s="153"/>
    </row>
    <row r="3" spans="2:9" x14ac:dyDescent="0.2">
      <c r="B3" s="154" t="s">
        <v>254</v>
      </c>
      <c r="C3" s="155"/>
      <c r="D3" s="155"/>
      <c r="E3" s="155"/>
      <c r="F3" s="155"/>
      <c r="G3" s="155"/>
      <c r="H3" s="155"/>
      <c r="I3" s="156"/>
    </row>
    <row r="4" spans="2:9" x14ac:dyDescent="0.2">
      <c r="B4" s="154" t="s">
        <v>128</v>
      </c>
      <c r="C4" s="155"/>
      <c r="D4" s="155"/>
      <c r="E4" s="155"/>
      <c r="F4" s="155"/>
      <c r="G4" s="155"/>
      <c r="H4" s="155"/>
      <c r="I4" s="156"/>
    </row>
    <row r="5" spans="2:9" x14ac:dyDescent="0.2">
      <c r="B5" s="154" t="s">
        <v>129</v>
      </c>
      <c r="C5" s="155"/>
      <c r="D5" s="155"/>
      <c r="E5" s="155"/>
      <c r="F5" s="155"/>
      <c r="G5" s="155"/>
      <c r="H5" s="155"/>
      <c r="I5" s="156"/>
    </row>
    <row r="6" spans="2:9" x14ac:dyDescent="0.2">
      <c r="B6" s="157" t="s">
        <v>261</v>
      </c>
      <c r="C6" s="158"/>
      <c r="D6" s="158"/>
      <c r="E6" s="158"/>
      <c r="F6" s="158"/>
      <c r="G6" s="158"/>
      <c r="H6" s="158"/>
      <c r="I6" s="159"/>
    </row>
    <row r="7" spans="2:9" s="17" customFormat="1" x14ac:dyDescent="0.2"/>
    <row r="8" spans="2:9" x14ac:dyDescent="0.2">
      <c r="B8" s="160" t="s">
        <v>73</v>
      </c>
      <c r="C8" s="160"/>
      <c r="D8" s="161" t="s">
        <v>130</v>
      </c>
      <c r="E8" s="161"/>
      <c r="F8" s="161"/>
      <c r="G8" s="161"/>
      <c r="H8" s="161"/>
      <c r="I8" s="161" t="s">
        <v>131</v>
      </c>
    </row>
    <row r="9" spans="2:9" ht="24" x14ac:dyDescent="0.2">
      <c r="B9" s="160"/>
      <c r="C9" s="160"/>
      <c r="D9" s="51" t="s">
        <v>132</v>
      </c>
      <c r="E9" s="51" t="s">
        <v>133</v>
      </c>
      <c r="F9" s="51" t="s">
        <v>106</v>
      </c>
      <c r="G9" s="51" t="s">
        <v>107</v>
      </c>
      <c r="H9" s="51" t="s">
        <v>134</v>
      </c>
      <c r="I9" s="161"/>
    </row>
    <row r="10" spans="2:9" x14ac:dyDescent="0.2">
      <c r="B10" s="160"/>
      <c r="C10" s="160"/>
      <c r="D10" s="51">
        <v>1</v>
      </c>
      <c r="E10" s="51">
        <v>2</v>
      </c>
      <c r="F10" s="51" t="s">
        <v>135</v>
      </c>
      <c r="G10" s="51">
        <v>4</v>
      </c>
      <c r="H10" s="51">
        <v>5</v>
      </c>
      <c r="I10" s="51" t="s">
        <v>136</v>
      </c>
    </row>
    <row r="11" spans="2:9" x14ac:dyDescent="0.2">
      <c r="B11" s="52"/>
      <c r="C11" s="53"/>
      <c r="D11" s="54"/>
      <c r="E11" s="54"/>
      <c r="F11" s="54"/>
      <c r="G11" s="54"/>
      <c r="H11" s="54"/>
      <c r="I11" s="54"/>
    </row>
    <row r="12" spans="2:9" x14ac:dyDescent="0.2">
      <c r="B12" s="55"/>
      <c r="C12" s="56" t="s">
        <v>253</v>
      </c>
      <c r="D12" s="109">
        <f>+COG!D82</f>
        <v>4355447</v>
      </c>
      <c r="E12" s="109">
        <v>23930936</v>
      </c>
      <c r="F12" s="109">
        <f>+D12+E12</f>
        <v>28286383</v>
      </c>
      <c r="G12" s="109">
        <v>2601829.96</v>
      </c>
      <c r="H12" s="109">
        <v>2588360.7799999998</v>
      </c>
      <c r="I12" s="109">
        <f>+F12-G12</f>
        <v>25684553.039999999</v>
      </c>
    </row>
    <row r="13" spans="2:9" x14ac:dyDescent="0.2">
      <c r="B13" s="55"/>
      <c r="C13" s="56"/>
      <c r="D13" s="57"/>
      <c r="E13" s="57"/>
      <c r="F13" s="57"/>
      <c r="G13" s="57"/>
      <c r="H13" s="57"/>
      <c r="I13" s="57"/>
    </row>
    <row r="14" spans="2:9" x14ac:dyDescent="0.2">
      <c r="B14" s="55"/>
      <c r="C14" s="56"/>
      <c r="D14" s="57"/>
      <c r="E14" s="57"/>
      <c r="F14" s="57"/>
      <c r="G14" s="57"/>
      <c r="H14" s="57"/>
      <c r="I14" s="57"/>
    </row>
    <row r="15" spans="2:9" x14ac:dyDescent="0.2">
      <c r="B15" s="55"/>
      <c r="C15" s="56"/>
      <c r="D15" s="57"/>
      <c r="E15" s="57"/>
      <c r="F15" s="57"/>
      <c r="G15" s="57"/>
      <c r="H15" s="57"/>
      <c r="I15" s="57"/>
    </row>
    <row r="16" spans="2:9" x14ac:dyDescent="0.2">
      <c r="B16" s="55"/>
      <c r="C16" s="56"/>
      <c r="D16" s="57"/>
      <c r="E16" s="57"/>
      <c r="F16" s="57"/>
      <c r="G16" s="57"/>
      <c r="H16" s="57"/>
      <c r="I16" s="57"/>
    </row>
    <row r="17" spans="1:10" x14ac:dyDescent="0.2">
      <c r="B17" s="55"/>
      <c r="C17" s="56"/>
      <c r="D17" s="57"/>
      <c r="E17" s="57"/>
      <c r="F17" s="57"/>
      <c r="G17" s="57"/>
      <c r="H17" s="57"/>
      <c r="I17" s="57"/>
    </row>
    <row r="18" spans="1:10" x14ac:dyDescent="0.2">
      <c r="B18" s="55"/>
      <c r="C18" s="56"/>
      <c r="D18" s="57"/>
      <c r="E18" s="57"/>
      <c r="F18" s="57"/>
      <c r="G18" s="57"/>
      <c r="H18" s="57"/>
      <c r="I18" s="57"/>
    </row>
    <row r="19" spans="1:10" x14ac:dyDescent="0.2">
      <c r="B19" s="55"/>
      <c r="C19" s="56"/>
      <c r="D19" s="57"/>
      <c r="E19" s="57"/>
      <c r="F19" s="57"/>
      <c r="G19" s="57"/>
      <c r="H19" s="57"/>
      <c r="I19" s="57"/>
    </row>
    <row r="20" spans="1:10" x14ac:dyDescent="0.2">
      <c r="B20" s="55"/>
      <c r="C20" s="56"/>
      <c r="D20" s="57"/>
      <c r="E20" s="57"/>
      <c r="F20" s="57"/>
      <c r="G20" s="57"/>
      <c r="H20" s="57"/>
      <c r="I20" s="57"/>
    </row>
    <row r="21" spans="1:10" x14ac:dyDescent="0.2">
      <c r="B21" s="58"/>
      <c r="C21" s="59"/>
      <c r="D21" s="60"/>
      <c r="E21" s="60"/>
      <c r="F21" s="60"/>
      <c r="G21" s="60"/>
      <c r="H21" s="60"/>
      <c r="I21" s="60"/>
    </row>
    <row r="22" spans="1:10" s="48" customFormat="1" x14ac:dyDescent="0.2">
      <c r="A22" s="47"/>
      <c r="B22" s="61"/>
      <c r="C22" s="62" t="s">
        <v>137</v>
      </c>
      <c r="D22" s="107">
        <f>SUM(D12:D20)</f>
        <v>4355447</v>
      </c>
      <c r="E22" s="107">
        <f t="shared" ref="E22:I22" si="0">SUM(E12:E20)</f>
        <v>23930936</v>
      </c>
      <c r="F22" s="107">
        <f t="shared" si="0"/>
        <v>28286383</v>
      </c>
      <c r="G22" s="107">
        <f t="shared" si="0"/>
        <v>2601829.96</v>
      </c>
      <c r="H22" s="107">
        <f t="shared" si="0"/>
        <v>2588360.7799999998</v>
      </c>
      <c r="I22" s="107">
        <f t="shared" si="0"/>
        <v>25684553.039999999</v>
      </c>
      <c r="J22" s="47"/>
    </row>
    <row r="23" spans="1:10" x14ac:dyDescent="0.2">
      <c r="B23" s="17"/>
      <c r="C23" s="17"/>
      <c r="D23" s="17"/>
      <c r="E23" s="17"/>
      <c r="F23" s="17"/>
      <c r="G23" s="17"/>
      <c r="H23" s="17"/>
      <c r="I23" s="17"/>
    </row>
    <row r="24" spans="1:10" x14ac:dyDescent="0.2">
      <c r="B24" s="17"/>
      <c r="C24" s="17"/>
      <c r="D24" s="17"/>
      <c r="E24" s="17"/>
      <c r="F24" s="17"/>
      <c r="G24" s="17"/>
      <c r="H24" s="17"/>
      <c r="I24" s="17"/>
    </row>
    <row r="25" spans="1:10" x14ac:dyDescent="0.2">
      <c r="B25" s="17"/>
      <c r="C25" s="17"/>
      <c r="D25" s="17"/>
      <c r="E25" s="17"/>
      <c r="F25" s="17"/>
      <c r="G25" s="17"/>
      <c r="H25" s="17"/>
      <c r="I25" s="17"/>
    </row>
  </sheetData>
  <mergeCells count="8">
    <mergeCell ref="B8:C10"/>
    <mergeCell ref="D8:H8"/>
    <mergeCell ref="I8:I9"/>
    <mergeCell ref="B2:I2"/>
    <mergeCell ref="B3:I3"/>
    <mergeCell ref="B4:I4"/>
    <mergeCell ref="B5:I5"/>
    <mergeCell ref="B6:I6"/>
  </mergeCells>
  <pageMargins left="0.7" right="0.7" top="0.75" bottom="0.75" header="0.3" footer="0.3"/>
  <pageSetup scale="8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workbookViewId="0">
      <selection activeCell="H24" sqref="H24"/>
    </sheetView>
  </sheetViews>
  <sheetFormatPr baseColWidth="10" defaultRowHeight="12" x14ac:dyDescent="0.2"/>
  <cols>
    <col min="1" max="1" width="2.5703125" style="17" customWidth="1"/>
    <col min="2" max="2" width="2" style="16" customWidth="1"/>
    <col min="3" max="3" width="45.85546875" style="16" customWidth="1"/>
    <col min="4" max="9" width="12.7109375" style="16" customWidth="1"/>
    <col min="10" max="10" width="4" style="17" customWidth="1"/>
    <col min="11" max="16384" width="11.42578125" style="16"/>
  </cols>
  <sheetData>
    <row r="1" spans="2:9" s="17" customFormat="1" x14ac:dyDescent="0.2"/>
    <row r="2" spans="2:9" x14ac:dyDescent="0.2">
      <c r="B2" s="151" t="s">
        <v>260</v>
      </c>
      <c r="C2" s="152"/>
      <c r="D2" s="152"/>
      <c r="E2" s="152"/>
      <c r="F2" s="152"/>
      <c r="G2" s="152"/>
      <c r="H2" s="152"/>
      <c r="I2" s="153"/>
    </row>
    <row r="3" spans="2:9" x14ac:dyDescent="0.2">
      <c r="B3" s="154" t="s">
        <v>254</v>
      </c>
      <c r="C3" s="155"/>
      <c r="D3" s="155"/>
      <c r="E3" s="155"/>
      <c r="F3" s="155"/>
      <c r="G3" s="155"/>
      <c r="H3" s="155"/>
      <c r="I3" s="156"/>
    </row>
    <row r="4" spans="2:9" x14ac:dyDescent="0.2">
      <c r="B4" s="154" t="s">
        <v>128</v>
      </c>
      <c r="C4" s="155"/>
      <c r="D4" s="155"/>
      <c r="E4" s="155"/>
      <c r="F4" s="155"/>
      <c r="G4" s="155"/>
      <c r="H4" s="155"/>
      <c r="I4" s="156"/>
    </row>
    <row r="5" spans="2:9" x14ac:dyDescent="0.2">
      <c r="B5" s="154" t="s">
        <v>138</v>
      </c>
      <c r="C5" s="155"/>
      <c r="D5" s="155"/>
      <c r="E5" s="155"/>
      <c r="F5" s="155"/>
      <c r="G5" s="155"/>
      <c r="H5" s="155"/>
      <c r="I5" s="156"/>
    </row>
    <row r="6" spans="2:9" x14ac:dyDescent="0.2">
      <c r="B6" s="157" t="s">
        <v>261</v>
      </c>
      <c r="C6" s="158"/>
      <c r="D6" s="158"/>
      <c r="E6" s="158"/>
      <c r="F6" s="158"/>
      <c r="G6" s="158"/>
      <c r="H6" s="158"/>
      <c r="I6" s="159"/>
    </row>
    <row r="7" spans="2:9" s="17" customFormat="1" x14ac:dyDescent="0.2"/>
    <row r="8" spans="2:9" x14ac:dyDescent="0.2">
      <c r="B8" s="162" t="s">
        <v>73</v>
      </c>
      <c r="C8" s="163"/>
      <c r="D8" s="161" t="s">
        <v>139</v>
      </c>
      <c r="E8" s="161"/>
      <c r="F8" s="161"/>
      <c r="G8" s="161"/>
      <c r="H8" s="161"/>
      <c r="I8" s="161" t="s">
        <v>131</v>
      </c>
    </row>
    <row r="9" spans="2:9" ht="24" x14ac:dyDescent="0.2">
      <c r="B9" s="164"/>
      <c r="C9" s="165"/>
      <c r="D9" s="51" t="s">
        <v>132</v>
      </c>
      <c r="E9" s="51" t="s">
        <v>133</v>
      </c>
      <c r="F9" s="51" t="s">
        <v>106</v>
      </c>
      <c r="G9" s="51" t="s">
        <v>107</v>
      </c>
      <c r="H9" s="51" t="s">
        <v>134</v>
      </c>
      <c r="I9" s="161"/>
    </row>
    <row r="10" spans="2:9" x14ac:dyDescent="0.2">
      <c r="B10" s="166"/>
      <c r="C10" s="167"/>
      <c r="D10" s="51">
        <v>1</v>
      </c>
      <c r="E10" s="51">
        <v>2</v>
      </c>
      <c r="F10" s="51" t="s">
        <v>135</v>
      </c>
      <c r="G10" s="51">
        <v>4</v>
      </c>
      <c r="H10" s="51">
        <v>5</v>
      </c>
      <c r="I10" s="51" t="s">
        <v>136</v>
      </c>
    </row>
    <row r="11" spans="2:9" x14ac:dyDescent="0.2">
      <c r="B11" s="63"/>
      <c r="C11" s="64"/>
      <c r="D11" s="108"/>
      <c r="E11" s="108"/>
      <c r="F11" s="108"/>
      <c r="G11" s="108"/>
      <c r="H11" s="108"/>
      <c r="I11" s="108"/>
    </row>
    <row r="12" spans="2:9" x14ac:dyDescent="0.2">
      <c r="B12" s="52"/>
      <c r="C12" s="66" t="s">
        <v>140</v>
      </c>
      <c r="D12" s="101">
        <f>2514200+319346+1521901</f>
        <v>4355447</v>
      </c>
      <c r="E12" s="101">
        <f>10833071-4355447</f>
        <v>6477624</v>
      </c>
      <c r="F12" s="101">
        <f>+D12+E12</f>
        <v>10833071</v>
      </c>
      <c r="G12" s="101">
        <v>2278759.79</v>
      </c>
      <c r="H12" s="101">
        <v>2265290.61</v>
      </c>
      <c r="I12" s="101">
        <f>+F12-G12</f>
        <v>8554311.2100000009</v>
      </c>
    </row>
    <row r="13" spans="2:9" x14ac:dyDescent="0.2">
      <c r="B13" s="52"/>
      <c r="C13" s="53"/>
      <c r="D13" s="101"/>
      <c r="E13" s="101"/>
      <c r="F13" s="101"/>
      <c r="G13" s="101"/>
      <c r="H13" s="101"/>
      <c r="I13" s="101"/>
    </row>
    <row r="14" spans="2:9" x14ac:dyDescent="0.2">
      <c r="B14" s="67"/>
      <c r="C14" s="66" t="s">
        <v>141</v>
      </c>
      <c r="D14" s="101">
        <v>0</v>
      </c>
      <c r="E14" s="101">
        <v>17453312</v>
      </c>
      <c r="F14" s="101">
        <f>+D14+E14</f>
        <v>17453312</v>
      </c>
      <c r="G14" s="101">
        <v>323070.17</v>
      </c>
      <c r="H14" s="101">
        <v>323070.17</v>
      </c>
      <c r="I14" s="101">
        <f>+F14-G14</f>
        <v>17130241.829999998</v>
      </c>
    </row>
    <row r="15" spans="2:9" x14ac:dyDescent="0.2">
      <c r="B15" s="52"/>
      <c r="C15" s="53"/>
      <c r="D15" s="101"/>
      <c r="E15" s="101"/>
      <c r="F15" s="101"/>
      <c r="G15" s="101"/>
      <c r="H15" s="101"/>
      <c r="I15" s="101"/>
    </row>
    <row r="16" spans="2:9" x14ac:dyDescent="0.2">
      <c r="B16" s="67"/>
      <c r="C16" s="66" t="s">
        <v>142</v>
      </c>
      <c r="D16" s="101">
        <v>0</v>
      </c>
      <c r="E16" s="101">
        <v>0</v>
      </c>
      <c r="F16" s="101">
        <f>+D16+E16</f>
        <v>0</v>
      </c>
      <c r="G16" s="101">
        <v>0</v>
      </c>
      <c r="H16" s="101">
        <v>0</v>
      </c>
      <c r="I16" s="101">
        <f>+F16-G16</f>
        <v>0</v>
      </c>
    </row>
    <row r="17" spans="1:10" x14ac:dyDescent="0.2">
      <c r="B17" s="68"/>
      <c r="C17" s="69"/>
      <c r="D17" s="106"/>
      <c r="E17" s="106"/>
      <c r="F17" s="106"/>
      <c r="G17" s="106"/>
      <c r="H17" s="106"/>
      <c r="I17" s="106"/>
    </row>
    <row r="18" spans="1:10" s="48" customFormat="1" x14ac:dyDescent="0.2">
      <c r="A18" s="47"/>
      <c r="B18" s="68"/>
      <c r="C18" s="69" t="s">
        <v>137</v>
      </c>
      <c r="D18" s="104">
        <f>+D12+D14+D16</f>
        <v>4355447</v>
      </c>
      <c r="E18" s="104">
        <f>+E12+E14+E16</f>
        <v>23930936</v>
      </c>
      <c r="F18" s="104">
        <f>+F12+F14+F16</f>
        <v>28286383</v>
      </c>
      <c r="G18" s="104">
        <f t="shared" ref="G18:I18" si="0">+G12+G14+G16</f>
        <v>2601829.96</v>
      </c>
      <c r="H18" s="104">
        <f t="shared" si="0"/>
        <v>2588360.7799999998</v>
      </c>
      <c r="I18" s="104">
        <f t="shared" si="0"/>
        <v>25684553.039999999</v>
      </c>
      <c r="J18" s="47"/>
    </row>
    <row r="19" spans="1:10" s="17" customFormat="1" x14ac:dyDescent="0.2"/>
    <row r="21" spans="1:10" x14ac:dyDescent="0.2">
      <c r="D21" s="70" t="str">
        <f>IF(D18=CAdmon!D22," ","ERROR")</f>
        <v xml:space="preserve"> </v>
      </c>
      <c r="E21" s="70" t="str">
        <f>IF(E18=CAdmon!E22," ","ERROR")</f>
        <v xml:space="preserve"> </v>
      </c>
      <c r="F21" s="70" t="str">
        <f>IF(F18=CAdmon!F22," ","ERROR")</f>
        <v xml:space="preserve"> </v>
      </c>
      <c r="G21" s="70" t="str">
        <f>IF(G18=CAdmon!G22," ","ERROR")</f>
        <v xml:space="preserve"> </v>
      </c>
      <c r="H21" s="70" t="str">
        <f>IF(H18=CAdmon!H22," ","ERROR")</f>
        <v xml:space="preserve"> </v>
      </c>
      <c r="I21" s="70" t="str">
        <f>IF(I18=CAdmon!I22," ","ERROR")</f>
        <v xml:space="preserve"> </v>
      </c>
    </row>
  </sheetData>
  <mergeCells count="8">
    <mergeCell ref="B8:C10"/>
    <mergeCell ref="D8:H8"/>
    <mergeCell ref="I8:I9"/>
    <mergeCell ref="B2:I2"/>
    <mergeCell ref="B3:I3"/>
    <mergeCell ref="B4:I4"/>
    <mergeCell ref="B5:I5"/>
    <mergeCell ref="B6:I6"/>
  </mergeCells>
  <pageMargins left="0.7" right="0.7" top="0.75" bottom="0.75" header="0.3" footer="0.3"/>
  <pageSetup scale="9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4"/>
  <sheetViews>
    <sheetView tabSelected="1" zoomScale="110" zoomScaleNormal="110" workbookViewId="0">
      <selection activeCell="G22" sqref="G22"/>
    </sheetView>
  </sheetViews>
  <sheetFormatPr baseColWidth="10" defaultRowHeight="12" x14ac:dyDescent="0.2"/>
  <cols>
    <col min="1" max="1" width="2.42578125" style="17" customWidth="1"/>
    <col min="2" max="2" width="4.5703125" style="16" customWidth="1"/>
    <col min="3" max="3" width="57.28515625" style="16" customWidth="1"/>
    <col min="4" max="9" width="12.7109375" style="16" customWidth="1"/>
    <col min="10" max="10" width="3.7109375" style="17" customWidth="1"/>
    <col min="11" max="16384" width="11.42578125" style="16"/>
  </cols>
  <sheetData>
    <row r="1" spans="2:9" x14ac:dyDescent="0.2">
      <c r="B1" s="151" t="s">
        <v>260</v>
      </c>
      <c r="C1" s="152"/>
      <c r="D1" s="152"/>
      <c r="E1" s="152"/>
      <c r="F1" s="152"/>
      <c r="G1" s="152"/>
      <c r="H1" s="152"/>
      <c r="I1" s="153"/>
    </row>
    <row r="2" spans="2:9" x14ac:dyDescent="0.2">
      <c r="B2" s="154" t="s">
        <v>254</v>
      </c>
      <c r="C2" s="155"/>
      <c r="D2" s="155"/>
      <c r="E2" s="155"/>
      <c r="F2" s="155"/>
      <c r="G2" s="155"/>
      <c r="H2" s="155"/>
      <c r="I2" s="156"/>
    </row>
    <row r="3" spans="2:9" x14ac:dyDescent="0.2">
      <c r="B3" s="154" t="s">
        <v>128</v>
      </c>
      <c r="C3" s="155"/>
      <c r="D3" s="155"/>
      <c r="E3" s="155"/>
      <c r="F3" s="155"/>
      <c r="G3" s="155"/>
      <c r="H3" s="155"/>
      <c r="I3" s="156"/>
    </row>
    <row r="4" spans="2:9" x14ac:dyDescent="0.2">
      <c r="B4" s="154" t="s">
        <v>168</v>
      </c>
      <c r="C4" s="155"/>
      <c r="D4" s="155"/>
      <c r="E4" s="155"/>
      <c r="F4" s="155"/>
      <c r="G4" s="155"/>
      <c r="H4" s="155"/>
      <c r="I4" s="156"/>
    </row>
    <row r="5" spans="2:9" x14ac:dyDescent="0.2">
      <c r="B5" s="157" t="s">
        <v>261</v>
      </c>
      <c r="C5" s="158"/>
      <c r="D5" s="158"/>
      <c r="E5" s="158"/>
      <c r="F5" s="158"/>
      <c r="G5" s="158"/>
      <c r="H5" s="158"/>
      <c r="I5" s="159"/>
    </row>
    <row r="6" spans="2:9" s="17" customFormat="1" ht="6.75" customHeight="1" x14ac:dyDescent="0.2"/>
    <row r="7" spans="2:9" x14ac:dyDescent="0.2">
      <c r="B7" s="160" t="s">
        <v>73</v>
      </c>
      <c r="C7" s="160"/>
      <c r="D7" s="161" t="s">
        <v>130</v>
      </c>
      <c r="E7" s="161"/>
      <c r="F7" s="161"/>
      <c r="G7" s="161"/>
      <c r="H7" s="161"/>
      <c r="I7" s="161" t="s">
        <v>131</v>
      </c>
    </row>
    <row r="8" spans="2:9" ht="24" x14ac:dyDescent="0.2">
      <c r="B8" s="160"/>
      <c r="C8" s="160"/>
      <c r="D8" s="51" t="s">
        <v>132</v>
      </c>
      <c r="E8" s="51" t="s">
        <v>133</v>
      </c>
      <c r="F8" s="51" t="s">
        <v>106</v>
      </c>
      <c r="G8" s="51" t="s">
        <v>107</v>
      </c>
      <c r="H8" s="51" t="s">
        <v>134</v>
      </c>
      <c r="I8" s="161"/>
    </row>
    <row r="9" spans="2:9" ht="11.25" customHeight="1" x14ac:dyDescent="0.2">
      <c r="B9" s="160"/>
      <c r="C9" s="160"/>
      <c r="D9" s="51">
        <v>1</v>
      </c>
      <c r="E9" s="51">
        <v>2</v>
      </c>
      <c r="F9" s="51" t="s">
        <v>135</v>
      </c>
      <c r="G9" s="51">
        <v>4</v>
      </c>
      <c r="H9" s="51">
        <v>5</v>
      </c>
      <c r="I9" s="51" t="s">
        <v>136</v>
      </c>
    </row>
    <row r="10" spans="2:9" x14ac:dyDescent="0.2">
      <c r="B10" s="168" t="s">
        <v>97</v>
      </c>
      <c r="C10" s="169"/>
      <c r="D10" s="102">
        <f>SUM(D11:D17)</f>
        <v>2684000</v>
      </c>
      <c r="E10" s="102">
        <f>SUM(E11:E17)</f>
        <v>58000</v>
      </c>
      <c r="F10" s="102">
        <f>+D10+E10</f>
        <v>2742000</v>
      </c>
      <c r="G10" s="102">
        <f t="shared" ref="G10:H10" si="0">SUM(G11:G17)</f>
        <v>467056.75</v>
      </c>
      <c r="H10" s="102">
        <f t="shared" si="0"/>
        <v>456267.57</v>
      </c>
      <c r="I10" s="102">
        <f>+F10-G10</f>
        <v>2274943.25</v>
      </c>
    </row>
    <row r="11" spans="2:9" x14ac:dyDescent="0.2">
      <c r="B11" s="71"/>
      <c r="C11" s="72" t="s">
        <v>143</v>
      </c>
      <c r="D11" s="101">
        <v>1572500</v>
      </c>
      <c r="E11" s="101">
        <v>0</v>
      </c>
      <c r="F11" s="101">
        <f t="shared" ref="F11:F74" si="1">+D11+E11</f>
        <v>1572500</v>
      </c>
      <c r="G11" s="101">
        <v>368754.3</v>
      </c>
      <c r="H11" s="101">
        <v>368754.3</v>
      </c>
      <c r="I11" s="101">
        <f t="shared" ref="I11:I74" si="2">+F11-G11</f>
        <v>1203745.7</v>
      </c>
    </row>
    <row r="12" spans="2:9" x14ac:dyDescent="0.2">
      <c r="B12" s="71"/>
      <c r="C12" s="72" t="s">
        <v>144</v>
      </c>
      <c r="D12" s="101">
        <v>0</v>
      </c>
      <c r="E12" s="101">
        <v>0</v>
      </c>
      <c r="F12" s="101">
        <f t="shared" si="1"/>
        <v>0</v>
      </c>
      <c r="G12" s="101">
        <v>0</v>
      </c>
      <c r="H12" s="101">
        <v>0</v>
      </c>
      <c r="I12" s="101">
        <f t="shared" si="2"/>
        <v>0</v>
      </c>
    </row>
    <row r="13" spans="2:9" x14ac:dyDescent="0.2">
      <c r="B13" s="71"/>
      <c r="C13" s="72" t="s">
        <v>145</v>
      </c>
      <c r="D13" s="101">
        <f>557000-58000</f>
        <v>499000</v>
      </c>
      <c r="E13" s="101">
        <f>557000-D13</f>
        <v>58000</v>
      </c>
      <c r="F13" s="101">
        <f t="shared" si="1"/>
        <v>557000</v>
      </c>
      <c r="G13" s="101">
        <v>0</v>
      </c>
      <c r="H13" s="101">
        <v>0</v>
      </c>
      <c r="I13" s="101">
        <f t="shared" si="2"/>
        <v>557000</v>
      </c>
    </row>
    <row r="14" spans="2:9" x14ac:dyDescent="0.2">
      <c r="B14" s="71"/>
      <c r="C14" s="72" t="s">
        <v>146</v>
      </c>
      <c r="D14" s="101">
        <v>120000</v>
      </c>
      <c r="E14" s="101">
        <v>0</v>
      </c>
      <c r="F14" s="101">
        <f t="shared" si="1"/>
        <v>120000</v>
      </c>
      <c r="G14" s="101">
        <v>0</v>
      </c>
      <c r="H14" s="101">
        <v>0</v>
      </c>
      <c r="I14" s="101">
        <f t="shared" si="2"/>
        <v>120000</v>
      </c>
    </row>
    <row r="15" spans="2:9" x14ac:dyDescent="0.2">
      <c r="B15" s="71"/>
      <c r="C15" s="72" t="s">
        <v>147</v>
      </c>
      <c r="D15" s="101">
        <v>492500</v>
      </c>
      <c r="E15" s="101">
        <v>0</v>
      </c>
      <c r="F15" s="101">
        <f t="shared" si="1"/>
        <v>492500</v>
      </c>
      <c r="G15" s="101">
        <v>98302.45</v>
      </c>
      <c r="H15" s="101">
        <v>87513.27</v>
      </c>
      <c r="I15" s="101">
        <f t="shared" si="2"/>
        <v>394197.55</v>
      </c>
    </row>
    <row r="16" spans="2:9" x14ac:dyDescent="0.2">
      <c r="B16" s="71"/>
      <c r="C16" s="72" t="s">
        <v>148</v>
      </c>
      <c r="D16" s="101">
        <v>0</v>
      </c>
      <c r="E16" s="101">
        <v>0</v>
      </c>
      <c r="F16" s="101">
        <f t="shared" si="1"/>
        <v>0</v>
      </c>
      <c r="G16" s="101">
        <v>0</v>
      </c>
      <c r="H16" s="101">
        <v>0</v>
      </c>
      <c r="I16" s="101">
        <f t="shared" si="2"/>
        <v>0</v>
      </c>
    </row>
    <row r="17" spans="2:9" x14ac:dyDescent="0.2">
      <c r="B17" s="71"/>
      <c r="C17" s="72" t="s">
        <v>149</v>
      </c>
      <c r="D17" s="101">
        <v>0</v>
      </c>
      <c r="E17" s="101">
        <v>0</v>
      </c>
      <c r="F17" s="101">
        <f t="shared" si="1"/>
        <v>0</v>
      </c>
      <c r="G17" s="101">
        <v>0</v>
      </c>
      <c r="H17" s="101">
        <v>0</v>
      </c>
      <c r="I17" s="101">
        <f t="shared" si="2"/>
        <v>0</v>
      </c>
    </row>
    <row r="18" spans="2:9" x14ac:dyDescent="0.2">
      <c r="B18" s="168" t="s">
        <v>75</v>
      </c>
      <c r="C18" s="169"/>
      <c r="D18" s="102">
        <f>SUM(D19:D27)</f>
        <v>0</v>
      </c>
      <c r="E18" s="102">
        <f>SUM(E19:E27)</f>
        <v>548315</v>
      </c>
      <c r="F18" s="102">
        <f t="shared" si="1"/>
        <v>548315</v>
      </c>
      <c r="G18" s="102">
        <f t="shared" ref="G18:H18" si="3">SUM(G19:G27)</f>
        <v>112357.28</v>
      </c>
      <c r="H18" s="102">
        <f t="shared" si="3"/>
        <v>112357.28</v>
      </c>
      <c r="I18" s="102">
        <f t="shared" si="2"/>
        <v>435957.72</v>
      </c>
    </row>
    <row r="19" spans="2:9" ht="24" x14ac:dyDescent="0.2">
      <c r="B19" s="71"/>
      <c r="C19" s="72" t="s">
        <v>150</v>
      </c>
      <c r="D19" s="101">
        <v>0</v>
      </c>
      <c r="E19" s="101">
        <v>105715</v>
      </c>
      <c r="F19" s="101">
        <f t="shared" si="1"/>
        <v>105715</v>
      </c>
      <c r="G19" s="101">
        <v>19139.63</v>
      </c>
      <c r="H19" s="101">
        <v>19139.63</v>
      </c>
      <c r="I19" s="101">
        <f t="shared" si="2"/>
        <v>86575.37</v>
      </c>
    </row>
    <row r="20" spans="2:9" x14ac:dyDescent="0.2">
      <c r="B20" s="71"/>
      <c r="C20" s="72" t="s">
        <v>151</v>
      </c>
      <c r="D20" s="101">
        <v>0</v>
      </c>
      <c r="E20" s="101">
        <v>84000</v>
      </c>
      <c r="F20" s="101">
        <f t="shared" si="1"/>
        <v>84000</v>
      </c>
      <c r="G20" s="101">
        <v>22217.65</v>
      </c>
      <c r="H20" s="101">
        <v>22217.65</v>
      </c>
      <c r="I20" s="101">
        <f t="shared" si="2"/>
        <v>61782.35</v>
      </c>
    </row>
    <row r="21" spans="2:9" x14ac:dyDescent="0.2">
      <c r="B21" s="71"/>
      <c r="C21" s="72" t="s">
        <v>152</v>
      </c>
      <c r="D21" s="101">
        <v>0</v>
      </c>
      <c r="E21" s="101">
        <v>0</v>
      </c>
      <c r="F21" s="101">
        <f t="shared" si="1"/>
        <v>0</v>
      </c>
      <c r="G21" s="101">
        <v>0</v>
      </c>
      <c r="H21" s="101">
        <v>0</v>
      </c>
      <c r="I21" s="101">
        <f t="shared" si="2"/>
        <v>0</v>
      </c>
    </row>
    <row r="22" spans="2:9" x14ac:dyDescent="0.2">
      <c r="B22" s="71"/>
      <c r="C22" s="72" t="s">
        <v>153</v>
      </c>
      <c r="D22" s="101">
        <v>0</v>
      </c>
      <c r="E22" s="101">
        <v>5100</v>
      </c>
      <c r="F22" s="101">
        <f t="shared" si="1"/>
        <v>5100</v>
      </c>
      <c r="G22" s="101">
        <v>0</v>
      </c>
      <c r="H22" s="101">
        <v>0</v>
      </c>
      <c r="I22" s="101">
        <f t="shared" si="2"/>
        <v>5100</v>
      </c>
    </row>
    <row r="23" spans="2:9" x14ac:dyDescent="0.2">
      <c r="B23" s="71"/>
      <c r="C23" s="72" t="s">
        <v>154</v>
      </c>
      <c r="D23" s="101">
        <v>0</v>
      </c>
      <c r="E23" s="101">
        <v>0</v>
      </c>
      <c r="F23" s="101">
        <f t="shared" si="1"/>
        <v>0</v>
      </c>
      <c r="G23" s="101">
        <v>0</v>
      </c>
      <c r="H23" s="101">
        <v>0</v>
      </c>
      <c r="I23" s="101">
        <f t="shared" si="2"/>
        <v>0</v>
      </c>
    </row>
    <row r="24" spans="2:9" x14ac:dyDescent="0.2">
      <c r="B24" s="71"/>
      <c r="C24" s="72" t="s">
        <v>155</v>
      </c>
      <c r="D24" s="101">
        <v>0</v>
      </c>
      <c r="E24" s="101">
        <v>306000</v>
      </c>
      <c r="F24" s="101">
        <f t="shared" si="1"/>
        <v>306000</v>
      </c>
      <c r="G24" s="101">
        <v>71000</v>
      </c>
      <c r="H24" s="101">
        <v>71000</v>
      </c>
      <c r="I24" s="101">
        <f t="shared" si="2"/>
        <v>235000</v>
      </c>
    </row>
    <row r="25" spans="2:9" x14ac:dyDescent="0.2">
      <c r="B25" s="71"/>
      <c r="C25" s="72" t="s">
        <v>156</v>
      </c>
      <c r="D25" s="101">
        <v>0</v>
      </c>
      <c r="E25" s="101">
        <v>15500</v>
      </c>
      <c r="F25" s="101">
        <f t="shared" si="1"/>
        <v>15500</v>
      </c>
      <c r="G25" s="101">
        <v>0</v>
      </c>
      <c r="H25" s="101">
        <v>0</v>
      </c>
      <c r="I25" s="101">
        <f t="shared" si="2"/>
        <v>15500</v>
      </c>
    </row>
    <row r="26" spans="2:9" x14ac:dyDescent="0.2">
      <c r="B26" s="71"/>
      <c r="C26" s="72" t="s">
        <v>157</v>
      </c>
      <c r="D26" s="101">
        <v>0</v>
      </c>
      <c r="E26" s="101">
        <v>0</v>
      </c>
      <c r="F26" s="101">
        <f t="shared" si="1"/>
        <v>0</v>
      </c>
      <c r="G26" s="101">
        <v>0</v>
      </c>
      <c r="H26" s="101">
        <v>0</v>
      </c>
      <c r="I26" s="101">
        <f t="shared" si="2"/>
        <v>0</v>
      </c>
    </row>
    <row r="27" spans="2:9" x14ac:dyDescent="0.2">
      <c r="B27" s="71"/>
      <c r="C27" s="72" t="s">
        <v>158</v>
      </c>
      <c r="D27" s="101">
        <v>0</v>
      </c>
      <c r="E27" s="101">
        <v>32000</v>
      </c>
      <c r="F27" s="101">
        <f t="shared" si="1"/>
        <v>32000</v>
      </c>
      <c r="G27" s="101">
        <v>0</v>
      </c>
      <c r="H27" s="101">
        <v>0</v>
      </c>
      <c r="I27" s="101">
        <f t="shared" si="2"/>
        <v>32000</v>
      </c>
    </row>
    <row r="28" spans="2:9" x14ac:dyDescent="0.2">
      <c r="B28" s="168" t="s">
        <v>77</v>
      </c>
      <c r="C28" s="169"/>
      <c r="D28" s="102">
        <f>SUM(D29:D37)</f>
        <v>1671447</v>
      </c>
      <c r="E28" s="102">
        <f>SUM(E29:E37)</f>
        <v>4871309</v>
      </c>
      <c r="F28" s="102">
        <f t="shared" si="1"/>
        <v>6542756</v>
      </c>
      <c r="G28" s="102">
        <f t="shared" ref="G28" si="4">SUM(G29:G37)</f>
        <v>1699345.76</v>
      </c>
      <c r="H28" s="102">
        <f t="shared" ref="H28" si="5">SUM(H29:H37)</f>
        <v>1696665.76</v>
      </c>
      <c r="I28" s="102">
        <f t="shared" si="2"/>
        <v>4843410.24</v>
      </c>
    </row>
    <row r="29" spans="2:9" x14ac:dyDescent="0.2">
      <c r="B29" s="71"/>
      <c r="C29" s="72" t="s">
        <v>159</v>
      </c>
      <c r="D29" s="101">
        <v>58647</v>
      </c>
      <c r="E29" s="101">
        <v>610600</v>
      </c>
      <c r="F29" s="101">
        <f t="shared" si="1"/>
        <v>669247</v>
      </c>
      <c r="G29" s="101">
        <v>173139.55</v>
      </c>
      <c r="H29" s="101">
        <v>173139.55</v>
      </c>
      <c r="I29" s="101">
        <f t="shared" si="2"/>
        <v>496107.45</v>
      </c>
    </row>
    <row r="30" spans="2:9" x14ac:dyDescent="0.2">
      <c r="B30" s="71"/>
      <c r="C30" s="72" t="s">
        <v>160</v>
      </c>
      <c r="D30" s="101">
        <v>0</v>
      </c>
      <c r="E30" s="101">
        <v>0</v>
      </c>
      <c r="F30" s="101">
        <f t="shared" si="1"/>
        <v>0</v>
      </c>
      <c r="G30" s="101">
        <v>0</v>
      </c>
      <c r="H30" s="101">
        <v>0</v>
      </c>
      <c r="I30" s="101">
        <f t="shared" si="2"/>
        <v>0</v>
      </c>
    </row>
    <row r="31" spans="2:9" x14ac:dyDescent="0.2">
      <c r="B31" s="71"/>
      <c r="C31" s="72" t="s">
        <v>161</v>
      </c>
      <c r="D31" s="101">
        <v>1612800</v>
      </c>
      <c r="E31" s="101">
        <v>370170</v>
      </c>
      <c r="F31" s="101">
        <f t="shared" si="1"/>
        <v>1982970</v>
      </c>
      <c r="G31" s="101">
        <v>449030.51</v>
      </c>
      <c r="H31" s="101">
        <v>449030.51</v>
      </c>
      <c r="I31" s="101">
        <f t="shared" si="2"/>
        <v>1533939.49</v>
      </c>
    </row>
    <row r="32" spans="2:9" x14ac:dyDescent="0.2">
      <c r="B32" s="71"/>
      <c r="C32" s="72" t="s">
        <v>162</v>
      </c>
      <c r="D32" s="101">
        <v>0</v>
      </c>
      <c r="E32" s="101">
        <v>51000</v>
      </c>
      <c r="F32" s="101">
        <f t="shared" si="1"/>
        <v>51000</v>
      </c>
      <c r="G32" s="101">
        <v>4680.99</v>
      </c>
      <c r="H32" s="101">
        <v>4680.99</v>
      </c>
      <c r="I32" s="101">
        <f t="shared" si="2"/>
        <v>46319.01</v>
      </c>
    </row>
    <row r="33" spans="2:9" x14ac:dyDescent="0.2">
      <c r="B33" s="71"/>
      <c r="C33" s="72" t="s">
        <v>163</v>
      </c>
      <c r="D33" s="101">
        <v>0</v>
      </c>
      <c r="E33" s="101">
        <v>2123660</v>
      </c>
      <c r="F33" s="101">
        <f t="shared" si="1"/>
        <v>2123660</v>
      </c>
      <c r="G33" s="101">
        <v>609186.29</v>
      </c>
      <c r="H33" s="101">
        <v>609186.29</v>
      </c>
      <c r="I33" s="101">
        <f t="shared" si="2"/>
        <v>1514473.71</v>
      </c>
    </row>
    <row r="34" spans="2:9" x14ac:dyDescent="0.2">
      <c r="B34" s="71"/>
      <c r="C34" s="72" t="s">
        <v>164</v>
      </c>
      <c r="D34" s="101">
        <v>0</v>
      </c>
      <c r="E34" s="101">
        <v>177276</v>
      </c>
      <c r="F34" s="101">
        <f t="shared" si="1"/>
        <v>177276</v>
      </c>
      <c r="G34" s="101">
        <v>118500</v>
      </c>
      <c r="H34" s="101">
        <v>118500</v>
      </c>
      <c r="I34" s="101">
        <f t="shared" si="2"/>
        <v>58776</v>
      </c>
    </row>
    <row r="35" spans="2:9" x14ac:dyDescent="0.2">
      <c r="B35" s="71"/>
      <c r="C35" s="72" t="s">
        <v>165</v>
      </c>
      <c r="D35" s="101">
        <v>0</v>
      </c>
      <c r="E35" s="101">
        <v>230200</v>
      </c>
      <c r="F35" s="101">
        <f t="shared" si="1"/>
        <v>230200</v>
      </c>
      <c r="G35" s="101">
        <v>38270.199999999997</v>
      </c>
      <c r="H35" s="101">
        <v>38270.199999999997</v>
      </c>
      <c r="I35" s="101">
        <f t="shared" si="2"/>
        <v>191929.8</v>
      </c>
    </row>
    <row r="36" spans="2:9" x14ac:dyDescent="0.2">
      <c r="B36" s="71"/>
      <c r="C36" s="72" t="s">
        <v>166</v>
      </c>
      <c r="D36" s="101">
        <v>0</v>
      </c>
      <c r="E36" s="101">
        <v>39000</v>
      </c>
      <c r="F36" s="101">
        <f t="shared" si="1"/>
        <v>39000</v>
      </c>
      <c r="G36" s="101">
        <v>0</v>
      </c>
      <c r="H36" s="101">
        <v>0</v>
      </c>
      <c r="I36" s="101">
        <f t="shared" si="2"/>
        <v>39000</v>
      </c>
    </row>
    <row r="37" spans="2:9" x14ac:dyDescent="0.2">
      <c r="B37" s="71"/>
      <c r="C37" s="72" t="s">
        <v>167</v>
      </c>
      <c r="D37" s="101">
        <v>0</v>
      </c>
      <c r="E37" s="101">
        <v>1269403</v>
      </c>
      <c r="F37" s="101">
        <f t="shared" si="1"/>
        <v>1269403</v>
      </c>
      <c r="G37" s="101">
        <v>306538.21999999997</v>
      </c>
      <c r="H37" s="101">
        <v>303858.21999999997</v>
      </c>
      <c r="I37" s="101">
        <f t="shared" si="2"/>
        <v>962864.78</v>
      </c>
    </row>
    <row r="38" spans="2:9" x14ac:dyDescent="0.2">
      <c r="B38" s="168" t="s">
        <v>119</v>
      </c>
      <c r="C38" s="169"/>
      <c r="D38" s="102">
        <f>SUM(D39:D47)</f>
        <v>0</v>
      </c>
      <c r="E38" s="102">
        <f>SUM(E39:E47)</f>
        <v>1000000</v>
      </c>
      <c r="F38" s="102">
        <f t="shared" si="1"/>
        <v>1000000</v>
      </c>
      <c r="G38" s="102">
        <f t="shared" ref="G38:H38" si="6">SUM(G39:G47)</f>
        <v>0</v>
      </c>
      <c r="H38" s="102">
        <f t="shared" si="6"/>
        <v>0</v>
      </c>
      <c r="I38" s="102">
        <f t="shared" si="2"/>
        <v>1000000</v>
      </c>
    </row>
    <row r="39" spans="2:9" x14ac:dyDescent="0.2">
      <c r="B39" s="71"/>
      <c r="C39" s="72" t="s">
        <v>79</v>
      </c>
      <c r="D39" s="101">
        <v>0</v>
      </c>
      <c r="E39" s="101">
        <v>0</v>
      </c>
      <c r="F39" s="101">
        <f t="shared" si="1"/>
        <v>0</v>
      </c>
      <c r="G39" s="101"/>
      <c r="H39" s="101"/>
      <c r="I39" s="101">
        <f t="shared" si="2"/>
        <v>0</v>
      </c>
    </row>
    <row r="40" spans="2:9" x14ac:dyDescent="0.2">
      <c r="B40" s="71"/>
      <c r="C40" s="72" t="s">
        <v>80</v>
      </c>
      <c r="D40" s="101">
        <v>0</v>
      </c>
      <c r="E40" s="101">
        <v>0</v>
      </c>
      <c r="F40" s="101">
        <f t="shared" si="1"/>
        <v>0</v>
      </c>
      <c r="G40" s="101"/>
      <c r="H40" s="101"/>
      <c r="I40" s="101">
        <f t="shared" si="2"/>
        <v>0</v>
      </c>
    </row>
    <row r="41" spans="2:9" x14ac:dyDescent="0.2">
      <c r="B41" s="71"/>
      <c r="C41" s="72" t="s">
        <v>81</v>
      </c>
      <c r="D41" s="101">
        <v>0</v>
      </c>
      <c r="E41" s="101">
        <v>1000000</v>
      </c>
      <c r="F41" s="101">
        <f t="shared" si="1"/>
        <v>1000000</v>
      </c>
      <c r="G41" s="101">
        <v>0</v>
      </c>
      <c r="H41" s="101">
        <v>0</v>
      </c>
      <c r="I41" s="101">
        <f t="shared" si="2"/>
        <v>1000000</v>
      </c>
    </row>
    <row r="42" spans="2:9" x14ac:dyDescent="0.2">
      <c r="B42" s="71"/>
      <c r="C42" s="72" t="s">
        <v>82</v>
      </c>
      <c r="D42" s="101">
        <v>0</v>
      </c>
      <c r="E42" s="101">
        <v>0</v>
      </c>
      <c r="F42" s="101">
        <f t="shared" si="1"/>
        <v>0</v>
      </c>
      <c r="G42" s="101"/>
      <c r="H42" s="101"/>
      <c r="I42" s="101">
        <f t="shared" si="2"/>
        <v>0</v>
      </c>
    </row>
    <row r="43" spans="2:9" x14ac:dyDescent="0.2">
      <c r="B43" s="71"/>
      <c r="C43" s="72" t="s">
        <v>83</v>
      </c>
      <c r="D43" s="101">
        <v>0</v>
      </c>
      <c r="E43" s="101">
        <v>0</v>
      </c>
      <c r="F43" s="101">
        <f t="shared" si="1"/>
        <v>0</v>
      </c>
      <c r="G43" s="101"/>
      <c r="H43" s="101"/>
      <c r="I43" s="101">
        <f t="shared" si="2"/>
        <v>0</v>
      </c>
    </row>
    <row r="44" spans="2:9" x14ac:dyDescent="0.2">
      <c r="B44" s="71"/>
      <c r="C44" s="72" t="s">
        <v>169</v>
      </c>
      <c r="D44" s="101">
        <v>0</v>
      </c>
      <c r="E44" s="101">
        <v>0</v>
      </c>
      <c r="F44" s="101">
        <f t="shared" si="1"/>
        <v>0</v>
      </c>
      <c r="G44" s="101"/>
      <c r="H44" s="101"/>
      <c r="I44" s="101">
        <f t="shared" si="2"/>
        <v>0</v>
      </c>
    </row>
    <row r="45" spans="2:9" x14ac:dyDescent="0.2">
      <c r="B45" s="71"/>
      <c r="C45" s="72" t="s">
        <v>85</v>
      </c>
      <c r="D45" s="101">
        <v>0</v>
      </c>
      <c r="E45" s="101">
        <v>0</v>
      </c>
      <c r="F45" s="101">
        <f t="shared" si="1"/>
        <v>0</v>
      </c>
      <c r="G45" s="101"/>
      <c r="H45" s="101"/>
      <c r="I45" s="101">
        <f t="shared" si="2"/>
        <v>0</v>
      </c>
    </row>
    <row r="46" spans="2:9" x14ac:dyDescent="0.2">
      <c r="B46" s="71"/>
      <c r="C46" s="72" t="s">
        <v>86</v>
      </c>
      <c r="D46" s="101">
        <v>0</v>
      </c>
      <c r="E46" s="101">
        <v>0</v>
      </c>
      <c r="F46" s="101">
        <f t="shared" si="1"/>
        <v>0</v>
      </c>
      <c r="G46" s="101"/>
      <c r="H46" s="101"/>
      <c r="I46" s="101">
        <f t="shared" si="2"/>
        <v>0</v>
      </c>
    </row>
    <row r="47" spans="2:9" x14ac:dyDescent="0.2">
      <c r="B47" s="71"/>
      <c r="C47" s="72" t="s">
        <v>87</v>
      </c>
      <c r="D47" s="101">
        <v>0</v>
      </c>
      <c r="E47" s="101">
        <v>0</v>
      </c>
      <c r="F47" s="101">
        <f t="shared" si="1"/>
        <v>0</v>
      </c>
      <c r="G47" s="101"/>
      <c r="H47" s="101"/>
      <c r="I47" s="101">
        <f t="shared" si="2"/>
        <v>0</v>
      </c>
    </row>
    <row r="48" spans="2:9" x14ac:dyDescent="0.2">
      <c r="B48" s="168" t="s">
        <v>170</v>
      </c>
      <c r="C48" s="169"/>
      <c r="D48" s="102">
        <f>SUM(D49:D57)</f>
        <v>0</v>
      </c>
      <c r="E48" s="102">
        <f>SUM(E49:E57)</f>
        <v>5924931</v>
      </c>
      <c r="F48" s="102">
        <f t="shared" si="1"/>
        <v>5924931</v>
      </c>
      <c r="G48" s="102">
        <f t="shared" ref="G48:H48" si="7">SUM(G49:G57)</f>
        <v>8999.01</v>
      </c>
      <c r="H48" s="102">
        <f t="shared" si="7"/>
        <v>8999.01</v>
      </c>
      <c r="I48" s="102">
        <f t="shared" si="2"/>
        <v>5915931.9900000002</v>
      </c>
    </row>
    <row r="49" spans="2:11" x14ac:dyDescent="0.2">
      <c r="B49" s="71"/>
      <c r="C49" s="72" t="s">
        <v>171</v>
      </c>
      <c r="D49" s="101">
        <v>0</v>
      </c>
      <c r="E49" s="101">
        <v>50000</v>
      </c>
      <c r="F49" s="101">
        <f t="shared" si="1"/>
        <v>50000</v>
      </c>
      <c r="G49" s="101">
        <v>8999.01</v>
      </c>
      <c r="H49" s="101">
        <v>8999.01</v>
      </c>
      <c r="I49" s="101">
        <f t="shared" si="2"/>
        <v>41000.99</v>
      </c>
    </row>
    <row r="50" spans="2:11" x14ac:dyDescent="0.2">
      <c r="B50" s="71"/>
      <c r="C50" s="72" t="s">
        <v>172</v>
      </c>
      <c r="D50" s="101">
        <v>0</v>
      </c>
      <c r="E50" s="101">
        <v>103000</v>
      </c>
      <c r="F50" s="101">
        <f t="shared" si="1"/>
        <v>103000</v>
      </c>
      <c r="G50" s="101">
        <v>0</v>
      </c>
      <c r="H50" s="101">
        <v>0</v>
      </c>
      <c r="I50" s="101">
        <f t="shared" si="2"/>
        <v>103000</v>
      </c>
    </row>
    <row r="51" spans="2:11" x14ac:dyDescent="0.2">
      <c r="B51" s="71"/>
      <c r="C51" s="72" t="s">
        <v>173</v>
      </c>
      <c r="D51" s="101">
        <v>0</v>
      </c>
      <c r="E51" s="101">
        <v>0</v>
      </c>
      <c r="F51" s="101">
        <f t="shared" si="1"/>
        <v>0</v>
      </c>
      <c r="G51" s="101">
        <v>0</v>
      </c>
      <c r="H51" s="101">
        <v>0</v>
      </c>
      <c r="I51" s="101">
        <f t="shared" si="2"/>
        <v>0</v>
      </c>
    </row>
    <row r="52" spans="2:11" x14ac:dyDescent="0.2">
      <c r="B52" s="71"/>
      <c r="C52" s="72" t="s">
        <v>174</v>
      </c>
      <c r="D52" s="101">
        <v>0</v>
      </c>
      <c r="E52" s="101">
        <v>0</v>
      </c>
      <c r="F52" s="101">
        <f t="shared" si="1"/>
        <v>0</v>
      </c>
      <c r="G52" s="101">
        <v>0</v>
      </c>
      <c r="H52" s="101">
        <v>0</v>
      </c>
      <c r="I52" s="101">
        <f t="shared" si="2"/>
        <v>0</v>
      </c>
    </row>
    <row r="53" spans="2:11" x14ac:dyDescent="0.2">
      <c r="B53" s="71"/>
      <c r="C53" s="72" t="s">
        <v>175</v>
      </c>
      <c r="D53" s="101">
        <v>0</v>
      </c>
      <c r="E53" s="101">
        <v>0</v>
      </c>
      <c r="F53" s="101">
        <f t="shared" si="1"/>
        <v>0</v>
      </c>
      <c r="G53" s="101">
        <v>0</v>
      </c>
      <c r="H53" s="101">
        <v>0</v>
      </c>
      <c r="I53" s="101">
        <f t="shared" si="2"/>
        <v>0</v>
      </c>
    </row>
    <row r="54" spans="2:11" x14ac:dyDescent="0.2">
      <c r="B54" s="71"/>
      <c r="C54" s="72" t="s">
        <v>176</v>
      </c>
      <c r="D54" s="101">
        <v>0</v>
      </c>
      <c r="E54" s="101">
        <v>25000</v>
      </c>
      <c r="F54" s="101">
        <f t="shared" si="1"/>
        <v>25000</v>
      </c>
      <c r="G54" s="101">
        <v>0</v>
      </c>
      <c r="H54" s="101">
        <v>0</v>
      </c>
      <c r="I54" s="101">
        <f t="shared" si="2"/>
        <v>25000</v>
      </c>
    </row>
    <row r="55" spans="2:11" x14ac:dyDescent="0.2">
      <c r="B55" s="71"/>
      <c r="C55" s="72" t="s">
        <v>177</v>
      </c>
      <c r="D55" s="101">
        <v>0</v>
      </c>
      <c r="E55" s="101">
        <v>0</v>
      </c>
      <c r="F55" s="101">
        <f t="shared" si="1"/>
        <v>0</v>
      </c>
      <c r="G55" s="101">
        <v>0</v>
      </c>
      <c r="H55" s="101">
        <v>0</v>
      </c>
      <c r="I55" s="101">
        <f t="shared" si="2"/>
        <v>0</v>
      </c>
    </row>
    <row r="56" spans="2:11" x14ac:dyDescent="0.2">
      <c r="B56" s="71"/>
      <c r="C56" s="72" t="s">
        <v>178</v>
      </c>
      <c r="D56" s="101">
        <v>0</v>
      </c>
      <c r="E56" s="101">
        <v>5746931</v>
      </c>
      <c r="F56" s="101">
        <f t="shared" si="1"/>
        <v>5746931</v>
      </c>
      <c r="G56" s="101">
        <v>0</v>
      </c>
      <c r="H56" s="101">
        <v>0</v>
      </c>
      <c r="I56" s="101">
        <f t="shared" si="2"/>
        <v>5746931</v>
      </c>
    </row>
    <row r="57" spans="2:11" x14ac:dyDescent="0.2">
      <c r="B57" s="71"/>
      <c r="C57" s="72" t="s">
        <v>35</v>
      </c>
      <c r="D57" s="101">
        <v>0</v>
      </c>
      <c r="E57" s="101">
        <v>0</v>
      </c>
      <c r="F57" s="101">
        <f t="shared" si="1"/>
        <v>0</v>
      </c>
      <c r="G57" s="101">
        <v>0</v>
      </c>
      <c r="H57" s="101">
        <v>0</v>
      </c>
      <c r="I57" s="101">
        <f t="shared" si="2"/>
        <v>0</v>
      </c>
    </row>
    <row r="58" spans="2:11" x14ac:dyDescent="0.2">
      <c r="B58" s="168" t="s">
        <v>95</v>
      </c>
      <c r="C58" s="169"/>
      <c r="D58" s="102">
        <f>SUM(D59:D61)</f>
        <v>0</v>
      </c>
      <c r="E58" s="102">
        <f>SUM(E59:E61)</f>
        <v>11528381</v>
      </c>
      <c r="F58" s="102">
        <f t="shared" si="1"/>
        <v>11528381</v>
      </c>
      <c r="G58" s="102">
        <f t="shared" ref="G58:H58" si="8">SUM(G59:G61)</f>
        <v>314071.15999999997</v>
      </c>
      <c r="H58" s="102">
        <f t="shared" si="8"/>
        <v>314071.15999999997</v>
      </c>
      <c r="I58" s="102">
        <f t="shared" si="2"/>
        <v>11214309.84</v>
      </c>
    </row>
    <row r="59" spans="2:11" x14ac:dyDescent="0.2">
      <c r="B59" s="71"/>
      <c r="C59" s="72" t="s">
        <v>179</v>
      </c>
      <c r="D59" s="101">
        <v>0</v>
      </c>
      <c r="E59" s="101">
        <v>0</v>
      </c>
      <c r="F59" s="101">
        <f t="shared" si="1"/>
        <v>0</v>
      </c>
      <c r="G59" s="101">
        <v>0</v>
      </c>
      <c r="H59" s="101">
        <v>0</v>
      </c>
      <c r="I59" s="101">
        <f t="shared" si="2"/>
        <v>0</v>
      </c>
    </row>
    <row r="60" spans="2:11" x14ac:dyDescent="0.2">
      <c r="B60" s="71"/>
      <c r="C60" s="72" t="s">
        <v>180</v>
      </c>
      <c r="D60" s="101">
        <v>0</v>
      </c>
      <c r="E60" s="101">
        <v>11528381</v>
      </c>
      <c r="F60" s="101">
        <f t="shared" si="1"/>
        <v>11528381</v>
      </c>
      <c r="G60" s="101">
        <v>314071.15999999997</v>
      </c>
      <c r="H60" s="101">
        <v>314071.15999999997</v>
      </c>
      <c r="I60" s="101">
        <f>+F60-G60</f>
        <v>11214309.84</v>
      </c>
    </row>
    <row r="61" spans="2:11" x14ac:dyDescent="0.2">
      <c r="B61" s="71"/>
      <c r="C61" s="72" t="s">
        <v>181</v>
      </c>
      <c r="D61" s="101">
        <v>0</v>
      </c>
      <c r="E61" s="101">
        <v>0</v>
      </c>
      <c r="F61" s="101">
        <f t="shared" si="1"/>
        <v>0</v>
      </c>
      <c r="G61" s="101">
        <v>0</v>
      </c>
      <c r="H61" s="101">
        <v>0</v>
      </c>
      <c r="I61" s="101">
        <f t="shared" si="2"/>
        <v>0</v>
      </c>
      <c r="K61" s="126"/>
    </row>
    <row r="62" spans="2:11" x14ac:dyDescent="0.2">
      <c r="B62" s="168" t="s">
        <v>182</v>
      </c>
      <c r="C62" s="169"/>
      <c r="D62" s="102">
        <f>SUM(D63:D69)</f>
        <v>0</v>
      </c>
      <c r="E62" s="102">
        <f>SUM(E63:E69)</f>
        <v>0</v>
      </c>
      <c r="F62" s="102">
        <f t="shared" si="1"/>
        <v>0</v>
      </c>
      <c r="G62" s="102">
        <f t="shared" ref="G62:H62" si="9">SUM(G63:G69)</f>
        <v>0</v>
      </c>
      <c r="H62" s="102">
        <f t="shared" si="9"/>
        <v>0</v>
      </c>
      <c r="I62" s="102">
        <f t="shared" si="2"/>
        <v>0</v>
      </c>
    </row>
    <row r="63" spans="2:11" x14ac:dyDescent="0.2">
      <c r="B63" s="71"/>
      <c r="C63" s="72" t="s">
        <v>183</v>
      </c>
      <c r="D63" s="101">
        <v>0</v>
      </c>
      <c r="E63" s="101">
        <v>0</v>
      </c>
      <c r="F63" s="101">
        <f t="shared" si="1"/>
        <v>0</v>
      </c>
      <c r="G63" s="101"/>
      <c r="H63" s="101"/>
      <c r="I63" s="101">
        <f t="shared" si="2"/>
        <v>0</v>
      </c>
    </row>
    <row r="64" spans="2:11" x14ac:dyDescent="0.2">
      <c r="B64" s="71"/>
      <c r="C64" s="72" t="s">
        <v>184</v>
      </c>
      <c r="D64" s="101">
        <v>0</v>
      </c>
      <c r="E64" s="101">
        <v>0</v>
      </c>
      <c r="F64" s="101">
        <f t="shared" si="1"/>
        <v>0</v>
      </c>
      <c r="G64" s="101"/>
      <c r="H64" s="101"/>
      <c r="I64" s="101">
        <f t="shared" si="2"/>
        <v>0</v>
      </c>
    </row>
    <row r="65" spans="2:9" x14ac:dyDescent="0.2">
      <c r="B65" s="71"/>
      <c r="C65" s="72" t="s">
        <v>185</v>
      </c>
      <c r="D65" s="101">
        <v>0</v>
      </c>
      <c r="E65" s="101">
        <v>0</v>
      </c>
      <c r="F65" s="101">
        <f t="shared" si="1"/>
        <v>0</v>
      </c>
      <c r="G65" s="101"/>
      <c r="H65" s="101"/>
      <c r="I65" s="101">
        <f t="shared" si="2"/>
        <v>0</v>
      </c>
    </row>
    <row r="66" spans="2:9" x14ac:dyDescent="0.2">
      <c r="B66" s="71"/>
      <c r="C66" s="72" t="s">
        <v>186</v>
      </c>
      <c r="D66" s="101">
        <v>0</v>
      </c>
      <c r="E66" s="101">
        <v>0</v>
      </c>
      <c r="F66" s="101">
        <f t="shared" si="1"/>
        <v>0</v>
      </c>
      <c r="G66" s="101"/>
      <c r="H66" s="101"/>
      <c r="I66" s="101">
        <f t="shared" si="2"/>
        <v>0</v>
      </c>
    </row>
    <row r="67" spans="2:9" x14ac:dyDescent="0.2">
      <c r="B67" s="71"/>
      <c r="C67" s="72" t="s">
        <v>187</v>
      </c>
      <c r="D67" s="101">
        <v>0</v>
      </c>
      <c r="E67" s="101">
        <v>0</v>
      </c>
      <c r="F67" s="101">
        <f t="shared" si="1"/>
        <v>0</v>
      </c>
      <c r="G67" s="101"/>
      <c r="H67" s="101"/>
      <c r="I67" s="101">
        <f t="shared" si="2"/>
        <v>0</v>
      </c>
    </row>
    <row r="68" spans="2:9" x14ac:dyDescent="0.2">
      <c r="B68" s="71"/>
      <c r="C68" s="72" t="s">
        <v>188</v>
      </c>
      <c r="D68" s="101">
        <v>0</v>
      </c>
      <c r="E68" s="101">
        <v>0</v>
      </c>
      <c r="F68" s="101">
        <f t="shared" si="1"/>
        <v>0</v>
      </c>
      <c r="G68" s="101"/>
      <c r="H68" s="101"/>
      <c r="I68" s="101">
        <f t="shared" si="2"/>
        <v>0</v>
      </c>
    </row>
    <row r="69" spans="2:9" x14ac:dyDescent="0.2">
      <c r="B69" s="71"/>
      <c r="C69" s="72" t="s">
        <v>189</v>
      </c>
      <c r="D69" s="101">
        <v>0</v>
      </c>
      <c r="E69" s="101">
        <v>0</v>
      </c>
      <c r="F69" s="101">
        <f t="shared" si="1"/>
        <v>0</v>
      </c>
      <c r="G69" s="101"/>
      <c r="H69" s="101"/>
      <c r="I69" s="101">
        <f t="shared" si="2"/>
        <v>0</v>
      </c>
    </row>
    <row r="70" spans="2:9" x14ac:dyDescent="0.2">
      <c r="B70" s="168" t="s">
        <v>84</v>
      </c>
      <c r="C70" s="169"/>
      <c r="D70" s="102">
        <f>SUM(D71:D73)</f>
        <v>0</v>
      </c>
      <c r="E70" s="102">
        <f>SUM(E71:E73)</f>
        <v>0</v>
      </c>
      <c r="F70" s="102">
        <f t="shared" si="1"/>
        <v>0</v>
      </c>
      <c r="G70" s="102">
        <f t="shared" ref="G70:H70" si="10">SUM(G71:G73)</f>
        <v>0</v>
      </c>
      <c r="H70" s="102">
        <f t="shared" si="10"/>
        <v>0</v>
      </c>
      <c r="I70" s="102">
        <f t="shared" si="2"/>
        <v>0</v>
      </c>
    </row>
    <row r="71" spans="2:9" x14ac:dyDescent="0.2">
      <c r="B71" s="71"/>
      <c r="C71" s="72" t="s">
        <v>88</v>
      </c>
      <c r="D71" s="101">
        <v>0</v>
      </c>
      <c r="E71" s="101">
        <v>0</v>
      </c>
      <c r="F71" s="101">
        <f t="shared" si="1"/>
        <v>0</v>
      </c>
      <c r="G71" s="101"/>
      <c r="H71" s="101"/>
      <c r="I71" s="101">
        <f t="shared" si="2"/>
        <v>0</v>
      </c>
    </row>
    <row r="72" spans="2:9" x14ac:dyDescent="0.2">
      <c r="B72" s="71"/>
      <c r="C72" s="72" t="s">
        <v>48</v>
      </c>
      <c r="D72" s="101">
        <v>0</v>
      </c>
      <c r="E72" s="101">
        <v>0</v>
      </c>
      <c r="F72" s="101">
        <f t="shared" si="1"/>
        <v>0</v>
      </c>
      <c r="G72" s="101"/>
      <c r="H72" s="101"/>
      <c r="I72" s="101">
        <f t="shared" si="2"/>
        <v>0</v>
      </c>
    </row>
    <row r="73" spans="2:9" x14ac:dyDescent="0.2">
      <c r="B73" s="71"/>
      <c r="C73" s="72" t="s">
        <v>89</v>
      </c>
      <c r="D73" s="101">
        <v>0</v>
      </c>
      <c r="E73" s="101">
        <v>0</v>
      </c>
      <c r="F73" s="101">
        <f t="shared" si="1"/>
        <v>0</v>
      </c>
      <c r="G73" s="101"/>
      <c r="H73" s="101"/>
      <c r="I73" s="101">
        <f t="shared" si="2"/>
        <v>0</v>
      </c>
    </row>
    <row r="74" spans="2:9" x14ac:dyDescent="0.2">
      <c r="B74" s="168" t="s">
        <v>190</v>
      </c>
      <c r="C74" s="169"/>
      <c r="D74" s="102">
        <v>0</v>
      </c>
      <c r="E74" s="102">
        <f t="shared" ref="E74" si="11">SUM(E75:E81)</f>
        <v>0</v>
      </c>
      <c r="F74" s="102">
        <f t="shared" si="1"/>
        <v>0</v>
      </c>
      <c r="G74" s="102">
        <f t="shared" ref="G74" si="12">SUM(G75:G81)</f>
        <v>0</v>
      </c>
      <c r="H74" s="102">
        <f t="shared" ref="H74" si="13">SUM(H75:H81)</f>
        <v>0</v>
      </c>
      <c r="I74" s="102">
        <f t="shared" si="2"/>
        <v>0</v>
      </c>
    </row>
    <row r="75" spans="2:9" x14ac:dyDescent="0.2">
      <c r="B75" s="71"/>
      <c r="C75" s="72" t="s">
        <v>191</v>
      </c>
      <c r="D75" s="101">
        <v>0</v>
      </c>
      <c r="E75" s="101">
        <v>0</v>
      </c>
      <c r="F75" s="101">
        <f t="shared" ref="F75:F81" si="14">+D75+E75</f>
        <v>0</v>
      </c>
      <c r="G75" s="101"/>
      <c r="H75" s="101"/>
      <c r="I75" s="101">
        <f t="shared" ref="I75:I81" si="15">+F75-G75</f>
        <v>0</v>
      </c>
    </row>
    <row r="76" spans="2:9" x14ac:dyDescent="0.2">
      <c r="B76" s="71"/>
      <c r="C76" s="72" t="s">
        <v>90</v>
      </c>
      <c r="D76" s="101">
        <v>0</v>
      </c>
      <c r="E76" s="101">
        <v>0</v>
      </c>
      <c r="F76" s="101">
        <f t="shared" si="14"/>
        <v>0</v>
      </c>
      <c r="G76" s="101"/>
      <c r="H76" s="101"/>
      <c r="I76" s="101">
        <f t="shared" si="15"/>
        <v>0</v>
      </c>
    </row>
    <row r="77" spans="2:9" x14ac:dyDescent="0.2">
      <c r="B77" s="71"/>
      <c r="C77" s="72" t="s">
        <v>91</v>
      </c>
      <c r="D77" s="101">
        <v>0</v>
      </c>
      <c r="E77" s="101">
        <v>0</v>
      </c>
      <c r="F77" s="101">
        <f t="shared" si="14"/>
        <v>0</v>
      </c>
      <c r="G77" s="101"/>
      <c r="H77" s="101"/>
      <c r="I77" s="101">
        <f t="shared" si="15"/>
        <v>0</v>
      </c>
    </row>
    <row r="78" spans="2:9" x14ac:dyDescent="0.2">
      <c r="B78" s="71"/>
      <c r="C78" s="72" t="s">
        <v>92</v>
      </c>
      <c r="D78" s="101">
        <v>0</v>
      </c>
      <c r="E78" s="101">
        <v>0</v>
      </c>
      <c r="F78" s="101">
        <f t="shared" si="14"/>
        <v>0</v>
      </c>
      <c r="G78" s="101"/>
      <c r="H78" s="101"/>
      <c r="I78" s="101">
        <f t="shared" si="15"/>
        <v>0</v>
      </c>
    </row>
    <row r="79" spans="2:9" x14ac:dyDescent="0.2">
      <c r="B79" s="71"/>
      <c r="C79" s="72" t="s">
        <v>93</v>
      </c>
      <c r="D79" s="101">
        <v>0</v>
      </c>
      <c r="E79" s="101">
        <v>0</v>
      </c>
      <c r="F79" s="101">
        <f t="shared" si="14"/>
        <v>0</v>
      </c>
      <c r="G79" s="101"/>
      <c r="H79" s="101"/>
      <c r="I79" s="101">
        <f t="shared" si="15"/>
        <v>0</v>
      </c>
    </row>
    <row r="80" spans="2:9" x14ac:dyDescent="0.2">
      <c r="B80" s="71"/>
      <c r="C80" s="72" t="s">
        <v>94</v>
      </c>
      <c r="D80" s="101">
        <v>0</v>
      </c>
      <c r="E80" s="101">
        <v>0</v>
      </c>
      <c r="F80" s="101">
        <f t="shared" si="14"/>
        <v>0</v>
      </c>
      <c r="G80" s="101"/>
      <c r="H80" s="101"/>
      <c r="I80" s="101">
        <f t="shared" si="15"/>
        <v>0</v>
      </c>
    </row>
    <row r="81" spans="1:10" x14ac:dyDescent="0.2">
      <c r="B81" s="71"/>
      <c r="C81" s="72" t="s">
        <v>192</v>
      </c>
      <c r="D81" s="101">
        <v>0</v>
      </c>
      <c r="E81" s="101">
        <v>0</v>
      </c>
      <c r="F81" s="101">
        <f t="shared" si="14"/>
        <v>0</v>
      </c>
      <c r="G81" s="101"/>
      <c r="H81" s="101"/>
      <c r="I81" s="101">
        <f t="shared" si="15"/>
        <v>0</v>
      </c>
    </row>
    <row r="82" spans="1:10" s="48" customFormat="1" x14ac:dyDescent="0.2">
      <c r="A82" s="47"/>
      <c r="B82" s="73"/>
      <c r="C82" s="74" t="s">
        <v>137</v>
      </c>
      <c r="D82" s="103">
        <f>+D10+D18+D28+D38+D48+D58+D62+D70+D74</f>
        <v>4355447</v>
      </c>
      <c r="E82" s="103">
        <f t="shared" ref="E82:I82" si="16">+E10+E18+E28+E38+E48+E58+E62+E70+E74</f>
        <v>23930936</v>
      </c>
      <c r="F82" s="103">
        <f>+F10+F18+F28+F38+F48+F58+F62+F70+F74</f>
        <v>28286383</v>
      </c>
      <c r="G82" s="103">
        <f t="shared" si="16"/>
        <v>2601829.96</v>
      </c>
      <c r="H82" s="103">
        <f t="shared" si="16"/>
        <v>2588360.7799999998</v>
      </c>
      <c r="I82" s="103">
        <f t="shared" si="16"/>
        <v>25684553.039999999</v>
      </c>
      <c r="J82" s="47"/>
    </row>
    <row r="84" spans="1:10" x14ac:dyDescent="0.2">
      <c r="D84" s="125"/>
      <c r="E84" s="70" t="str">
        <f>IF(CAdmon!E22=COG!E82," ","ERROR")</f>
        <v xml:space="preserve"> </v>
      </c>
      <c r="F84" s="70" t="str">
        <f>IF(CAdmon!F22=COG!F82," ","ERROR")</f>
        <v xml:space="preserve"> </v>
      </c>
      <c r="G84" s="70" t="str">
        <f>IF(CAdmon!G22=COG!G82," ","ERROR")</f>
        <v xml:space="preserve"> </v>
      </c>
      <c r="H84" s="70" t="str">
        <f>IF(CAdmon!H22=COG!H82," ","ERROR")</f>
        <v xml:space="preserve"> </v>
      </c>
      <c r="I84" s="70" t="str">
        <f>IF(CAdmon!I22=COG!I82," ","ERROR")</f>
        <v xml:space="preserve"> </v>
      </c>
    </row>
  </sheetData>
  <mergeCells count="17">
    <mergeCell ref="B1:I1"/>
    <mergeCell ref="B2:I2"/>
    <mergeCell ref="B3:I3"/>
    <mergeCell ref="B4:I4"/>
    <mergeCell ref="B5:I5"/>
    <mergeCell ref="B58:C58"/>
    <mergeCell ref="B62:C62"/>
    <mergeCell ref="B70:C70"/>
    <mergeCell ref="B74:C74"/>
    <mergeCell ref="I7:I8"/>
    <mergeCell ref="B10:C10"/>
    <mergeCell ref="B18:C18"/>
    <mergeCell ref="B28:C28"/>
    <mergeCell ref="B38:C38"/>
    <mergeCell ref="B48:C48"/>
    <mergeCell ref="B7:C9"/>
    <mergeCell ref="D7:H7"/>
  </mergeCells>
  <pageMargins left="0.7" right="0.7" top="0.75" bottom="0.75" header="0.3" footer="0.3"/>
  <pageSetup scale="84" fitToHeight="0" orientation="landscape" r:id="rId1"/>
  <ignoredErrors>
    <ignoredError sqref="F10 F18 F28 F38 F48 F58 F62 F70 F74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opLeftCell="D10" workbookViewId="0">
      <selection activeCell="B7" sqref="B7"/>
    </sheetView>
  </sheetViews>
  <sheetFormatPr baseColWidth="10" defaultRowHeight="12" x14ac:dyDescent="0.2"/>
  <cols>
    <col min="1" max="1" width="1.5703125" style="17" customWidth="1"/>
    <col min="2" max="2" width="4.5703125" style="89" customWidth="1"/>
    <col min="3" max="3" width="60.28515625" style="16" customWidth="1"/>
    <col min="4" max="9" width="12.7109375" style="16" customWidth="1"/>
    <col min="10" max="10" width="3.28515625" style="17" customWidth="1"/>
    <col min="11" max="16384" width="11.42578125" style="16"/>
  </cols>
  <sheetData>
    <row r="1" spans="1:10" s="17" customFormat="1" ht="8.25" customHeight="1" x14ac:dyDescent="0.2"/>
    <row r="2" spans="1:10" x14ac:dyDescent="0.2">
      <c r="B2" s="151" t="s">
        <v>260</v>
      </c>
      <c r="C2" s="152"/>
      <c r="D2" s="152"/>
      <c r="E2" s="152"/>
      <c r="F2" s="152"/>
      <c r="G2" s="152"/>
      <c r="H2" s="152"/>
      <c r="I2" s="153"/>
    </row>
    <row r="3" spans="1:10" x14ac:dyDescent="0.2">
      <c r="B3" s="154" t="s">
        <v>254</v>
      </c>
      <c r="C3" s="155"/>
      <c r="D3" s="155"/>
      <c r="E3" s="155"/>
      <c r="F3" s="155"/>
      <c r="G3" s="155"/>
      <c r="H3" s="155"/>
      <c r="I3" s="156"/>
    </row>
    <row r="4" spans="1:10" x14ac:dyDescent="0.2">
      <c r="B4" s="154" t="s">
        <v>128</v>
      </c>
      <c r="C4" s="155"/>
      <c r="D4" s="155"/>
      <c r="E4" s="155"/>
      <c r="F4" s="155"/>
      <c r="G4" s="155"/>
      <c r="H4" s="155"/>
      <c r="I4" s="156"/>
    </row>
    <row r="5" spans="1:10" x14ac:dyDescent="0.2">
      <c r="B5" s="154" t="s">
        <v>193</v>
      </c>
      <c r="C5" s="155"/>
      <c r="D5" s="155"/>
      <c r="E5" s="155"/>
      <c r="F5" s="155"/>
      <c r="G5" s="155"/>
      <c r="H5" s="155"/>
      <c r="I5" s="156"/>
    </row>
    <row r="6" spans="1:10" x14ac:dyDescent="0.2">
      <c r="B6" s="157" t="s">
        <v>262</v>
      </c>
      <c r="C6" s="158"/>
      <c r="D6" s="158"/>
      <c r="E6" s="158"/>
      <c r="F6" s="158"/>
      <c r="G6" s="158"/>
      <c r="H6" s="158"/>
      <c r="I6" s="159"/>
    </row>
    <row r="7" spans="1:10" s="17" customFormat="1" ht="9" customHeight="1" x14ac:dyDescent="0.2"/>
    <row r="8" spans="1:10" x14ac:dyDescent="0.2">
      <c r="B8" s="160" t="s">
        <v>73</v>
      </c>
      <c r="C8" s="160"/>
      <c r="D8" s="161" t="s">
        <v>130</v>
      </c>
      <c r="E8" s="161"/>
      <c r="F8" s="161"/>
      <c r="G8" s="161"/>
      <c r="H8" s="161"/>
      <c r="I8" s="161" t="s">
        <v>131</v>
      </c>
    </row>
    <row r="9" spans="1:10" ht="24" x14ac:dyDescent="0.2">
      <c r="B9" s="160"/>
      <c r="C9" s="160"/>
      <c r="D9" s="51" t="s">
        <v>132</v>
      </c>
      <c r="E9" s="51" t="s">
        <v>133</v>
      </c>
      <c r="F9" s="51" t="s">
        <v>106</v>
      </c>
      <c r="G9" s="51" t="s">
        <v>107</v>
      </c>
      <c r="H9" s="51" t="s">
        <v>134</v>
      </c>
      <c r="I9" s="161"/>
    </row>
    <row r="10" spans="1:10" x14ac:dyDescent="0.2">
      <c r="B10" s="160"/>
      <c r="C10" s="160"/>
      <c r="D10" s="51">
        <v>1</v>
      </c>
      <c r="E10" s="51">
        <v>2</v>
      </c>
      <c r="F10" s="51" t="s">
        <v>135</v>
      </c>
      <c r="G10" s="51">
        <v>4</v>
      </c>
      <c r="H10" s="51">
        <v>5</v>
      </c>
      <c r="I10" s="51" t="s">
        <v>136</v>
      </c>
    </row>
    <row r="11" spans="1:10" ht="3" customHeight="1" x14ac:dyDescent="0.2">
      <c r="B11" s="75"/>
      <c r="C11" s="64"/>
      <c r="D11" s="65"/>
      <c r="E11" s="65"/>
      <c r="F11" s="65"/>
      <c r="G11" s="65"/>
      <c r="H11" s="65"/>
      <c r="I11" s="65"/>
    </row>
    <row r="12" spans="1:10" s="77" customFormat="1" x14ac:dyDescent="0.25">
      <c r="A12" s="18"/>
      <c r="B12" s="170" t="s">
        <v>194</v>
      </c>
      <c r="C12" s="171"/>
      <c r="D12" s="76">
        <f>SUM(D13:D20)</f>
        <v>0</v>
      </c>
      <c r="E12" s="76">
        <f t="shared" ref="E12:I12" si="0">SUM(E13:E20)</f>
        <v>0</v>
      </c>
      <c r="F12" s="76">
        <f t="shared" si="0"/>
        <v>0</v>
      </c>
      <c r="G12" s="76">
        <f t="shared" si="0"/>
        <v>0</v>
      </c>
      <c r="H12" s="76">
        <f t="shared" si="0"/>
        <v>0</v>
      </c>
      <c r="I12" s="76">
        <f t="shared" si="0"/>
        <v>0</v>
      </c>
      <c r="J12" s="18"/>
    </row>
    <row r="13" spans="1:10" s="77" customFormat="1" x14ac:dyDescent="0.25">
      <c r="A13" s="18"/>
      <c r="B13" s="78"/>
      <c r="C13" s="79" t="s">
        <v>195</v>
      </c>
      <c r="D13" s="57"/>
      <c r="E13" s="57"/>
      <c r="F13" s="57">
        <f>+D13+E13</f>
        <v>0</v>
      </c>
      <c r="G13" s="57"/>
      <c r="H13" s="57"/>
      <c r="I13" s="57">
        <f>+F13-G13</f>
        <v>0</v>
      </c>
      <c r="J13" s="18"/>
    </row>
    <row r="14" spans="1:10" s="77" customFormat="1" x14ac:dyDescent="0.25">
      <c r="A14" s="18"/>
      <c r="B14" s="78"/>
      <c r="C14" s="79" t="s">
        <v>196</v>
      </c>
      <c r="D14" s="57"/>
      <c r="E14" s="57"/>
      <c r="F14" s="57">
        <f t="shared" ref="F14:F20" si="1">+D14+E14</f>
        <v>0</v>
      </c>
      <c r="G14" s="57"/>
      <c r="H14" s="57"/>
      <c r="I14" s="57">
        <f t="shared" ref="I14:I20" si="2">+F14-G14</f>
        <v>0</v>
      </c>
      <c r="J14" s="18"/>
    </row>
    <row r="15" spans="1:10" s="77" customFormat="1" x14ac:dyDescent="0.25">
      <c r="A15" s="18"/>
      <c r="B15" s="78"/>
      <c r="C15" s="79" t="s">
        <v>197</v>
      </c>
      <c r="D15" s="57"/>
      <c r="E15" s="57"/>
      <c r="F15" s="57">
        <f t="shared" si="1"/>
        <v>0</v>
      </c>
      <c r="G15" s="57"/>
      <c r="H15" s="57"/>
      <c r="I15" s="57">
        <f t="shared" si="2"/>
        <v>0</v>
      </c>
      <c r="J15" s="18"/>
    </row>
    <row r="16" spans="1:10" s="77" customFormat="1" x14ac:dyDescent="0.25">
      <c r="A16" s="18"/>
      <c r="B16" s="78"/>
      <c r="C16" s="79" t="s">
        <v>198</v>
      </c>
      <c r="D16" s="57"/>
      <c r="E16" s="57"/>
      <c r="F16" s="57">
        <f t="shared" si="1"/>
        <v>0</v>
      </c>
      <c r="G16" s="57"/>
      <c r="H16" s="57"/>
      <c r="I16" s="57">
        <f t="shared" si="2"/>
        <v>0</v>
      </c>
      <c r="J16" s="18"/>
    </row>
    <row r="17" spans="1:10" s="77" customFormat="1" x14ac:dyDescent="0.25">
      <c r="A17" s="18"/>
      <c r="B17" s="78"/>
      <c r="C17" s="79" t="s">
        <v>199</v>
      </c>
      <c r="D17" s="57"/>
      <c r="E17" s="57"/>
      <c r="F17" s="57">
        <f t="shared" si="1"/>
        <v>0</v>
      </c>
      <c r="G17" s="57"/>
      <c r="H17" s="57"/>
      <c r="I17" s="57">
        <f t="shared" si="2"/>
        <v>0</v>
      </c>
      <c r="J17" s="18"/>
    </row>
    <row r="18" spans="1:10" s="77" customFormat="1" x14ac:dyDescent="0.25">
      <c r="A18" s="18"/>
      <c r="B18" s="78"/>
      <c r="C18" s="79" t="s">
        <v>200</v>
      </c>
      <c r="D18" s="57"/>
      <c r="E18" s="57"/>
      <c r="F18" s="57">
        <f t="shared" si="1"/>
        <v>0</v>
      </c>
      <c r="G18" s="57"/>
      <c r="H18" s="57"/>
      <c r="I18" s="57">
        <f t="shared" si="2"/>
        <v>0</v>
      </c>
      <c r="J18" s="18"/>
    </row>
    <row r="19" spans="1:10" s="77" customFormat="1" x14ac:dyDescent="0.25">
      <c r="A19" s="18"/>
      <c r="B19" s="78"/>
      <c r="C19" s="79" t="s">
        <v>201</v>
      </c>
      <c r="D19" s="57"/>
      <c r="E19" s="57"/>
      <c r="F19" s="57">
        <f t="shared" si="1"/>
        <v>0</v>
      </c>
      <c r="G19" s="57"/>
      <c r="H19" s="57"/>
      <c r="I19" s="57">
        <f t="shared" si="2"/>
        <v>0</v>
      </c>
      <c r="J19" s="18"/>
    </row>
    <row r="20" spans="1:10" s="77" customFormat="1" x14ac:dyDescent="0.25">
      <c r="A20" s="18"/>
      <c r="B20" s="78"/>
      <c r="C20" s="79" t="s">
        <v>167</v>
      </c>
      <c r="D20" s="57"/>
      <c r="E20" s="57"/>
      <c r="F20" s="57">
        <f t="shared" si="1"/>
        <v>0</v>
      </c>
      <c r="G20" s="57"/>
      <c r="H20" s="57"/>
      <c r="I20" s="57">
        <f t="shared" si="2"/>
        <v>0</v>
      </c>
      <c r="J20" s="18"/>
    </row>
    <row r="21" spans="1:10" s="77" customFormat="1" x14ac:dyDescent="0.25">
      <c r="A21" s="18"/>
      <c r="B21" s="78"/>
      <c r="C21" s="79"/>
      <c r="D21" s="57"/>
      <c r="E21" s="57"/>
      <c r="F21" s="57"/>
      <c r="G21" s="57"/>
      <c r="H21" s="57"/>
      <c r="I21" s="57"/>
      <c r="J21" s="18"/>
    </row>
    <row r="22" spans="1:10" s="81" customFormat="1" x14ac:dyDescent="0.25">
      <c r="A22" s="80"/>
      <c r="B22" s="170" t="s">
        <v>202</v>
      </c>
      <c r="C22" s="171"/>
      <c r="D22" s="76">
        <f>SUM(D23:D29)</f>
        <v>0</v>
      </c>
      <c r="E22" s="76">
        <f t="shared" ref="E22" si="3">SUM(E23:E29)</f>
        <v>0</v>
      </c>
      <c r="F22" s="76">
        <f>+D22+E22</f>
        <v>0</v>
      </c>
      <c r="G22" s="76">
        <f t="shared" ref="G22" si="4">SUM(G23:G29)</f>
        <v>0</v>
      </c>
      <c r="H22" s="76">
        <f t="shared" ref="H22" si="5">SUM(H23:H29)</f>
        <v>0</v>
      </c>
      <c r="I22" s="76">
        <f>+F22-G22</f>
        <v>0</v>
      </c>
      <c r="J22" s="80"/>
    </row>
    <row r="23" spans="1:10" s="77" customFormat="1" x14ac:dyDescent="0.25">
      <c r="A23" s="18"/>
      <c r="B23" s="78"/>
      <c r="C23" s="79" t="s">
        <v>203</v>
      </c>
      <c r="D23" s="82"/>
      <c r="E23" s="82"/>
      <c r="F23" s="57">
        <f t="shared" ref="F23:F29" si="6">+D23+E23</f>
        <v>0</v>
      </c>
      <c r="G23" s="82"/>
      <c r="H23" s="82"/>
      <c r="I23" s="57">
        <f t="shared" ref="I23:I29" si="7">+F23-G23</f>
        <v>0</v>
      </c>
      <c r="J23" s="18"/>
    </row>
    <row r="24" spans="1:10" s="77" customFormat="1" x14ac:dyDescent="0.25">
      <c r="A24" s="18"/>
      <c r="B24" s="78"/>
      <c r="C24" s="79" t="s">
        <v>204</v>
      </c>
      <c r="D24" s="82"/>
      <c r="E24" s="82"/>
      <c r="F24" s="57">
        <f t="shared" si="6"/>
        <v>0</v>
      </c>
      <c r="G24" s="82"/>
      <c r="H24" s="82"/>
      <c r="I24" s="57">
        <f t="shared" si="7"/>
        <v>0</v>
      </c>
      <c r="J24" s="18"/>
    </row>
    <row r="25" spans="1:10" s="77" customFormat="1" x14ac:dyDescent="0.25">
      <c r="A25" s="18"/>
      <c r="B25" s="78"/>
      <c r="C25" s="79" t="s">
        <v>205</v>
      </c>
      <c r="D25" s="82"/>
      <c r="E25" s="82"/>
      <c r="F25" s="57">
        <f t="shared" si="6"/>
        <v>0</v>
      </c>
      <c r="G25" s="82"/>
      <c r="H25" s="82"/>
      <c r="I25" s="57">
        <f t="shared" si="7"/>
        <v>0</v>
      </c>
      <c r="J25" s="18"/>
    </row>
    <row r="26" spans="1:10" s="77" customFormat="1" x14ac:dyDescent="0.25">
      <c r="A26" s="18"/>
      <c r="B26" s="78"/>
      <c r="C26" s="79" t="s">
        <v>206</v>
      </c>
      <c r="D26" s="82"/>
      <c r="E26" s="82"/>
      <c r="F26" s="57">
        <f t="shared" si="6"/>
        <v>0</v>
      </c>
      <c r="G26" s="82"/>
      <c r="H26" s="82"/>
      <c r="I26" s="57">
        <f t="shared" si="7"/>
        <v>0</v>
      </c>
      <c r="J26" s="18"/>
    </row>
    <row r="27" spans="1:10" s="77" customFormat="1" x14ac:dyDescent="0.25">
      <c r="A27" s="18"/>
      <c r="B27" s="78"/>
      <c r="C27" s="79" t="s">
        <v>207</v>
      </c>
      <c r="D27" s="82"/>
      <c r="E27" s="82"/>
      <c r="F27" s="57">
        <f t="shared" si="6"/>
        <v>0</v>
      </c>
      <c r="G27" s="82"/>
      <c r="H27" s="82"/>
      <c r="I27" s="57">
        <f t="shared" si="7"/>
        <v>0</v>
      </c>
      <c r="J27" s="18"/>
    </row>
    <row r="28" spans="1:10" s="77" customFormat="1" x14ac:dyDescent="0.25">
      <c r="A28" s="18"/>
      <c r="B28" s="78"/>
      <c r="C28" s="79" t="s">
        <v>208</v>
      </c>
      <c r="D28" s="82"/>
      <c r="E28" s="82"/>
      <c r="F28" s="57">
        <f t="shared" si="6"/>
        <v>0</v>
      </c>
      <c r="G28" s="82"/>
      <c r="H28" s="82"/>
      <c r="I28" s="57">
        <f t="shared" si="7"/>
        <v>0</v>
      </c>
      <c r="J28" s="18"/>
    </row>
    <row r="29" spans="1:10" s="77" customFormat="1" x14ac:dyDescent="0.25">
      <c r="A29" s="18"/>
      <c r="B29" s="78"/>
      <c r="C29" s="79" t="s">
        <v>209</v>
      </c>
      <c r="D29" s="82"/>
      <c r="E29" s="82"/>
      <c r="F29" s="57">
        <f t="shared" si="6"/>
        <v>0</v>
      </c>
      <c r="G29" s="82"/>
      <c r="H29" s="82"/>
      <c r="I29" s="57">
        <f t="shared" si="7"/>
        <v>0</v>
      </c>
      <c r="J29" s="18"/>
    </row>
    <row r="30" spans="1:10" s="77" customFormat="1" x14ac:dyDescent="0.25">
      <c r="A30" s="18"/>
      <c r="B30" s="78"/>
      <c r="C30" s="79"/>
      <c r="D30" s="82"/>
      <c r="E30" s="82"/>
      <c r="F30" s="82"/>
      <c r="G30" s="82"/>
      <c r="H30" s="82"/>
      <c r="I30" s="82"/>
      <c r="J30" s="18"/>
    </row>
    <row r="31" spans="1:10" s="81" customFormat="1" x14ac:dyDescent="0.25">
      <c r="A31" s="80"/>
      <c r="B31" s="170" t="s">
        <v>210</v>
      </c>
      <c r="C31" s="171"/>
      <c r="D31" s="110">
        <f>SUM(D32:D40)</f>
        <v>4355447</v>
      </c>
      <c r="E31" s="110">
        <f>SUM(E32:E40)</f>
        <v>23930936</v>
      </c>
      <c r="F31" s="110">
        <f>+D31+E31</f>
        <v>28286383</v>
      </c>
      <c r="G31" s="110">
        <f>SUM(G32:G40)</f>
        <v>2601829.96</v>
      </c>
      <c r="H31" s="110">
        <f>SUM(H32:H40)</f>
        <v>2588360.7799999998</v>
      </c>
      <c r="I31" s="110">
        <f>+F31-G31</f>
        <v>25684553.039999999</v>
      </c>
      <c r="J31" s="80"/>
    </row>
    <row r="32" spans="1:10" s="77" customFormat="1" x14ac:dyDescent="0.25">
      <c r="A32" s="18"/>
      <c r="B32" s="78"/>
      <c r="C32" s="79" t="s">
        <v>211</v>
      </c>
      <c r="D32" s="82"/>
      <c r="E32" s="82"/>
      <c r="F32" s="82">
        <f t="shared" ref="F32:F40" si="8">+D32+E32</f>
        <v>0</v>
      </c>
      <c r="G32" s="82"/>
      <c r="H32" s="82"/>
      <c r="I32" s="82">
        <f t="shared" ref="I32:I40" si="9">+F32-G32</f>
        <v>0</v>
      </c>
      <c r="J32" s="18"/>
    </row>
    <row r="33" spans="1:10" s="77" customFormat="1" x14ac:dyDescent="0.25">
      <c r="A33" s="18"/>
      <c r="B33" s="78"/>
      <c r="C33" s="79" t="s">
        <v>212</v>
      </c>
      <c r="D33" s="82"/>
      <c r="E33" s="82"/>
      <c r="F33" s="82">
        <f t="shared" si="8"/>
        <v>0</v>
      </c>
      <c r="G33" s="82"/>
      <c r="H33" s="82"/>
      <c r="I33" s="82">
        <f t="shared" si="9"/>
        <v>0</v>
      </c>
      <c r="J33" s="18"/>
    </row>
    <row r="34" spans="1:10" s="77" customFormat="1" x14ac:dyDescent="0.25">
      <c r="A34" s="18"/>
      <c r="B34" s="78"/>
      <c r="C34" s="79" t="s">
        <v>213</v>
      </c>
      <c r="D34" s="82"/>
      <c r="E34" s="82"/>
      <c r="F34" s="82">
        <f t="shared" si="8"/>
        <v>0</v>
      </c>
      <c r="G34" s="82"/>
      <c r="H34" s="82"/>
      <c r="I34" s="82">
        <f t="shared" si="9"/>
        <v>0</v>
      </c>
      <c r="J34" s="18"/>
    </row>
    <row r="35" spans="1:10" s="77" customFormat="1" x14ac:dyDescent="0.25">
      <c r="A35" s="18"/>
      <c r="B35" s="78"/>
      <c r="C35" s="79" t="s">
        <v>214</v>
      </c>
      <c r="D35" s="82"/>
      <c r="E35" s="82"/>
      <c r="F35" s="82">
        <f t="shared" si="8"/>
        <v>0</v>
      </c>
      <c r="G35" s="82"/>
      <c r="H35" s="82"/>
      <c r="I35" s="82">
        <f t="shared" si="9"/>
        <v>0</v>
      </c>
      <c r="J35" s="18"/>
    </row>
    <row r="36" spans="1:10" s="77" customFormat="1" x14ac:dyDescent="0.25">
      <c r="A36" s="18"/>
      <c r="B36" s="78"/>
      <c r="C36" s="79" t="s">
        <v>215</v>
      </c>
      <c r="D36" s="82"/>
      <c r="E36" s="82"/>
      <c r="F36" s="82">
        <f t="shared" si="8"/>
        <v>0</v>
      </c>
      <c r="G36" s="82"/>
      <c r="H36" s="82"/>
      <c r="I36" s="82">
        <f t="shared" si="9"/>
        <v>0</v>
      </c>
      <c r="J36" s="18"/>
    </row>
    <row r="37" spans="1:10" s="77" customFormat="1" x14ac:dyDescent="0.25">
      <c r="A37" s="18"/>
      <c r="B37" s="78"/>
      <c r="C37" s="79" t="s">
        <v>216</v>
      </c>
      <c r="D37" s="82"/>
      <c r="E37" s="82"/>
      <c r="F37" s="82">
        <f t="shared" si="8"/>
        <v>0</v>
      </c>
      <c r="G37" s="82"/>
      <c r="H37" s="82"/>
      <c r="I37" s="82">
        <f t="shared" si="9"/>
        <v>0</v>
      </c>
      <c r="J37" s="18"/>
    </row>
    <row r="38" spans="1:10" s="77" customFormat="1" x14ac:dyDescent="0.25">
      <c r="A38" s="18"/>
      <c r="B38" s="78"/>
      <c r="C38" s="79" t="s">
        <v>217</v>
      </c>
      <c r="D38" s="82"/>
      <c r="E38" s="82"/>
      <c r="F38" s="82">
        <f t="shared" si="8"/>
        <v>0</v>
      </c>
      <c r="G38" s="82"/>
      <c r="H38" s="82"/>
      <c r="I38" s="82">
        <f t="shared" si="9"/>
        <v>0</v>
      </c>
      <c r="J38" s="18"/>
    </row>
    <row r="39" spans="1:10" s="77" customFormat="1" x14ac:dyDescent="0.25">
      <c r="A39" s="18"/>
      <c r="B39" s="78"/>
      <c r="C39" s="79" t="s">
        <v>218</v>
      </c>
      <c r="D39" s="82"/>
      <c r="E39" s="82"/>
      <c r="F39" s="82">
        <f t="shared" si="8"/>
        <v>0</v>
      </c>
      <c r="G39" s="82"/>
      <c r="H39" s="82"/>
      <c r="I39" s="82">
        <f t="shared" si="9"/>
        <v>0</v>
      </c>
      <c r="J39" s="18"/>
    </row>
    <row r="40" spans="1:10" s="77" customFormat="1" x14ac:dyDescent="0.25">
      <c r="A40" s="18"/>
      <c r="B40" s="78"/>
      <c r="C40" s="79" t="s">
        <v>219</v>
      </c>
      <c r="D40" s="105">
        <f>+COG!D82</f>
        <v>4355447</v>
      </c>
      <c r="E40" s="105">
        <f>+COG!E82</f>
        <v>23930936</v>
      </c>
      <c r="F40" s="105">
        <f t="shared" si="8"/>
        <v>28286383</v>
      </c>
      <c r="G40" s="105">
        <f>+CAdmon!G22</f>
        <v>2601829.96</v>
      </c>
      <c r="H40" s="105">
        <f>+CAdmon!H12</f>
        <v>2588360.7799999998</v>
      </c>
      <c r="I40" s="105">
        <f t="shared" si="9"/>
        <v>25684553.039999999</v>
      </c>
      <c r="J40" s="18"/>
    </row>
    <row r="41" spans="1:10" s="77" customFormat="1" x14ac:dyDescent="0.25">
      <c r="A41" s="18"/>
      <c r="B41" s="78"/>
      <c r="C41" s="79"/>
      <c r="D41" s="82"/>
      <c r="E41" s="82"/>
      <c r="F41" s="82"/>
      <c r="G41" s="82"/>
      <c r="H41" s="82"/>
      <c r="I41" s="82"/>
      <c r="J41" s="18"/>
    </row>
    <row r="42" spans="1:10" s="81" customFormat="1" x14ac:dyDescent="0.25">
      <c r="A42" s="80"/>
      <c r="B42" s="170" t="s">
        <v>220</v>
      </c>
      <c r="C42" s="171"/>
      <c r="D42" s="83">
        <f>SUM(D43:D46)</f>
        <v>0</v>
      </c>
      <c r="E42" s="83">
        <f>SUM(E43:E46)</f>
        <v>0</v>
      </c>
      <c r="F42" s="83">
        <f>+D42+E42</f>
        <v>0</v>
      </c>
      <c r="G42" s="83">
        <f t="shared" ref="G42:H42" si="10">SUM(G43:G46)</f>
        <v>0</v>
      </c>
      <c r="H42" s="83">
        <f t="shared" si="10"/>
        <v>0</v>
      </c>
      <c r="I42" s="83">
        <f>+F42-G42</f>
        <v>0</v>
      </c>
      <c r="J42" s="80"/>
    </row>
    <row r="43" spans="1:10" s="77" customFormat="1" x14ac:dyDescent="0.25">
      <c r="A43" s="18"/>
      <c r="B43" s="78"/>
      <c r="C43" s="79" t="s">
        <v>221</v>
      </c>
      <c r="D43" s="82"/>
      <c r="E43" s="82"/>
      <c r="F43" s="82">
        <f t="shared" ref="F43:F46" si="11">+D43+E43</f>
        <v>0</v>
      </c>
      <c r="G43" s="82"/>
      <c r="H43" s="82"/>
      <c r="I43" s="82">
        <f t="shared" ref="I43:I46" si="12">+F43-G43</f>
        <v>0</v>
      </c>
      <c r="J43" s="18"/>
    </row>
    <row r="44" spans="1:10" s="77" customFormat="1" ht="24" x14ac:dyDescent="0.25">
      <c r="A44" s="18"/>
      <c r="B44" s="78"/>
      <c r="C44" s="79" t="s">
        <v>222</v>
      </c>
      <c r="D44" s="82"/>
      <c r="E44" s="82"/>
      <c r="F44" s="82">
        <f t="shared" si="11"/>
        <v>0</v>
      </c>
      <c r="G44" s="82"/>
      <c r="H44" s="82"/>
      <c r="I44" s="82">
        <f t="shared" si="12"/>
        <v>0</v>
      </c>
      <c r="J44" s="18"/>
    </row>
    <row r="45" spans="1:10" s="77" customFormat="1" x14ac:dyDescent="0.25">
      <c r="A45" s="18"/>
      <c r="B45" s="78"/>
      <c r="C45" s="79" t="s">
        <v>223</v>
      </c>
      <c r="D45" s="82"/>
      <c r="E45" s="82"/>
      <c r="F45" s="82">
        <f t="shared" si="11"/>
        <v>0</v>
      </c>
      <c r="G45" s="82"/>
      <c r="H45" s="82"/>
      <c r="I45" s="82">
        <f t="shared" si="12"/>
        <v>0</v>
      </c>
      <c r="J45" s="18"/>
    </row>
    <row r="46" spans="1:10" s="77" customFormat="1" x14ac:dyDescent="0.25">
      <c r="A46" s="18"/>
      <c r="B46" s="78"/>
      <c r="C46" s="79" t="s">
        <v>224</v>
      </c>
      <c r="D46" s="82"/>
      <c r="E46" s="82"/>
      <c r="F46" s="82">
        <f t="shared" si="11"/>
        <v>0</v>
      </c>
      <c r="G46" s="82"/>
      <c r="H46" s="82"/>
      <c r="I46" s="82">
        <f t="shared" si="12"/>
        <v>0</v>
      </c>
      <c r="J46" s="18"/>
    </row>
    <row r="47" spans="1:10" s="77" customFormat="1" x14ac:dyDescent="0.25">
      <c r="A47" s="18"/>
      <c r="B47" s="84"/>
      <c r="C47" s="85"/>
      <c r="D47" s="86"/>
      <c r="E47" s="86"/>
      <c r="F47" s="86"/>
      <c r="G47" s="86"/>
      <c r="H47" s="86"/>
      <c r="I47" s="86"/>
      <c r="J47" s="18"/>
    </row>
    <row r="48" spans="1:10" s="81" customFormat="1" ht="24" customHeight="1" x14ac:dyDescent="0.25">
      <c r="A48" s="80"/>
      <c r="B48" s="87"/>
      <c r="C48" s="88" t="s">
        <v>137</v>
      </c>
      <c r="D48" s="111">
        <f>+D12+D22+D31+D42</f>
        <v>4355447</v>
      </c>
      <c r="E48" s="111">
        <f t="shared" ref="E48:I48" si="13">+E12+E22+E31+E42</f>
        <v>23930936</v>
      </c>
      <c r="F48" s="111">
        <f t="shared" si="13"/>
        <v>28286383</v>
      </c>
      <c r="G48" s="111">
        <f t="shared" si="13"/>
        <v>2601829.96</v>
      </c>
      <c r="H48" s="111">
        <f t="shared" si="13"/>
        <v>2588360.7799999998</v>
      </c>
      <c r="I48" s="111">
        <f t="shared" si="13"/>
        <v>25684553.039999999</v>
      </c>
      <c r="J48" s="80"/>
    </row>
    <row r="50" spans="4:9" x14ac:dyDescent="0.2">
      <c r="D50" s="90" t="str">
        <f>IF(D48=CAdmon!D22," ","ERROR")</f>
        <v xml:space="preserve"> </v>
      </c>
      <c r="E50" s="90" t="str">
        <f>IF(E48=CAdmon!E22," ","ERROR")</f>
        <v xml:space="preserve"> </v>
      </c>
      <c r="F50" s="90" t="str">
        <f>IF(F48=CAdmon!F22," ","ERROR")</f>
        <v xml:space="preserve"> </v>
      </c>
      <c r="G50" s="90" t="str">
        <f>IF(G48=CAdmon!G22," ","ERROR")</f>
        <v xml:space="preserve"> </v>
      </c>
      <c r="H50" s="90" t="str">
        <f>IF(H48=CAdmon!H22," ","ERROR")</f>
        <v xml:space="preserve"> </v>
      </c>
      <c r="I50" s="90" t="str">
        <f>IF(I48=CAdmon!I22," ","ERROR")</f>
        <v xml:space="preserve"> </v>
      </c>
    </row>
  </sheetData>
  <mergeCells count="12">
    <mergeCell ref="B12:C12"/>
    <mergeCell ref="B22:C22"/>
    <mergeCell ref="B31:C31"/>
    <mergeCell ref="B42:C42"/>
    <mergeCell ref="B2:I2"/>
    <mergeCell ref="B3:I3"/>
    <mergeCell ref="B4:I4"/>
    <mergeCell ref="B5:I5"/>
    <mergeCell ref="B6:I6"/>
    <mergeCell ref="B8:C10"/>
    <mergeCell ref="D8:H8"/>
    <mergeCell ref="I8:I9"/>
  </mergeCells>
  <pageMargins left="0.7" right="0.7" top="0.75" bottom="0.75" header="0.3" footer="0.3"/>
  <pageSetup scale="71" orientation="landscape" r:id="rId1"/>
  <ignoredErrors>
    <ignoredError sqref="F22:F29 F31:F40 F42:F46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workbookViewId="0">
      <selection activeCell="B6" sqref="B6"/>
    </sheetView>
  </sheetViews>
  <sheetFormatPr baseColWidth="10" defaultRowHeight="12" x14ac:dyDescent="0.2"/>
  <cols>
    <col min="1" max="1" width="3" style="16" customWidth="1"/>
    <col min="2" max="2" width="18.5703125" style="16" customWidth="1"/>
    <col min="3" max="3" width="19" style="16" customWidth="1"/>
    <col min="4" max="7" width="11.42578125" style="16"/>
    <col min="8" max="8" width="13.42578125" style="16" customWidth="1"/>
    <col min="9" max="9" width="10" style="16" customWidth="1"/>
    <col min="10" max="10" width="3" style="16" customWidth="1"/>
    <col min="11" max="16384" width="11.42578125" style="16"/>
  </cols>
  <sheetData>
    <row r="1" spans="1:10" x14ac:dyDescent="0.2">
      <c r="A1" s="17"/>
      <c r="B1" s="17"/>
      <c r="C1" s="17"/>
      <c r="D1" s="17"/>
      <c r="E1" s="17"/>
      <c r="F1" s="17"/>
      <c r="G1" s="17"/>
      <c r="H1" s="17"/>
      <c r="I1" s="17"/>
      <c r="J1" s="17"/>
    </row>
    <row r="2" spans="1:10" x14ac:dyDescent="0.2">
      <c r="A2" s="17"/>
      <c r="B2" s="151" t="s">
        <v>260</v>
      </c>
      <c r="C2" s="152"/>
      <c r="D2" s="152"/>
      <c r="E2" s="152"/>
      <c r="F2" s="152"/>
      <c r="G2" s="152"/>
      <c r="H2" s="152"/>
      <c r="I2" s="153"/>
      <c r="J2" s="17"/>
    </row>
    <row r="3" spans="1:10" x14ac:dyDescent="0.2">
      <c r="A3" s="17"/>
      <c r="B3" s="154" t="s">
        <v>254</v>
      </c>
      <c r="C3" s="155"/>
      <c r="D3" s="155"/>
      <c r="E3" s="155"/>
      <c r="F3" s="155"/>
      <c r="G3" s="155"/>
      <c r="H3" s="155"/>
      <c r="I3" s="156"/>
      <c r="J3" s="17"/>
    </row>
    <row r="4" spans="1:10" x14ac:dyDescent="0.2">
      <c r="A4" s="17"/>
      <c r="B4" s="154" t="s">
        <v>98</v>
      </c>
      <c r="C4" s="155"/>
      <c r="D4" s="155"/>
      <c r="E4" s="155"/>
      <c r="F4" s="155"/>
      <c r="G4" s="155"/>
      <c r="H4" s="155"/>
      <c r="I4" s="156"/>
      <c r="J4" s="17"/>
    </row>
    <row r="5" spans="1:10" x14ac:dyDescent="0.2">
      <c r="A5" s="17"/>
      <c r="B5" s="157" t="s">
        <v>261</v>
      </c>
      <c r="C5" s="158"/>
      <c r="D5" s="158"/>
      <c r="E5" s="158"/>
      <c r="F5" s="158"/>
      <c r="G5" s="158"/>
      <c r="H5" s="158"/>
      <c r="I5" s="159"/>
      <c r="J5" s="17"/>
    </row>
    <row r="6" spans="1:10" x14ac:dyDescent="0.2">
      <c r="A6" s="17"/>
      <c r="B6" s="17"/>
      <c r="C6" s="17"/>
      <c r="D6" s="17"/>
      <c r="E6" s="17"/>
      <c r="F6" s="17"/>
      <c r="G6" s="17"/>
      <c r="H6" s="17"/>
      <c r="I6" s="17"/>
      <c r="J6" s="17"/>
    </row>
    <row r="7" spans="1:10" x14ac:dyDescent="0.2">
      <c r="A7" s="17"/>
      <c r="B7" s="178" t="s">
        <v>225</v>
      </c>
      <c r="C7" s="178"/>
      <c r="D7" s="178" t="s">
        <v>226</v>
      </c>
      <c r="E7" s="178"/>
      <c r="F7" s="178" t="s">
        <v>227</v>
      </c>
      <c r="G7" s="178"/>
      <c r="H7" s="178" t="s">
        <v>228</v>
      </c>
      <c r="I7" s="178"/>
      <c r="J7" s="17"/>
    </row>
    <row r="8" spans="1:10" x14ac:dyDescent="0.2">
      <c r="A8" s="17"/>
      <c r="B8" s="178"/>
      <c r="C8" s="178"/>
      <c r="D8" s="178" t="s">
        <v>229</v>
      </c>
      <c r="E8" s="178"/>
      <c r="F8" s="178" t="s">
        <v>230</v>
      </c>
      <c r="G8" s="178"/>
      <c r="H8" s="178" t="s">
        <v>231</v>
      </c>
      <c r="I8" s="178"/>
      <c r="J8" s="17"/>
    </row>
    <row r="9" spans="1:10" x14ac:dyDescent="0.2">
      <c r="A9" s="17"/>
      <c r="B9" s="154" t="s">
        <v>232</v>
      </c>
      <c r="C9" s="155"/>
      <c r="D9" s="155"/>
      <c r="E9" s="155"/>
      <c r="F9" s="155"/>
      <c r="G9" s="155"/>
      <c r="H9" s="155"/>
      <c r="I9" s="156"/>
      <c r="J9" s="17"/>
    </row>
    <row r="10" spans="1:10" x14ac:dyDescent="0.2">
      <c r="A10" s="17"/>
      <c r="B10" s="172"/>
      <c r="C10" s="172"/>
      <c r="D10" s="172"/>
      <c r="E10" s="172"/>
      <c r="F10" s="172"/>
      <c r="G10" s="172"/>
      <c r="H10" s="176">
        <f>+D10-F10</f>
        <v>0</v>
      </c>
      <c r="I10" s="177"/>
      <c r="J10" s="17"/>
    </row>
    <row r="11" spans="1:10" x14ac:dyDescent="0.2">
      <c r="A11" s="17"/>
      <c r="B11" s="172"/>
      <c r="C11" s="172"/>
      <c r="D11" s="173"/>
      <c r="E11" s="173"/>
      <c r="F11" s="173"/>
      <c r="G11" s="173"/>
      <c r="H11" s="176">
        <f t="shared" ref="H11:H19" si="0">+D11-F11</f>
        <v>0</v>
      </c>
      <c r="I11" s="177"/>
      <c r="J11" s="17"/>
    </row>
    <row r="12" spans="1:10" x14ac:dyDescent="0.2">
      <c r="A12" s="17"/>
      <c r="B12" s="172"/>
      <c r="C12" s="172"/>
      <c r="D12" s="173"/>
      <c r="E12" s="173"/>
      <c r="F12" s="173"/>
      <c r="G12" s="173"/>
      <c r="H12" s="176">
        <f t="shared" si="0"/>
        <v>0</v>
      </c>
      <c r="I12" s="177"/>
      <c r="J12" s="17"/>
    </row>
    <row r="13" spans="1:10" x14ac:dyDescent="0.2">
      <c r="A13" s="17"/>
      <c r="B13" s="172"/>
      <c r="C13" s="172"/>
      <c r="D13" s="173"/>
      <c r="E13" s="173"/>
      <c r="F13" s="173"/>
      <c r="G13" s="173"/>
      <c r="H13" s="176">
        <f t="shared" si="0"/>
        <v>0</v>
      </c>
      <c r="I13" s="177"/>
      <c r="J13" s="17"/>
    </row>
    <row r="14" spans="1:10" x14ac:dyDescent="0.2">
      <c r="A14" s="17"/>
      <c r="B14" s="172"/>
      <c r="C14" s="172"/>
      <c r="D14" s="173"/>
      <c r="E14" s="173"/>
      <c r="F14" s="173"/>
      <c r="G14" s="173"/>
      <c r="H14" s="176">
        <f t="shared" si="0"/>
        <v>0</v>
      </c>
      <c r="I14" s="177"/>
      <c r="J14" s="17"/>
    </row>
    <row r="15" spans="1:10" x14ac:dyDescent="0.2">
      <c r="A15" s="17"/>
      <c r="B15" s="172"/>
      <c r="C15" s="172"/>
      <c r="D15" s="173"/>
      <c r="E15" s="173"/>
      <c r="F15" s="173"/>
      <c r="G15" s="173"/>
      <c r="H15" s="176">
        <f t="shared" si="0"/>
        <v>0</v>
      </c>
      <c r="I15" s="177"/>
      <c r="J15" s="17"/>
    </row>
    <row r="16" spans="1:10" x14ac:dyDescent="0.2">
      <c r="A16" s="17"/>
      <c r="B16" s="172"/>
      <c r="C16" s="172"/>
      <c r="D16" s="173"/>
      <c r="E16" s="173"/>
      <c r="F16" s="173"/>
      <c r="G16" s="173"/>
      <c r="H16" s="176">
        <f t="shared" si="0"/>
        <v>0</v>
      </c>
      <c r="I16" s="177"/>
      <c r="J16" s="17"/>
    </row>
    <row r="17" spans="1:10" x14ac:dyDescent="0.2">
      <c r="A17" s="17"/>
      <c r="B17" s="172"/>
      <c r="C17" s="172"/>
      <c r="D17" s="173"/>
      <c r="E17" s="173"/>
      <c r="F17" s="173"/>
      <c r="G17" s="173"/>
      <c r="H17" s="176">
        <f t="shared" si="0"/>
        <v>0</v>
      </c>
      <c r="I17" s="177"/>
      <c r="J17" s="17"/>
    </row>
    <row r="18" spans="1:10" x14ac:dyDescent="0.2">
      <c r="A18" s="17"/>
      <c r="B18" s="172"/>
      <c r="C18" s="172"/>
      <c r="D18" s="173"/>
      <c r="E18" s="173"/>
      <c r="F18" s="173"/>
      <c r="G18" s="173"/>
      <c r="H18" s="176">
        <f t="shared" si="0"/>
        <v>0</v>
      </c>
      <c r="I18" s="177"/>
      <c r="J18" s="17"/>
    </row>
    <row r="19" spans="1:10" x14ac:dyDescent="0.2">
      <c r="A19" s="17"/>
      <c r="B19" s="172" t="s">
        <v>233</v>
      </c>
      <c r="C19" s="172"/>
      <c r="D19" s="173">
        <f>SUM(D10:E18)</f>
        <v>0</v>
      </c>
      <c r="E19" s="173"/>
      <c r="F19" s="173">
        <f>SUM(F10:G18)</f>
        <v>0</v>
      </c>
      <c r="G19" s="173"/>
      <c r="H19" s="176">
        <f t="shared" si="0"/>
        <v>0</v>
      </c>
      <c r="I19" s="177"/>
      <c r="J19" s="17"/>
    </row>
    <row r="20" spans="1:10" x14ac:dyDescent="0.2">
      <c r="A20" s="17"/>
      <c r="B20" s="172"/>
      <c r="C20" s="172"/>
      <c r="D20" s="172"/>
      <c r="E20" s="172"/>
      <c r="F20" s="172"/>
      <c r="G20" s="172"/>
      <c r="H20" s="172"/>
      <c r="I20" s="172"/>
      <c r="J20" s="17"/>
    </row>
    <row r="21" spans="1:10" x14ac:dyDescent="0.2">
      <c r="A21" s="17"/>
      <c r="B21" s="154" t="s">
        <v>234</v>
      </c>
      <c r="C21" s="155"/>
      <c r="D21" s="155"/>
      <c r="E21" s="155"/>
      <c r="F21" s="155"/>
      <c r="G21" s="155"/>
      <c r="H21" s="155"/>
      <c r="I21" s="156"/>
      <c r="J21" s="17"/>
    </row>
    <row r="22" spans="1:10" x14ac:dyDescent="0.2">
      <c r="A22" s="17"/>
      <c r="B22" s="172"/>
      <c r="C22" s="172"/>
      <c r="D22" s="172"/>
      <c r="E22" s="172"/>
      <c r="F22" s="172"/>
      <c r="G22" s="172"/>
      <c r="H22" s="172"/>
      <c r="I22" s="172"/>
      <c r="J22" s="17"/>
    </row>
    <row r="23" spans="1:10" x14ac:dyDescent="0.2">
      <c r="A23" s="17"/>
      <c r="B23" s="172"/>
      <c r="C23" s="172"/>
      <c r="D23" s="173"/>
      <c r="E23" s="173"/>
      <c r="F23" s="173"/>
      <c r="G23" s="173"/>
      <c r="H23" s="176">
        <f>+D23-F23</f>
        <v>0</v>
      </c>
      <c r="I23" s="177"/>
      <c r="J23" s="17"/>
    </row>
    <row r="24" spans="1:10" x14ac:dyDescent="0.2">
      <c r="A24" s="17"/>
      <c r="B24" s="172"/>
      <c r="C24" s="172"/>
      <c r="D24" s="173"/>
      <c r="E24" s="173"/>
      <c r="F24" s="173"/>
      <c r="G24" s="173"/>
      <c r="H24" s="176">
        <f>+D24-F24</f>
        <v>0</v>
      </c>
      <c r="I24" s="177"/>
      <c r="J24" s="17"/>
    </row>
    <row r="25" spans="1:10" x14ac:dyDescent="0.2">
      <c r="A25" s="17"/>
      <c r="B25" s="172"/>
      <c r="C25" s="172"/>
      <c r="D25" s="173"/>
      <c r="E25" s="173"/>
      <c r="F25" s="173"/>
      <c r="G25" s="173"/>
      <c r="H25" s="176">
        <f t="shared" ref="H25:H30" si="1">+D25-F25</f>
        <v>0</v>
      </c>
      <c r="I25" s="177"/>
      <c r="J25" s="17"/>
    </row>
    <row r="26" spans="1:10" x14ac:dyDescent="0.2">
      <c r="A26" s="17"/>
      <c r="B26" s="172"/>
      <c r="C26" s="172"/>
      <c r="D26" s="173"/>
      <c r="E26" s="173"/>
      <c r="F26" s="173"/>
      <c r="G26" s="173"/>
      <c r="H26" s="176">
        <f t="shared" si="1"/>
        <v>0</v>
      </c>
      <c r="I26" s="177"/>
      <c r="J26" s="17"/>
    </row>
    <row r="27" spans="1:10" x14ac:dyDescent="0.2">
      <c r="A27" s="17"/>
      <c r="B27" s="172"/>
      <c r="C27" s="172"/>
      <c r="D27" s="173"/>
      <c r="E27" s="173"/>
      <c r="F27" s="173"/>
      <c r="G27" s="173"/>
      <c r="H27" s="176">
        <f t="shared" si="1"/>
        <v>0</v>
      </c>
      <c r="I27" s="177"/>
      <c r="J27" s="17"/>
    </row>
    <row r="28" spans="1:10" x14ac:dyDescent="0.2">
      <c r="A28" s="17"/>
      <c r="B28" s="172"/>
      <c r="C28" s="172"/>
      <c r="D28" s="173"/>
      <c r="E28" s="173"/>
      <c r="F28" s="173"/>
      <c r="G28" s="173"/>
      <c r="H28" s="176">
        <f t="shared" si="1"/>
        <v>0</v>
      </c>
      <c r="I28" s="177"/>
      <c r="J28" s="17"/>
    </row>
    <row r="29" spans="1:10" x14ac:dyDescent="0.2">
      <c r="A29" s="17"/>
      <c r="B29" s="172"/>
      <c r="C29" s="172"/>
      <c r="D29" s="173"/>
      <c r="E29" s="173"/>
      <c r="F29" s="173"/>
      <c r="G29" s="173"/>
      <c r="H29" s="176">
        <f t="shared" si="1"/>
        <v>0</v>
      </c>
      <c r="I29" s="177"/>
      <c r="J29" s="17"/>
    </row>
    <row r="30" spans="1:10" x14ac:dyDescent="0.2">
      <c r="A30" s="17"/>
      <c r="B30" s="172"/>
      <c r="C30" s="172"/>
      <c r="D30" s="173"/>
      <c r="E30" s="173"/>
      <c r="F30" s="173"/>
      <c r="G30" s="173"/>
      <c r="H30" s="176">
        <f t="shared" si="1"/>
        <v>0</v>
      </c>
      <c r="I30" s="177"/>
      <c r="J30" s="17"/>
    </row>
    <row r="31" spans="1:10" x14ac:dyDescent="0.2">
      <c r="A31" s="17"/>
      <c r="B31" s="172" t="s">
        <v>235</v>
      </c>
      <c r="C31" s="172"/>
      <c r="D31" s="173">
        <f>SUM(D22:E30)</f>
        <v>0</v>
      </c>
      <c r="E31" s="173"/>
      <c r="F31" s="173">
        <f>SUM(F22:G30)</f>
        <v>0</v>
      </c>
      <c r="G31" s="173"/>
      <c r="H31" s="173">
        <f>+D31-F31</f>
        <v>0</v>
      </c>
      <c r="I31" s="173"/>
      <c r="J31" s="17"/>
    </row>
    <row r="32" spans="1:10" x14ac:dyDescent="0.2">
      <c r="A32" s="17"/>
      <c r="B32" s="172"/>
      <c r="C32" s="172"/>
      <c r="D32" s="173"/>
      <c r="E32" s="173"/>
      <c r="F32" s="173"/>
      <c r="G32" s="173"/>
      <c r="H32" s="173"/>
      <c r="I32" s="173"/>
      <c r="J32" s="17"/>
    </row>
    <row r="33" spans="1:10" x14ac:dyDescent="0.2">
      <c r="A33" s="17"/>
      <c r="B33" s="174" t="s">
        <v>96</v>
      </c>
      <c r="C33" s="175"/>
      <c r="D33" s="176">
        <f>+D19+D31</f>
        <v>0</v>
      </c>
      <c r="E33" s="177"/>
      <c r="F33" s="176">
        <f>+F19+F31</f>
        <v>0</v>
      </c>
      <c r="G33" s="177"/>
      <c r="H33" s="176">
        <f>+H19+H31</f>
        <v>0</v>
      </c>
      <c r="I33" s="177"/>
      <c r="J33" s="17"/>
    </row>
    <row r="34" spans="1:10" x14ac:dyDescent="0.2">
      <c r="A34" s="17"/>
      <c r="B34" s="17"/>
      <c r="C34" s="17"/>
      <c r="D34" s="17"/>
      <c r="E34" s="17"/>
      <c r="F34" s="17"/>
      <c r="G34" s="17"/>
      <c r="H34" s="17"/>
      <c r="I34" s="17"/>
      <c r="J34" s="17"/>
    </row>
  </sheetData>
  <mergeCells count="106">
    <mergeCell ref="B2:I2"/>
    <mergeCell ref="B3:I3"/>
    <mergeCell ref="B4:I4"/>
    <mergeCell ref="B5:I5"/>
    <mergeCell ref="B7:C7"/>
    <mergeCell ref="D7:E7"/>
    <mergeCell ref="F7:G7"/>
    <mergeCell ref="H7:I7"/>
    <mergeCell ref="B11:C11"/>
    <mergeCell ref="D11:E11"/>
    <mergeCell ref="F11:G11"/>
    <mergeCell ref="H11:I11"/>
    <mergeCell ref="B12:C12"/>
    <mergeCell ref="D12:E12"/>
    <mergeCell ref="F12:G12"/>
    <mergeCell ref="H12:I12"/>
    <mergeCell ref="B8:C8"/>
    <mergeCell ref="D8:E8"/>
    <mergeCell ref="F8:G8"/>
    <mergeCell ref="H8:I8"/>
    <mergeCell ref="B9:I9"/>
    <mergeCell ref="B10:C10"/>
    <mergeCell ref="D10:E10"/>
    <mergeCell ref="F10:G10"/>
    <mergeCell ref="H10:I10"/>
    <mergeCell ref="B15:C15"/>
    <mergeCell ref="D15:E15"/>
    <mergeCell ref="F15:G15"/>
    <mergeCell ref="H15:I15"/>
    <mergeCell ref="B16:C16"/>
    <mergeCell ref="D16:E16"/>
    <mergeCell ref="F16:G16"/>
    <mergeCell ref="H16:I16"/>
    <mergeCell ref="B13:C13"/>
    <mergeCell ref="D13:E13"/>
    <mergeCell ref="F13:G13"/>
    <mergeCell ref="H13:I13"/>
    <mergeCell ref="B14:C14"/>
    <mergeCell ref="D14:E14"/>
    <mergeCell ref="F14:G14"/>
    <mergeCell ref="H14:I14"/>
    <mergeCell ref="B19:C19"/>
    <mergeCell ref="D19:E19"/>
    <mergeCell ref="F19:G19"/>
    <mergeCell ref="H19:I19"/>
    <mergeCell ref="B20:C20"/>
    <mergeCell ref="D20:E20"/>
    <mergeCell ref="F20:G20"/>
    <mergeCell ref="H20:I20"/>
    <mergeCell ref="B17:C17"/>
    <mergeCell ref="D17:E17"/>
    <mergeCell ref="F17:G17"/>
    <mergeCell ref="H17:I17"/>
    <mergeCell ref="B18:C18"/>
    <mergeCell ref="D18:E18"/>
    <mergeCell ref="F18:G18"/>
    <mergeCell ref="H18:I18"/>
    <mergeCell ref="B24:C24"/>
    <mergeCell ref="D24:E24"/>
    <mergeCell ref="F24:G24"/>
    <mergeCell ref="H24:I24"/>
    <mergeCell ref="B25:C25"/>
    <mergeCell ref="D25:E25"/>
    <mergeCell ref="F25:G25"/>
    <mergeCell ref="H25:I25"/>
    <mergeCell ref="B21:I21"/>
    <mergeCell ref="B22:C22"/>
    <mergeCell ref="D22:E22"/>
    <mergeCell ref="F22:G22"/>
    <mergeCell ref="H22:I22"/>
    <mergeCell ref="B23:C23"/>
    <mergeCell ref="D23:E23"/>
    <mergeCell ref="F23:G23"/>
    <mergeCell ref="H23:I23"/>
    <mergeCell ref="B28:C28"/>
    <mergeCell ref="D28:E28"/>
    <mergeCell ref="F28:G28"/>
    <mergeCell ref="H28:I28"/>
    <mergeCell ref="B29:C29"/>
    <mergeCell ref="D29:E29"/>
    <mergeCell ref="F29:G29"/>
    <mergeCell ref="H29:I29"/>
    <mergeCell ref="B26:C26"/>
    <mergeCell ref="D26:E26"/>
    <mergeCell ref="F26:G26"/>
    <mergeCell ref="H26:I26"/>
    <mergeCell ref="B27:C27"/>
    <mergeCell ref="D27:E27"/>
    <mergeCell ref="F27:G27"/>
    <mergeCell ref="H27:I27"/>
    <mergeCell ref="B32:C32"/>
    <mergeCell ref="D32:E32"/>
    <mergeCell ref="F32:G32"/>
    <mergeCell ref="H32:I32"/>
    <mergeCell ref="B33:C33"/>
    <mergeCell ref="D33:E33"/>
    <mergeCell ref="F33:G33"/>
    <mergeCell ref="H33:I33"/>
    <mergeCell ref="B30:C30"/>
    <mergeCell ref="D30:E30"/>
    <mergeCell ref="F30:G30"/>
    <mergeCell ref="H30:I30"/>
    <mergeCell ref="B31:C31"/>
    <mergeCell ref="D31:E31"/>
    <mergeCell ref="F31:G31"/>
    <mergeCell ref="H31:I31"/>
  </mergeCells>
  <pageMargins left="0.7" right="0.7" top="0.75" bottom="0.75" header="0.3" footer="0.3"/>
  <pageSetup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5"/>
  <sheetViews>
    <sheetView workbookViewId="0">
      <selection activeCell="A5" sqref="A5"/>
    </sheetView>
  </sheetViews>
  <sheetFormatPr baseColWidth="10" defaultRowHeight="12" x14ac:dyDescent="0.2"/>
  <cols>
    <col min="1" max="1" width="43.7109375" style="16" customWidth="1"/>
    <col min="2" max="2" width="28.85546875" style="16" customWidth="1"/>
    <col min="3" max="3" width="24.42578125" style="16" customWidth="1"/>
    <col min="4" max="16384" width="11.42578125" style="16"/>
  </cols>
  <sheetData>
    <row r="1" spans="1:3" x14ac:dyDescent="0.2">
      <c r="A1" s="151" t="s">
        <v>260</v>
      </c>
      <c r="B1" s="152"/>
      <c r="C1" s="153"/>
    </row>
    <row r="2" spans="1:3" x14ac:dyDescent="0.2">
      <c r="A2" s="154" t="s">
        <v>254</v>
      </c>
      <c r="B2" s="155"/>
      <c r="C2" s="156"/>
    </row>
    <row r="3" spans="1:3" x14ac:dyDescent="0.2">
      <c r="A3" s="154" t="s">
        <v>236</v>
      </c>
      <c r="B3" s="155"/>
      <c r="C3" s="156"/>
    </row>
    <row r="4" spans="1:3" x14ac:dyDescent="0.2">
      <c r="A4" s="157" t="s">
        <v>261</v>
      </c>
      <c r="B4" s="158"/>
      <c r="C4" s="159"/>
    </row>
    <row r="5" spans="1:3" x14ac:dyDescent="0.2">
      <c r="A5" s="17"/>
      <c r="B5" s="17"/>
    </row>
    <row r="6" spans="1:3" x14ac:dyDescent="0.2">
      <c r="A6" s="91" t="s">
        <v>225</v>
      </c>
      <c r="B6" s="91" t="s">
        <v>107</v>
      </c>
      <c r="C6" s="91" t="s">
        <v>134</v>
      </c>
    </row>
    <row r="7" spans="1:3" x14ac:dyDescent="0.2">
      <c r="A7" s="179" t="s">
        <v>232</v>
      </c>
      <c r="B7" s="180"/>
      <c r="C7" s="181"/>
    </row>
    <row r="8" spans="1:3" x14ac:dyDescent="0.2">
      <c r="A8" s="92"/>
      <c r="B8" s="92"/>
      <c r="C8" s="93"/>
    </row>
    <row r="9" spans="1:3" x14ac:dyDescent="0.2">
      <c r="A9" s="92"/>
      <c r="B9" s="92"/>
      <c r="C9" s="93"/>
    </row>
    <row r="10" spans="1:3" x14ac:dyDescent="0.2">
      <c r="A10" s="92"/>
      <c r="B10" s="92"/>
      <c r="C10" s="93"/>
    </row>
    <row r="11" spans="1:3" x14ac:dyDescent="0.2">
      <c r="A11" s="92"/>
      <c r="B11" s="92"/>
      <c r="C11" s="93"/>
    </row>
    <row r="12" spans="1:3" x14ac:dyDescent="0.2">
      <c r="A12" s="92"/>
      <c r="B12" s="92"/>
      <c r="C12" s="93"/>
    </row>
    <row r="13" spans="1:3" x14ac:dyDescent="0.2">
      <c r="A13" s="92"/>
      <c r="B13" s="92"/>
      <c r="C13" s="93"/>
    </row>
    <row r="14" spans="1:3" x14ac:dyDescent="0.2">
      <c r="A14" s="92"/>
      <c r="B14" s="92"/>
      <c r="C14" s="93"/>
    </row>
    <row r="15" spans="1:3" x14ac:dyDescent="0.2">
      <c r="A15" s="92"/>
      <c r="B15" s="92"/>
      <c r="C15" s="93"/>
    </row>
    <row r="16" spans="1:3" x14ac:dyDescent="0.2">
      <c r="A16" s="92"/>
      <c r="B16" s="92"/>
      <c r="C16" s="93"/>
    </row>
    <row r="17" spans="1:3" x14ac:dyDescent="0.2">
      <c r="A17" s="92"/>
      <c r="B17" s="92"/>
      <c r="C17" s="93"/>
    </row>
    <row r="18" spans="1:3" x14ac:dyDescent="0.2">
      <c r="A18" s="94" t="s">
        <v>237</v>
      </c>
      <c r="B18" s="92">
        <f>SUM(B8:B17)</f>
        <v>0</v>
      </c>
      <c r="C18" s="92">
        <f>SUM(C8:C17)</f>
        <v>0</v>
      </c>
    </row>
    <row r="19" spans="1:3" x14ac:dyDescent="0.2">
      <c r="A19" s="92"/>
      <c r="B19" s="92"/>
      <c r="C19" s="93"/>
    </row>
    <row r="20" spans="1:3" x14ac:dyDescent="0.2">
      <c r="A20" s="179" t="s">
        <v>234</v>
      </c>
      <c r="B20" s="180"/>
      <c r="C20" s="181"/>
    </row>
    <row r="21" spans="1:3" x14ac:dyDescent="0.2">
      <c r="A21" s="92"/>
      <c r="B21" s="92"/>
      <c r="C21" s="93"/>
    </row>
    <row r="22" spans="1:3" x14ac:dyDescent="0.2">
      <c r="A22" s="92"/>
      <c r="B22" s="92"/>
      <c r="C22" s="93"/>
    </row>
    <row r="23" spans="1:3" x14ac:dyDescent="0.2">
      <c r="A23" s="92"/>
      <c r="B23" s="92"/>
      <c r="C23" s="93"/>
    </row>
    <row r="24" spans="1:3" x14ac:dyDescent="0.2">
      <c r="A24" s="92"/>
      <c r="B24" s="92"/>
      <c r="C24" s="93"/>
    </row>
    <row r="25" spans="1:3" x14ac:dyDescent="0.2">
      <c r="A25" s="92"/>
      <c r="B25" s="92"/>
      <c r="C25" s="93"/>
    </row>
    <row r="26" spans="1:3" x14ac:dyDescent="0.2">
      <c r="A26" s="92"/>
      <c r="B26" s="92"/>
      <c r="C26" s="93"/>
    </row>
    <row r="27" spans="1:3" x14ac:dyDescent="0.2">
      <c r="A27" s="92"/>
      <c r="B27" s="92"/>
      <c r="C27" s="93"/>
    </row>
    <row r="28" spans="1:3" x14ac:dyDescent="0.2">
      <c r="A28" s="92"/>
      <c r="B28" s="92"/>
      <c r="C28" s="93"/>
    </row>
    <row r="29" spans="1:3" x14ac:dyDescent="0.2">
      <c r="A29" s="92"/>
      <c r="B29" s="92"/>
      <c r="C29" s="93"/>
    </row>
    <row r="30" spans="1:3" x14ac:dyDescent="0.2">
      <c r="A30" s="92"/>
      <c r="B30" s="92"/>
      <c r="C30" s="93"/>
    </row>
    <row r="31" spans="1:3" x14ac:dyDescent="0.2">
      <c r="A31" s="92"/>
      <c r="B31" s="92"/>
      <c r="C31" s="93"/>
    </row>
    <row r="32" spans="1:3" x14ac:dyDescent="0.2">
      <c r="A32" s="92"/>
      <c r="B32" s="92"/>
      <c r="C32" s="93"/>
    </row>
    <row r="33" spans="1:3" x14ac:dyDescent="0.2">
      <c r="A33" s="94" t="s">
        <v>238</v>
      </c>
      <c r="B33" s="92">
        <f>SUM(B21:B32)</f>
        <v>0</v>
      </c>
      <c r="C33" s="92">
        <f>SUM(C21:C32)</f>
        <v>0</v>
      </c>
    </row>
    <row r="34" spans="1:3" x14ac:dyDescent="0.2">
      <c r="A34" s="92"/>
      <c r="B34" s="92"/>
      <c r="C34" s="93"/>
    </row>
    <row r="35" spans="1:3" x14ac:dyDescent="0.2">
      <c r="A35" s="94" t="s">
        <v>96</v>
      </c>
      <c r="B35" s="95">
        <f>+B18+B33</f>
        <v>0</v>
      </c>
      <c r="C35" s="95">
        <f>+C18+C33</f>
        <v>0</v>
      </c>
    </row>
  </sheetData>
  <mergeCells count="6">
    <mergeCell ref="A20:C20"/>
    <mergeCell ref="A1:C1"/>
    <mergeCell ref="A2:C2"/>
    <mergeCell ref="A3:C3"/>
    <mergeCell ref="A4:C4"/>
    <mergeCell ref="A7:C7"/>
  </mergeCells>
  <pageMargins left="0.7" right="0.7" top="0.75" bottom="0.75" header="0.3" footer="0.3"/>
  <pageSetup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C1" workbookViewId="0">
      <selection activeCell="D23" sqref="D23"/>
    </sheetView>
  </sheetViews>
  <sheetFormatPr baseColWidth="10" defaultRowHeight="12" x14ac:dyDescent="0.2"/>
  <cols>
    <col min="1" max="1" width="1.140625" style="97" customWidth="1"/>
    <col min="2" max="2" width="57" style="97" customWidth="1"/>
    <col min="3" max="5" width="11.42578125" style="97"/>
    <col min="6" max="6" width="4.28515625" style="96" customWidth="1"/>
    <col min="7" max="16384" width="11.42578125" style="97"/>
  </cols>
  <sheetData>
    <row r="1" spans="1:5" x14ac:dyDescent="0.2">
      <c r="A1" s="151" t="s">
        <v>254</v>
      </c>
      <c r="B1" s="152"/>
      <c r="C1" s="152"/>
      <c r="D1" s="152"/>
      <c r="E1" s="152"/>
    </row>
    <row r="2" spans="1:5" x14ac:dyDescent="0.2">
      <c r="A2" s="154" t="s">
        <v>239</v>
      </c>
      <c r="B2" s="155"/>
      <c r="C2" s="155"/>
      <c r="D2" s="155"/>
      <c r="E2" s="155"/>
    </row>
    <row r="3" spans="1:5" x14ac:dyDescent="0.2">
      <c r="A3" s="157" t="s">
        <v>261</v>
      </c>
      <c r="B3" s="158"/>
      <c r="C3" s="158"/>
      <c r="D3" s="158"/>
      <c r="E3" s="158"/>
    </row>
    <row r="4" spans="1:5" ht="6" customHeight="1" x14ac:dyDescent="0.2">
      <c r="A4" s="17"/>
      <c r="B4" s="17"/>
      <c r="C4" s="17"/>
      <c r="D4" s="17"/>
      <c r="E4" s="17"/>
    </row>
    <row r="5" spans="1:5" ht="13.5" x14ac:dyDescent="0.2">
      <c r="A5" s="160" t="s">
        <v>73</v>
      </c>
      <c r="B5" s="160"/>
      <c r="C5" s="51" t="s">
        <v>104</v>
      </c>
      <c r="D5" s="51" t="s">
        <v>107</v>
      </c>
      <c r="E5" s="51" t="s">
        <v>255</v>
      </c>
    </row>
    <row r="6" spans="1:5" ht="5.25" customHeight="1" thickBot="1" x14ac:dyDescent="0.25">
      <c r="A6" s="63"/>
      <c r="B6" s="64"/>
      <c r="C6" s="65"/>
      <c r="D6" s="65"/>
      <c r="E6" s="65"/>
    </row>
    <row r="7" spans="1:5" ht="12.75" thickBot="1" x14ac:dyDescent="0.25">
      <c r="A7" s="98"/>
      <c r="B7" s="99" t="s">
        <v>240</v>
      </c>
      <c r="C7" s="119">
        <f>+C8+C9</f>
        <v>28286383</v>
      </c>
      <c r="D7" s="119">
        <f t="shared" ref="D7:E7" si="0">+D8+D9</f>
        <v>6808316.9399999995</v>
      </c>
      <c r="E7" s="119">
        <f t="shared" si="0"/>
        <v>6481298.9199999999</v>
      </c>
    </row>
    <row r="8" spans="1:5" x14ac:dyDescent="0.2">
      <c r="A8" s="186" t="s">
        <v>256</v>
      </c>
      <c r="B8" s="187"/>
      <c r="C8" s="120">
        <f>+EAI!E33</f>
        <v>4355447</v>
      </c>
      <c r="D8" s="120">
        <f>+EAI!H22</f>
        <v>902000</v>
      </c>
      <c r="E8" s="120">
        <f>+EAI!I22</f>
        <v>902000</v>
      </c>
    </row>
    <row r="9" spans="1:5" x14ac:dyDescent="0.2">
      <c r="A9" s="188" t="s">
        <v>257</v>
      </c>
      <c r="B9" s="189"/>
      <c r="C9" s="121">
        <f>+EAI!F26</f>
        <v>23930936</v>
      </c>
      <c r="D9" s="121">
        <f>+EAI!H16+EAI!H21</f>
        <v>5906316.9399999995</v>
      </c>
      <c r="E9" s="121">
        <f>+EAI!I16+EAI!I21</f>
        <v>5579298.9199999999</v>
      </c>
    </row>
    <row r="10" spans="1:5" ht="6.75" customHeight="1" thickBot="1" x14ac:dyDescent="0.25">
      <c r="A10" s="52"/>
      <c r="B10" s="53"/>
      <c r="C10" s="101"/>
      <c r="D10" s="101"/>
      <c r="E10" s="101"/>
    </row>
    <row r="11" spans="1:5" ht="12.75" thickBot="1" x14ac:dyDescent="0.25">
      <c r="A11" s="100"/>
      <c r="B11" s="99" t="s">
        <v>241</v>
      </c>
      <c r="C11" s="119">
        <f>+C12+C13</f>
        <v>28286383</v>
      </c>
      <c r="D11" s="119">
        <f t="shared" ref="D11:E11" si="1">+D12+D13</f>
        <v>2601830</v>
      </c>
      <c r="E11" s="119">
        <f t="shared" si="1"/>
        <v>2588361</v>
      </c>
    </row>
    <row r="12" spans="1:5" x14ac:dyDescent="0.2">
      <c r="A12" s="190" t="s">
        <v>258</v>
      </c>
      <c r="B12" s="191"/>
      <c r="C12" s="120">
        <f>+CAdmon!D12</f>
        <v>4355447</v>
      </c>
      <c r="D12" s="120">
        <v>881270</v>
      </c>
      <c r="E12" s="120">
        <v>870481</v>
      </c>
    </row>
    <row r="13" spans="1:5" x14ac:dyDescent="0.2">
      <c r="A13" s="188" t="s">
        <v>259</v>
      </c>
      <c r="B13" s="189"/>
      <c r="C13" s="121">
        <f>+CAdmon!E12</f>
        <v>23930936</v>
      </c>
      <c r="D13" s="121">
        <v>1720560</v>
      </c>
      <c r="E13" s="121">
        <v>1717880</v>
      </c>
    </row>
    <row r="14" spans="1:5" ht="5.25" customHeight="1" thickBot="1" x14ac:dyDescent="0.25">
      <c r="A14" s="67"/>
      <c r="B14" s="66"/>
      <c r="C14" s="101"/>
      <c r="D14" s="101"/>
      <c r="E14" s="101"/>
    </row>
    <row r="15" spans="1:5" ht="12.75" thickBot="1" x14ac:dyDescent="0.25">
      <c r="A15" s="98"/>
      <c r="B15" s="99" t="s">
        <v>242</v>
      </c>
      <c r="C15" s="119">
        <f>+C7-C11</f>
        <v>0</v>
      </c>
      <c r="D15" s="119">
        <f t="shared" ref="D15:E15" si="2">+D7-D11</f>
        <v>4206486.9399999995</v>
      </c>
      <c r="E15" s="119">
        <f t="shared" si="2"/>
        <v>3892937.92</v>
      </c>
    </row>
    <row r="16" spans="1:5" x14ac:dyDescent="0.2">
      <c r="A16" s="17"/>
      <c r="B16" s="17"/>
      <c r="C16" s="122"/>
      <c r="D16" s="122"/>
      <c r="E16" s="122"/>
    </row>
    <row r="17" spans="1:5" ht="13.5" x14ac:dyDescent="0.2">
      <c r="A17" s="160" t="s">
        <v>73</v>
      </c>
      <c r="B17" s="160"/>
      <c r="C17" s="123" t="s">
        <v>104</v>
      </c>
      <c r="D17" s="123" t="s">
        <v>107</v>
      </c>
      <c r="E17" s="123" t="s">
        <v>255</v>
      </c>
    </row>
    <row r="18" spans="1:5" ht="6.75" customHeight="1" x14ac:dyDescent="0.2">
      <c r="A18" s="63"/>
      <c r="B18" s="64"/>
      <c r="C18" s="108"/>
      <c r="D18" s="108"/>
      <c r="E18" s="108"/>
    </row>
    <row r="19" spans="1:5" x14ac:dyDescent="0.2">
      <c r="A19" s="182" t="s">
        <v>243</v>
      </c>
      <c r="B19" s="183"/>
      <c r="C19" s="121">
        <f>+C15</f>
        <v>0</v>
      </c>
      <c r="D19" s="121">
        <f>+D15</f>
        <v>4206486.9399999995</v>
      </c>
      <c r="E19" s="121">
        <f t="shared" ref="E19" si="3">+E15</f>
        <v>3892937.92</v>
      </c>
    </row>
    <row r="20" spans="1:5" ht="6" customHeight="1" x14ac:dyDescent="0.2">
      <c r="A20" s="52"/>
      <c r="B20" s="53"/>
      <c r="C20" s="101"/>
      <c r="D20" s="101"/>
      <c r="E20" s="101"/>
    </row>
    <row r="21" spans="1:5" x14ac:dyDescent="0.2">
      <c r="A21" s="182" t="s">
        <v>244</v>
      </c>
      <c r="B21" s="183"/>
      <c r="C21" s="121"/>
      <c r="D21" s="121"/>
      <c r="E21" s="121"/>
    </row>
    <row r="22" spans="1:5" ht="7.5" customHeight="1" thickBot="1" x14ac:dyDescent="0.25">
      <c r="A22" s="67"/>
      <c r="B22" s="66"/>
      <c r="C22" s="101"/>
      <c r="D22" s="101"/>
      <c r="E22" s="101"/>
    </row>
    <row r="23" spans="1:5" ht="12.75" thickBot="1" x14ac:dyDescent="0.25">
      <c r="A23" s="100"/>
      <c r="B23" s="99" t="s">
        <v>245</v>
      </c>
      <c r="C23" s="124">
        <f>+C19-C21</f>
        <v>0</v>
      </c>
      <c r="D23" s="124">
        <f t="shared" ref="D23:E23" si="4">+D19-D21</f>
        <v>4206486.9399999995</v>
      </c>
      <c r="E23" s="124">
        <f t="shared" si="4"/>
        <v>3892937.92</v>
      </c>
    </row>
    <row r="24" spans="1:5" x14ac:dyDescent="0.2">
      <c r="A24" s="17"/>
      <c r="B24" s="17"/>
      <c r="C24" s="122"/>
      <c r="D24" s="122"/>
      <c r="E24" s="122"/>
    </row>
    <row r="25" spans="1:5" ht="13.5" x14ac:dyDescent="0.2">
      <c r="A25" s="160" t="s">
        <v>73</v>
      </c>
      <c r="B25" s="160"/>
      <c r="C25" s="123" t="s">
        <v>104</v>
      </c>
      <c r="D25" s="123" t="s">
        <v>107</v>
      </c>
      <c r="E25" s="123" t="s">
        <v>255</v>
      </c>
    </row>
    <row r="26" spans="1:5" ht="5.25" customHeight="1" x14ac:dyDescent="0.2">
      <c r="A26" s="63"/>
      <c r="B26" s="64"/>
      <c r="C26" s="108"/>
      <c r="D26" s="108"/>
      <c r="E26" s="108"/>
    </row>
    <row r="27" spans="1:5" x14ac:dyDescent="0.2">
      <c r="A27" s="182" t="s">
        <v>246</v>
      </c>
      <c r="B27" s="183"/>
      <c r="C27" s="121">
        <f>+EAI!E52</f>
        <v>0</v>
      </c>
      <c r="D27" s="121">
        <f>+EAI!H51</f>
        <v>0</v>
      </c>
      <c r="E27" s="121">
        <v>0</v>
      </c>
    </row>
    <row r="28" spans="1:5" ht="5.25" customHeight="1" x14ac:dyDescent="0.2">
      <c r="A28" s="52"/>
      <c r="B28" s="53"/>
      <c r="C28" s="101"/>
      <c r="D28" s="101"/>
      <c r="E28" s="101"/>
    </row>
    <row r="29" spans="1:5" x14ac:dyDescent="0.2">
      <c r="A29" s="182" t="s">
        <v>247</v>
      </c>
      <c r="B29" s="183"/>
      <c r="C29" s="121"/>
      <c r="D29" s="121"/>
      <c r="E29" s="121"/>
    </row>
    <row r="30" spans="1:5" ht="3.75" customHeight="1" thickBot="1" x14ac:dyDescent="0.25">
      <c r="A30" s="68"/>
      <c r="B30" s="69"/>
      <c r="C30" s="120"/>
      <c r="D30" s="120"/>
      <c r="E30" s="120"/>
    </row>
    <row r="31" spans="1:5" ht="12.75" thickBot="1" x14ac:dyDescent="0.25">
      <c r="A31" s="100"/>
      <c r="B31" s="99" t="s">
        <v>248</v>
      </c>
      <c r="C31" s="124">
        <f>+C27-C29</f>
        <v>0</v>
      </c>
      <c r="D31" s="124">
        <f t="shared" ref="D31:E31" si="5">+D27-D29</f>
        <v>0</v>
      </c>
      <c r="E31" s="124">
        <f t="shared" si="5"/>
        <v>0</v>
      </c>
    </row>
    <row r="32" spans="1:5" s="96" customFormat="1" x14ac:dyDescent="0.2">
      <c r="A32" s="17"/>
      <c r="B32" s="17"/>
      <c r="C32" s="17"/>
      <c r="D32" s="17"/>
      <c r="E32" s="17"/>
    </row>
    <row r="33" spans="1:5" ht="47.25" customHeight="1" x14ac:dyDescent="0.2">
      <c r="A33" s="17"/>
      <c r="B33" s="184" t="s">
        <v>249</v>
      </c>
      <c r="C33" s="184"/>
      <c r="D33" s="184"/>
      <c r="E33" s="184"/>
    </row>
    <row r="34" spans="1:5" ht="37.5" customHeight="1" x14ac:dyDescent="0.2">
      <c r="A34" s="17"/>
      <c r="B34" s="184" t="s">
        <v>250</v>
      </c>
      <c r="C34" s="184"/>
      <c r="D34" s="184"/>
      <c r="E34" s="184"/>
    </row>
    <row r="35" spans="1:5" x14ac:dyDescent="0.2">
      <c r="A35" s="17"/>
      <c r="B35" s="185" t="s">
        <v>251</v>
      </c>
      <c r="C35" s="185"/>
      <c r="D35" s="185"/>
      <c r="E35" s="185"/>
    </row>
    <row r="36" spans="1:5" s="96" customFormat="1" x14ac:dyDescent="0.2"/>
  </sheetData>
  <mergeCells count="17">
    <mergeCell ref="A25:B25"/>
    <mergeCell ref="A1:E1"/>
    <mergeCell ref="A2:E2"/>
    <mergeCell ref="A3:E3"/>
    <mergeCell ref="A5:B5"/>
    <mergeCell ref="A8:B8"/>
    <mergeCell ref="A9:B9"/>
    <mergeCell ref="A12:B12"/>
    <mergeCell ref="A13:B13"/>
    <mergeCell ref="A17:B17"/>
    <mergeCell ref="A19:B19"/>
    <mergeCell ref="A21:B21"/>
    <mergeCell ref="A27:B27"/>
    <mergeCell ref="A29:B29"/>
    <mergeCell ref="B33:E33"/>
    <mergeCell ref="B34:E34"/>
    <mergeCell ref="B35:E35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PT_ESF_ECSF</vt:lpstr>
      <vt:lpstr>EAI</vt:lpstr>
      <vt:lpstr>CAdmon</vt:lpstr>
      <vt:lpstr>CTG</vt:lpstr>
      <vt:lpstr>COG</vt:lpstr>
      <vt:lpstr>CFG</vt:lpstr>
      <vt:lpstr>End Neto</vt:lpstr>
      <vt:lpstr>Int</vt:lpstr>
      <vt:lpstr>Post Fiscal</vt:lpstr>
    </vt:vector>
  </TitlesOfParts>
  <Company>Secretaria de Hacienda y Credito Publico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teresita_quezada</dc:creator>
  <cp:lastModifiedBy>Elizabeth</cp:lastModifiedBy>
  <cp:lastPrinted>2014-12-22T15:30:31Z</cp:lastPrinted>
  <dcterms:created xsi:type="dcterms:W3CDTF">2014-01-27T16:27:43Z</dcterms:created>
  <dcterms:modified xsi:type="dcterms:W3CDTF">2015-07-20T16:50:07Z</dcterms:modified>
</cp:coreProperties>
</file>