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/>
  <mc:AlternateContent xmlns:mc="http://schemas.openxmlformats.org/markup-compatibility/2006">
    <mc:Choice Requires="x15">
      <x15ac:absPath xmlns:x15ac="http://schemas.microsoft.com/office/spreadsheetml/2010/11/ac" url="H:\Cuenta Publica Armonizada 2017\CUENTA PUBLICA ARM POD JUD A DIC 2017\"/>
    </mc:Choice>
  </mc:AlternateContent>
  <bookViews>
    <workbookView xWindow="0" yWindow="0" windowWidth="19440" windowHeight="11760" activeTab="9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 a" sheetId="10" r:id="rId6"/>
    <sheet name="Hoja11" sheetId="11" r:id="rId7"/>
    <sheet name="formato 6b" sheetId="12" r:id="rId8"/>
    <sheet name="formato 6 c" sheetId="14" r:id="rId9"/>
    <sheet name="formato 6 d" sheetId="16" r:id="rId10"/>
    <sheet name="formato 7a" sheetId="17" r:id="rId11"/>
    <sheet name="formato7b" sheetId="18" r:id="rId12"/>
    <sheet name="formato 7c" sheetId="19" r:id="rId13"/>
    <sheet name="formato 7d" sheetId="20" r:id="rId14"/>
    <sheet name="formato 8" sheetId="21" r:id="rId15"/>
    <sheet name="guia de cumplimiento" sheetId="22" r:id="rId16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6" l="1"/>
  <c r="I38" i="12"/>
  <c r="I37" i="12"/>
  <c r="I32" i="12"/>
  <c r="I31" i="12"/>
  <c r="I29" i="12"/>
  <c r="I27" i="12"/>
  <c r="I23" i="12"/>
  <c r="I22" i="12"/>
  <c r="I19" i="12"/>
  <c r="G31" i="10" l="1"/>
  <c r="H14" i="16" l="1"/>
  <c r="G14" i="16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8" i="12"/>
  <c r="E27" i="12"/>
  <c r="E26" i="12"/>
  <c r="E25" i="12"/>
  <c r="E24" i="12"/>
  <c r="E23" i="12"/>
  <c r="E22" i="12"/>
  <c r="E21" i="12"/>
  <c r="E20" i="12"/>
  <c r="I18" i="12"/>
  <c r="E19" i="12"/>
  <c r="E18" i="12"/>
  <c r="I12" i="10"/>
  <c r="H12" i="10"/>
  <c r="H29" i="10"/>
  <c r="G53" i="10"/>
  <c r="F63" i="10"/>
  <c r="F58" i="10"/>
  <c r="F56" i="10"/>
  <c r="F53" i="10" s="1"/>
  <c r="F41" i="10"/>
  <c r="F40" i="10"/>
  <c r="F39" i="10"/>
  <c r="F38" i="10"/>
  <c r="F36" i="10"/>
  <c r="F35" i="10"/>
  <c r="F34" i="10"/>
  <c r="F33" i="10"/>
  <c r="F32" i="10"/>
  <c r="F30" i="10"/>
  <c r="F28" i="10"/>
  <c r="F27" i="10"/>
  <c r="F26" i="10"/>
  <c r="F25" i="10"/>
  <c r="F23" i="10"/>
  <c r="F21" i="10"/>
  <c r="F20" i="10"/>
  <c r="F17" i="10"/>
  <c r="F15" i="10"/>
  <c r="F16" i="10"/>
  <c r="F14" i="10"/>
  <c r="F13" i="10"/>
  <c r="K22" i="8"/>
  <c r="I51" i="8"/>
  <c r="H51" i="8"/>
  <c r="K20" i="8"/>
  <c r="G22" i="8"/>
  <c r="K18" i="8"/>
  <c r="G18" i="8"/>
  <c r="K17" i="8"/>
  <c r="G17" i="8"/>
  <c r="K16" i="8"/>
  <c r="G16" i="8"/>
  <c r="F34" i="20" l="1"/>
  <c r="J34" i="20"/>
  <c r="I34" i="20"/>
  <c r="H34" i="20"/>
  <c r="G34" i="20"/>
  <c r="I12" i="20"/>
  <c r="J12" i="20"/>
  <c r="H12" i="20"/>
  <c r="G12" i="20"/>
  <c r="F12" i="20"/>
  <c r="I11" i="19"/>
  <c r="I37" i="19" s="1"/>
  <c r="H11" i="19"/>
  <c r="H37" i="19" s="1"/>
  <c r="G11" i="19"/>
  <c r="G37" i="19" s="1"/>
  <c r="F11" i="19"/>
  <c r="F37" i="19" s="1"/>
  <c r="I37" i="18"/>
  <c r="I13" i="18" s="1"/>
  <c r="H37" i="18"/>
  <c r="H13" i="18" s="1"/>
  <c r="G37" i="18"/>
  <c r="G13" i="18" s="1"/>
  <c r="F37" i="18"/>
  <c r="F13" i="18" s="1"/>
  <c r="E37" i="18"/>
  <c r="E13" i="18" s="1"/>
  <c r="D37" i="18"/>
  <c r="D13" i="18" s="1"/>
  <c r="I16" i="17"/>
  <c r="I42" i="17" s="1"/>
  <c r="H16" i="17"/>
  <c r="H42" i="17" s="1"/>
  <c r="G16" i="17"/>
  <c r="G42" i="17" s="1"/>
  <c r="F16" i="17"/>
  <c r="F42" i="17" s="1"/>
  <c r="E16" i="17"/>
  <c r="E42" i="17" s="1"/>
  <c r="D42" i="17"/>
  <c r="D15" i="12"/>
  <c r="I53" i="10"/>
  <c r="H53" i="10"/>
  <c r="J55" i="10"/>
  <c r="E31" i="6"/>
  <c r="E23" i="3"/>
  <c r="J56" i="10" l="1"/>
  <c r="J21" i="10"/>
  <c r="I18" i="1"/>
  <c r="E34" i="1"/>
  <c r="E18" i="1"/>
  <c r="G22" i="6" l="1"/>
  <c r="F22" i="6"/>
  <c r="J69" i="1"/>
  <c r="J20" i="1"/>
  <c r="I73" i="1"/>
  <c r="G68" i="6" l="1"/>
  <c r="F68" i="6"/>
  <c r="J66" i="10"/>
  <c r="J65" i="10"/>
  <c r="J64" i="10"/>
  <c r="J63" i="10"/>
  <c r="J62" i="10"/>
  <c r="J61" i="10"/>
  <c r="J60" i="10"/>
  <c r="J59" i="10"/>
  <c r="J58" i="10"/>
  <c r="J57" i="10"/>
  <c r="J41" i="10"/>
  <c r="J40" i="10"/>
  <c r="J39" i="10"/>
  <c r="J38" i="10"/>
  <c r="J37" i="10"/>
  <c r="J36" i="10"/>
  <c r="J35" i="10"/>
  <c r="J34" i="10"/>
  <c r="J33" i="10"/>
  <c r="J32" i="10"/>
  <c r="G37" i="10"/>
  <c r="G29" i="10"/>
  <c r="J53" i="10" l="1"/>
  <c r="K51" i="8"/>
  <c r="K110" i="22"/>
  <c r="K78" i="8" l="1"/>
  <c r="J61" i="14"/>
  <c r="J59" i="14"/>
  <c r="I47" i="12"/>
  <c r="J81" i="11"/>
  <c r="J81" i="10"/>
  <c r="J78" i="10"/>
  <c r="J17" i="10" l="1"/>
  <c r="J19" i="10"/>
  <c r="J18" i="10"/>
  <c r="J16" i="10"/>
  <c r="J15" i="10"/>
  <c r="J14" i="10"/>
  <c r="J13" i="10"/>
  <c r="G12" i="10" l="1"/>
  <c r="F12" i="10" l="1"/>
  <c r="E14" i="16" s="1"/>
  <c r="J58" i="14"/>
  <c r="I58" i="14"/>
  <c r="H58" i="14"/>
  <c r="F58" i="14"/>
  <c r="E58" i="14"/>
  <c r="J92" i="14"/>
  <c r="I92" i="14"/>
  <c r="H92" i="14"/>
  <c r="G92" i="14"/>
  <c r="F92" i="14"/>
  <c r="E92" i="14"/>
  <c r="J79" i="14"/>
  <c r="I79" i="14"/>
  <c r="H79" i="14"/>
  <c r="G79" i="14"/>
  <c r="F79" i="14"/>
  <c r="E79" i="14"/>
  <c r="J69" i="14"/>
  <c r="I69" i="14"/>
  <c r="H69" i="14"/>
  <c r="G69" i="14"/>
  <c r="F69" i="14"/>
  <c r="E69" i="14"/>
  <c r="I59" i="14"/>
  <c r="H59" i="14"/>
  <c r="F59" i="14"/>
  <c r="E59" i="14"/>
  <c r="J49" i="14"/>
  <c r="I49" i="14"/>
  <c r="H49" i="14"/>
  <c r="G49" i="14"/>
  <c r="F49" i="14"/>
  <c r="E49" i="14"/>
  <c r="J45" i="8"/>
  <c r="I45" i="8"/>
  <c r="G45" i="8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2" i="6" s="1"/>
  <c r="F80" i="6"/>
  <c r="F92" i="6" s="1"/>
  <c r="E80" i="6"/>
  <c r="E92" i="6" s="1"/>
  <c r="G62" i="6"/>
  <c r="F62" i="6"/>
  <c r="E62" i="6"/>
  <c r="G50" i="6"/>
  <c r="F50" i="6"/>
  <c r="E50" i="6"/>
  <c r="G46" i="6"/>
  <c r="F46" i="6"/>
  <c r="E46" i="6"/>
  <c r="E54" i="6" s="1"/>
  <c r="F67" i="1"/>
  <c r="E67" i="1"/>
  <c r="J79" i="1"/>
  <c r="I79" i="1"/>
  <c r="J73" i="1"/>
  <c r="J82" i="1" s="1"/>
  <c r="I69" i="1"/>
  <c r="J65" i="1"/>
  <c r="I65" i="1"/>
  <c r="F90" i="6" l="1"/>
  <c r="F87" i="8"/>
  <c r="J87" i="8"/>
  <c r="I87" i="8"/>
  <c r="H87" i="8"/>
  <c r="K87" i="8"/>
  <c r="G87" i="8"/>
  <c r="F54" i="6"/>
  <c r="G54" i="6"/>
  <c r="G90" i="6"/>
  <c r="E90" i="6"/>
  <c r="I82" i="1"/>
  <c r="R89" i="22" l="1"/>
  <c r="F42" i="10"/>
  <c r="F24" i="10"/>
  <c r="F19" i="10"/>
  <c r="F18" i="10"/>
  <c r="G42" i="10"/>
  <c r="H42" i="10"/>
  <c r="I42" i="10"/>
  <c r="J17" i="8" l="1"/>
  <c r="J51" i="8" s="1"/>
  <c r="J16" i="8"/>
  <c r="H45" i="8"/>
  <c r="K47" i="8"/>
  <c r="J47" i="8"/>
  <c r="I47" i="8"/>
  <c r="H47" i="8"/>
  <c r="G47" i="8"/>
  <c r="F47" i="8"/>
  <c r="F47" i="1"/>
  <c r="F40" i="1"/>
  <c r="F26" i="1"/>
  <c r="J93" i="8" l="1"/>
  <c r="I34" i="16"/>
  <c r="I27" i="16" s="1"/>
  <c r="H34" i="16"/>
  <c r="H27" i="16" s="1"/>
  <c r="G34" i="16"/>
  <c r="F34" i="16"/>
  <c r="F27" i="16" s="1"/>
  <c r="E34" i="16"/>
  <c r="E27" i="16" s="1"/>
  <c r="G27" i="16"/>
  <c r="D34" i="16"/>
  <c r="D27" i="16" s="1"/>
  <c r="F13" i="16"/>
  <c r="J36" i="14"/>
  <c r="I36" i="14"/>
  <c r="H36" i="14"/>
  <c r="G36" i="14"/>
  <c r="F36" i="14"/>
  <c r="E36" i="14"/>
  <c r="J26" i="14"/>
  <c r="I26" i="14"/>
  <c r="H26" i="14"/>
  <c r="G26" i="14"/>
  <c r="F26" i="14"/>
  <c r="E26" i="14"/>
  <c r="H45" i="12"/>
  <c r="G45" i="12"/>
  <c r="F45" i="12"/>
  <c r="I45" i="12" s="1"/>
  <c r="E45" i="12"/>
  <c r="D45" i="12"/>
  <c r="J82" i="11"/>
  <c r="I82" i="11"/>
  <c r="H82" i="11"/>
  <c r="G82" i="11"/>
  <c r="F82" i="11"/>
  <c r="E82" i="11"/>
  <c r="I78" i="11"/>
  <c r="H78" i="11"/>
  <c r="G78" i="11"/>
  <c r="F78" i="11"/>
  <c r="E78" i="11"/>
  <c r="J68" i="11"/>
  <c r="I68" i="11"/>
  <c r="H68" i="11"/>
  <c r="G68" i="11"/>
  <c r="F68" i="11"/>
  <c r="E68" i="11"/>
  <c r="J64" i="11"/>
  <c r="I64" i="11"/>
  <c r="H64" i="11"/>
  <c r="G64" i="11"/>
  <c r="F64" i="11"/>
  <c r="E64" i="11"/>
  <c r="J53" i="11"/>
  <c r="I53" i="11"/>
  <c r="H53" i="11"/>
  <c r="G53" i="11"/>
  <c r="F53" i="11"/>
  <c r="E53" i="11"/>
  <c r="J42" i="11"/>
  <c r="I42" i="11"/>
  <c r="H42" i="11"/>
  <c r="G42" i="11"/>
  <c r="F42" i="11"/>
  <c r="E42" i="11"/>
  <c r="J31" i="11"/>
  <c r="I31" i="11"/>
  <c r="H31" i="11"/>
  <c r="G31" i="11"/>
  <c r="F31" i="11"/>
  <c r="E31" i="11"/>
  <c r="J20" i="11"/>
  <c r="I20" i="11"/>
  <c r="H20" i="11"/>
  <c r="G20" i="11"/>
  <c r="F20" i="11"/>
  <c r="E20" i="11"/>
  <c r="J12" i="11"/>
  <c r="I12" i="11"/>
  <c r="H12" i="11"/>
  <c r="G12" i="11"/>
  <c r="F12" i="11"/>
  <c r="E12" i="11"/>
  <c r="J82" i="10"/>
  <c r="I82" i="10"/>
  <c r="H82" i="10"/>
  <c r="G82" i="10"/>
  <c r="F82" i="10"/>
  <c r="E82" i="10"/>
  <c r="I78" i="10"/>
  <c r="H78" i="10"/>
  <c r="F78" i="10"/>
  <c r="E78" i="10"/>
  <c r="J68" i="10"/>
  <c r="I68" i="10"/>
  <c r="H68" i="10"/>
  <c r="G68" i="10"/>
  <c r="F68" i="10"/>
  <c r="E68" i="10"/>
  <c r="I64" i="10"/>
  <c r="H64" i="10"/>
  <c r="G64" i="10"/>
  <c r="F64" i="10"/>
  <c r="E64" i="10"/>
  <c r="E53" i="10"/>
  <c r="J42" i="10"/>
  <c r="I31" i="10"/>
  <c r="H31" i="10"/>
  <c r="F31" i="10"/>
  <c r="E31" i="10"/>
  <c r="E20" i="10"/>
  <c r="H13" i="16"/>
  <c r="H40" i="16" s="1"/>
  <c r="E13" i="16"/>
  <c r="E12" i="10"/>
  <c r="D14" i="16" s="1"/>
  <c r="D13" i="16" s="1"/>
  <c r="D40" i="16" s="1"/>
  <c r="H93" i="8"/>
  <c r="G20" i="8"/>
  <c r="K36" i="8"/>
  <c r="J36" i="8"/>
  <c r="I36" i="8"/>
  <c r="H36" i="8"/>
  <c r="G36" i="8"/>
  <c r="F36" i="8"/>
  <c r="F51" i="8"/>
  <c r="F93" i="8" s="1"/>
  <c r="G36" i="6"/>
  <c r="F36" i="6"/>
  <c r="E36" i="6"/>
  <c r="G18" i="6"/>
  <c r="G27" i="6" s="1"/>
  <c r="F18" i="6"/>
  <c r="E18" i="6"/>
  <c r="G13" i="6"/>
  <c r="G61" i="6" s="1"/>
  <c r="F13" i="6"/>
  <c r="E13" i="6"/>
  <c r="E61" i="6" s="1"/>
  <c r="M24" i="5"/>
  <c r="L24" i="5"/>
  <c r="K24" i="5"/>
  <c r="J24" i="5"/>
  <c r="I24" i="5"/>
  <c r="G24" i="5"/>
  <c r="M17" i="5"/>
  <c r="M30" i="5" s="1"/>
  <c r="L17" i="5"/>
  <c r="K17" i="5"/>
  <c r="K30" i="5" s="1"/>
  <c r="J17" i="5"/>
  <c r="J30" i="5" s="1"/>
  <c r="I17" i="5"/>
  <c r="I30" i="5" s="1"/>
  <c r="G17" i="5"/>
  <c r="G30" i="5" s="1"/>
  <c r="K15" i="3"/>
  <c r="K14" i="3" s="1"/>
  <c r="K25" i="3" s="1"/>
  <c r="J15" i="3"/>
  <c r="J14" i="3" s="1"/>
  <c r="J25" i="3" s="1"/>
  <c r="I15" i="3"/>
  <c r="I14" i="3" s="1"/>
  <c r="H15" i="3"/>
  <c r="H14" i="3" s="1"/>
  <c r="H25" i="3" s="1"/>
  <c r="G15" i="3"/>
  <c r="G14" i="3" s="1"/>
  <c r="G25" i="3" s="1"/>
  <c r="F15" i="3"/>
  <c r="F14" i="3" s="1"/>
  <c r="F25" i="3" s="1"/>
  <c r="E15" i="3"/>
  <c r="E14" i="3" s="1"/>
  <c r="E25" i="3" s="1"/>
  <c r="K19" i="3"/>
  <c r="J19" i="3"/>
  <c r="I19" i="3"/>
  <c r="H19" i="3"/>
  <c r="G19" i="3"/>
  <c r="F19" i="3"/>
  <c r="E19" i="3"/>
  <c r="J51" i="1"/>
  <c r="I51" i="1"/>
  <c r="J47" i="1"/>
  <c r="I47" i="1"/>
  <c r="F50" i="1"/>
  <c r="E50" i="1"/>
  <c r="E47" i="1"/>
  <c r="E40" i="1"/>
  <c r="J40" i="1"/>
  <c r="I40" i="1"/>
  <c r="J36" i="1"/>
  <c r="I36" i="1"/>
  <c r="J32" i="1"/>
  <c r="I32" i="1"/>
  <c r="J18" i="1"/>
  <c r="J28" i="1"/>
  <c r="F34" i="1"/>
  <c r="F18" i="1"/>
  <c r="F61" i="6" l="1"/>
  <c r="F27" i="6"/>
  <c r="J31" i="10"/>
  <c r="L30" i="5"/>
  <c r="G51" i="8"/>
  <c r="G93" i="8" s="1"/>
  <c r="H11" i="11"/>
  <c r="E40" i="16"/>
  <c r="E11" i="11"/>
  <c r="I11" i="11"/>
  <c r="F40" i="16"/>
  <c r="J12" i="10"/>
  <c r="F11" i="11"/>
  <c r="G11" i="11"/>
  <c r="J11" i="11" s="1"/>
  <c r="J78" i="11"/>
  <c r="K93" i="8"/>
  <c r="E40" i="6"/>
  <c r="I11" i="10"/>
  <c r="H11" i="10"/>
  <c r="E11" i="10"/>
  <c r="G28" i="6"/>
  <c r="G31" i="6" s="1"/>
  <c r="J55" i="1"/>
  <c r="J66" i="1" s="1"/>
  <c r="J83" i="1" s="1"/>
  <c r="F55" i="1"/>
  <c r="F68" i="1" s="1"/>
  <c r="I55" i="1"/>
  <c r="I66" i="1" s="1"/>
  <c r="I23" i="3" s="1"/>
  <c r="I25" i="3" s="1"/>
  <c r="E55" i="1"/>
  <c r="E68" i="1" s="1"/>
  <c r="J30" i="10"/>
  <c r="G40" i="6" l="1"/>
  <c r="G70" i="6"/>
  <c r="G71" i="6"/>
  <c r="F28" i="6"/>
  <c r="F70" i="6" s="1"/>
  <c r="F71" i="6" s="1"/>
  <c r="I83" i="1"/>
  <c r="G13" i="16"/>
  <c r="G40" i="16" s="1"/>
  <c r="I14" i="16"/>
  <c r="I91" i="11"/>
  <c r="H17" i="12" s="1"/>
  <c r="H15" i="12" s="1"/>
  <c r="H91" i="11"/>
  <c r="E91" i="11"/>
  <c r="D17" i="12" s="1"/>
  <c r="J29" i="10"/>
  <c r="J28" i="10"/>
  <c r="J27" i="10"/>
  <c r="F31" i="6" l="1"/>
  <c r="F40" i="6" s="1"/>
  <c r="I18" i="14"/>
  <c r="I16" i="14" s="1"/>
  <c r="I101" i="14" s="1"/>
  <c r="H56" i="12"/>
  <c r="G17" i="12"/>
  <c r="E18" i="14"/>
  <c r="E16" i="14" s="1"/>
  <c r="E101" i="14" s="1"/>
  <c r="D56" i="12"/>
  <c r="J26" i="10"/>
  <c r="H18" i="14" l="1"/>
  <c r="H16" i="14" s="1"/>
  <c r="H101" i="14" s="1"/>
  <c r="G15" i="12"/>
  <c r="G56" i="12" s="1"/>
  <c r="J25" i="10"/>
  <c r="J24" i="10" l="1"/>
  <c r="J23" i="10" l="1"/>
  <c r="G11" i="10" l="1"/>
  <c r="F11" i="10" s="1"/>
  <c r="F91" i="11" s="1"/>
  <c r="E17" i="12" s="1"/>
  <c r="E15" i="12" l="1"/>
  <c r="E56" i="12" s="1"/>
  <c r="F18" i="14"/>
  <c r="F16" i="14" s="1"/>
  <c r="F101" i="14" s="1"/>
  <c r="G91" i="11"/>
  <c r="F17" i="12"/>
  <c r="J11" i="10"/>
  <c r="J91" i="11" s="1"/>
  <c r="I13" i="16"/>
  <c r="I40" i="16" s="1"/>
  <c r="I17" i="12" l="1"/>
  <c r="I15" i="12" s="1"/>
  <c r="I56" i="12" s="1"/>
  <c r="F15" i="12"/>
  <c r="F56" i="12" s="1"/>
  <c r="G18" i="14" l="1"/>
  <c r="J18" i="14" s="1"/>
  <c r="G16" i="14" l="1"/>
  <c r="G101" i="14" s="1"/>
  <c r="I93" i="8"/>
  <c r="J16" i="14" l="1"/>
  <c r="J101" i="14" s="1"/>
</calcChain>
</file>

<file path=xl/sharedStrings.xml><?xml version="1.0" encoding="utf-8"?>
<sst xmlns="http://schemas.openxmlformats.org/spreadsheetml/2006/main" count="1405" uniqueCount="870">
  <si>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</si>
  <si>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</si>
  <si>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</si>
  <si>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</si>
  <si>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</si>
  <si>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</si>
  <si>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</si>
  <si>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</si>
  <si>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</si>
  <si>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</si>
  <si>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</si>
  <si>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</si>
  <si>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</si>
  <si>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</si>
  <si>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</si>
  <si>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</si>
  <si>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</si>
  <si>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</si>
  <si>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</si>
  <si>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</si>
  <si>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</si>
  <si>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</si>
  <si>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</si>
  <si>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</si>
  <si>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</si>
  <si>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</si>
  <si>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</si>
  <si>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</si>
  <si>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</si>
  <si>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</si>
  <si>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</si>
  <si>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</si>
  <si>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</si>
  <si>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</si>
  <si>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</si>
  <si>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</si>
  <si>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</si>
  <si>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</si>
  <si>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</si>
  <si>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</si>
  <si>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</si>
  <si>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</si>
  <si>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</si>
  <si>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</si>
  <si>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</si>
  <si>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</si>
  <si>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</si>
  <si>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</si>
  <si>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</si>
  <si>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</si>
  <si>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</si>
  <si>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</si>
  <si>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</si>
  <si>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</si>
  <si>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</si>
  <si>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</si>
  <si>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</si>
  <si>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</si>
  <si>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</si>
  <si>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</si>
  <si>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</si>
  <si>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</si>
  <si>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</si>
  <si>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</si>
  <si>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</si>
  <si>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</si>
  <si>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</si>
  <si>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</si>
  <si>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</si>
  <si>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</si>
  <si>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</si>
  <si>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</si>
  <si>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</si>
  <si>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</si>
  <si>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</si>
  <si>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</si>
  <si>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</si>
  <si>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</si>
  <si>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</si>
  <si>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</si>
  <si>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</si>
  <si>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</si>
  <si>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</si>
  <si>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</si>
  <si>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</si>
  <si>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</si>
  <si>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</si>
  <si>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</si>
  <si>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</si>
  <si>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</si>
  <si>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</si>
  <si>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</si>
  <si>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</si>
  <si>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</si>
  <si>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</si>
  <si>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</si>
  <si>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</si>
  <si>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</si>
  <si>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</si>
  <si>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</si>
  <si>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</si>
  <si>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</si>
  <si>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</si>
  <si>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</si>
  <si>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</si>
  <si>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</si>
  <si>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</si>
  <si>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</si>
  <si>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</si>
  <si>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</si>
  <si>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</si>
  <si>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</si>
  <si>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</si>
  <si>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</si>
  <si>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</si>
  <si>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</si>
  <si>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</si>
  <si>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</si>
  <si>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</si>
  <si>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</si>
  <si>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</si>
  <si>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</si>
  <si>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</si>
  <si>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</si>
  <si>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</si>
  <si>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</si>
  <si>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</si>
  <si>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</si>
  <si>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</si>
  <si>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</si>
  <si>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</si>
  <si>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</si>
  <si>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</si>
  <si>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</si>
  <si>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</si>
  <si>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</si>
  <si>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</si>
  <si>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</si>
  <si>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</si>
  <si>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</si>
  <si>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</si>
  <si>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</si>
  <si>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</si>
  <si>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</si>
  <si>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</si>
  <si>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</si>
  <si>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</si>
  <si>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</si>
  <si>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</si>
  <si>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</si>
  <si>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</si>
  <si>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</si>
  <si>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</si>
  <si>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</si>
  <si>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</si>
  <si>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</si>
  <si>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</si>
  <si>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</si>
  <si>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</si>
  <si>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</si>
  <si>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</si>
  <si>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</si>
  <si>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</si>
  <si>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</si>
  <si>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</si>
  <si>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</si>
  <si>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</si>
  <si>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</si>
  <si>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</si>
  <si>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</si>
  <si>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</si>
  <si>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</si>
  <si>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</si>
  <si>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</si>
  <si>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</si>
  <si>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</si>
  <si>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</si>
  <si>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</si>
  <si>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</si>
  <si>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</si>
  <si>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</si>
  <si>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</si>
  <si>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</si>
  <si>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</si>
  <si>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</si>
  <si>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</si>
  <si>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</si>
  <si>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</si>
  <si>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</si>
  <si>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</si>
  <si>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</si>
  <si>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</si>
  <si>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</si>
  <si>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</si>
  <si>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</si>
  <si>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</si>
  <si>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</si>
  <si>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</si>
  <si>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</si>
  <si>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</si>
  <si>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</si>
  <si>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inversión al XX de</t>
  </si>
  <si>
    <t>XXXX de 20XN (k)</t>
  </si>
  <si>
    <t>Monto pagado</t>
  </si>
  <si>
    <t>de la inversión</t>
  </si>
  <si>
    <t>actualizado al</t>
  </si>
  <si>
    <t>XX de XXXX de</t>
  </si>
  <si>
    <t>20XN (l)</t>
  </si>
  <si>
    <t>Saldo pendiente</t>
  </si>
  <si>
    <t>por pagar de la</t>
  </si>
  <si>
    <t>inversión al XX</t>
  </si>
  <si>
    <t>de XXXX de</t>
  </si>
  <si>
    <t>20XN (m = g l)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</si>
  <si>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</si>
  <si>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</si>
  <si>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</si>
  <si>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</si>
  <si>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</si>
  <si>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</si>
  <si>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</si>
  <si>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</si>
  <si>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</si>
  <si>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</si>
  <si>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</si>
  <si>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</si>
  <si>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</si>
  <si>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</si>
  <si>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</si>
  <si>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</si>
  <si>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</si>
  <si>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</si>
  <si>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</si>
  <si>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</si>
  <si>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</si>
  <si>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</si>
  <si>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</si>
  <si>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</si>
  <si>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</si>
  <si>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</si>
  <si>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</si>
  <si>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</si>
  <si>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</si>
  <si>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</si>
  <si>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</si>
  <si>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</si>
  <si>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</si>
  <si>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</si>
  <si>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</si>
  <si>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</si>
  <si>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</si>
  <si>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</si>
  <si>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</si>
  <si>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</si>
  <si>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</si>
  <si>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</si>
  <si>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</si>
  <si>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</si>
  <si>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</si>
  <si>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</si>
  <si>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</si>
  <si>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</si>
  <si>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</si>
  <si>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</si>
  <si>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</si>
  <si>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</si>
  <si>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</si>
  <si>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</si>
  <si>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</si>
  <si>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</si>
  <si>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</si>
  <si>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</si>
  <si>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</si>
  <si>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</si>
  <si>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</si>
  <si>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</si>
  <si>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</si>
  <si>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</si>
  <si>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</si>
  <si>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</si>
  <si>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</si>
  <si>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</si>
  <si>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</si>
  <si>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</si>
  <si>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</si>
  <si>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</si>
  <si>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</si>
  <si>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</si>
  <si>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</si>
  <si>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</si>
  <si>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</si>
  <si>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</si>
  <si>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</si>
  <si>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</si>
  <si>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</si>
  <si>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</si>
  <si>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</si>
  <si>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</si>
  <si>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</si>
  <si>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</si>
  <si>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</si>
  <si>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</si>
  <si>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</si>
  <si>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</si>
  <si>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</si>
  <si>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</si>
  <si>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</si>
  <si>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</si>
  <si>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</si>
  <si>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</si>
  <si>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</si>
  <si>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</si>
  <si>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</si>
  <si>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</si>
  <si>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</si>
  <si>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</si>
  <si>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</si>
  <si>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</si>
  <si>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</si>
  <si>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</si>
  <si>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</si>
  <si>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</si>
  <si>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</si>
  <si>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</si>
  <si>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</si>
  <si>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</si>
  <si>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</si>
  <si>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</si>
  <si>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</si>
  <si>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</si>
  <si>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</si>
  <si>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</si>
  <si>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</si>
  <si>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</si>
  <si>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</si>
  <si>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</si>
  <si>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</si>
  <si>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</si>
  <si>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</si>
  <si>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</si>
  <si>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</si>
  <si>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</si>
  <si>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</si>
  <si>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</si>
  <si>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</si>
  <si>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</si>
  <si>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</si>
  <si>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</si>
  <si>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</si>
  <si>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</si>
  <si>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</si>
  <si>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</si>
  <si>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</si>
  <si>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</si>
  <si>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</si>
  <si>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</si>
  <si>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</si>
  <si>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</si>
  <si>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</si>
  <si>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</si>
  <si>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</si>
  <si>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</si>
  <si>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</si>
  <si>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</si>
  <si>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</si>
  <si>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</si>
  <si>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</si>
  <si>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</si>
  <si>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</si>
  <si>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</si>
  <si>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</si>
  <si>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</si>
  <si>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</si>
  <si>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</si>
  <si>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</si>
  <si>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</si>
  <si>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</si>
  <si>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</si>
  <si>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</si>
  <si>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</si>
  <si>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</si>
  <si>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</t>
  </si>
  <si>
    <t>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</si>
  <si>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</si>
  <si>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</si>
  <si>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</si>
  <si>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</si>
  <si>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</si>
  <si>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</si>
  <si>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</si>
  <si>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</si>
  <si>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</si>
  <si>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</si>
  <si>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</si>
  <si>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</si>
  <si>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</si>
  <si>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</t>
  </si>
  <si>
    <t>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</si>
  <si>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</si>
  <si>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</si>
  <si>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</si>
  <si>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</si>
  <si>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</si>
  <si>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</si>
  <si>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</si>
  <si>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</si>
  <si>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</si>
  <si>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</si>
  <si>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</si>
  <si>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</si>
  <si>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</si>
  <si>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</si>
  <si>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</si>
  <si>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</si>
  <si>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</si>
  <si>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</si>
  <si>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</si>
  <si>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</si>
  <si>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</si>
  <si>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</si>
  <si>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</si>
  <si>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</si>
  <si>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</si>
  <si>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</si>
  <si>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</si>
  <si>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</si>
  <si>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</si>
  <si>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</si>
  <si>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</si>
  <si>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</si>
  <si>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</si>
  <si>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</si>
  <si>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</si>
  <si>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</si>
  <si>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</si>
  <si>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</si>
  <si>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</si>
  <si>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</si>
  <si>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</si>
  <si>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</si>
  <si>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</si>
  <si>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</si>
  <si>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</si>
  <si>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</si>
  <si>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</si>
  <si>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</si>
  <si>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</si>
  <si>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</si>
  <si>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</si>
  <si>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</si>
  <si>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</si>
  <si>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</si>
  <si>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Formato 6 b)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</si>
  <si>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</si>
  <si>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</si>
  <si>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</si>
  <si>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</si>
  <si>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</si>
  <si>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</si>
  <si>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</si>
  <si>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</si>
  <si>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</si>
  <si>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</si>
  <si>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</si>
  <si>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</si>
  <si>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</si>
  <si>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r>
      <t>Formato 6 c)</t>
    </r>
    <r>
      <rPr>
        <sz val="10"/>
        <color rgb="FF2F2F2F"/>
        <rFont val="Arial"/>
        <family val="2"/>
      </rPr>
      <t> 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</si>
  <si>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Funcional)</t>
    </r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</si>
  <si>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</si>
  <si>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</si>
  <si>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</si>
  <si>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</si>
  <si>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</si>
  <si>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</si>
  <si>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</si>
  <si>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</si>
  <si>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</si>
  <si>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</si>
  <si>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</si>
  <si>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</si>
  <si>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</si>
  <si>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</si>
  <si>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</si>
  <si>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</si>
  <si>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</si>
  <si>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</si>
  <si>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</si>
  <si>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</si>
  <si>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</si>
  <si>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</si>
  <si>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</si>
  <si>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</si>
  <si>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</si>
  <si>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</si>
  <si>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</si>
  <si>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</si>
  <si>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</si>
  <si>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</si>
  <si>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</si>
  <si>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</si>
  <si>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</si>
  <si>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</si>
  <si>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</si>
  <si>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</si>
  <si>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</si>
  <si>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</si>
  <si>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</si>
  <si>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</si>
  <si>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</si>
  <si>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</si>
  <si>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r>
      <t>Formato 6 d)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Estado Analítico del Ejercicio del Presupuesto de Egresos Detallado - LDF</t>
    </r>
  </si>
  <si>
    <r>
      <t>                    </t>
    </r>
    <r>
      <rPr>
        <b/>
        <sz val="9"/>
        <color rgb="FF2F2F2F"/>
        <rFont val="Arial"/>
        <family val="2"/>
      </rPr>
      <t>(Clasificación de Servicios Personales por Categoría)</t>
    </r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</si>
  <si>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</si>
  <si>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</si>
  <si>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</si>
  <si>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</si>
  <si>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</si>
  <si>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</si>
  <si>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</si>
  <si>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</si>
  <si>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</si>
  <si>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</si>
  <si>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</si>
  <si>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</si>
  <si>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</si>
  <si>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</si>
  <si>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</si>
  <si>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</si>
  <si>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</si>
  <si>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Formatos 7</t>
  </si>
  <si>
    <t>Proyecciones y Resultados de Ingresos y Egresos - LDF</t>
  </si>
  <si>
    <t>Proyecciones de Ingresos - LDF</t>
  </si>
  <si>
    <t>(CIFRAS NOMINALES)</t>
  </si>
  <si>
    <t>Concepto (b)</t>
  </si>
  <si>
    <t>Año en</t>
  </si>
  <si>
    <t>Cuestión</t>
  </si>
  <si>
    <t>de Ley) (c)</t>
  </si>
  <si>
    <t>Año 1 (d)</t>
  </si>
  <si>
    <t>Año 2 (d)</t>
  </si>
  <si>
    <t>Año 3 (d)</t>
  </si>
  <si>
    <t>Año 4 (d)</t>
  </si>
  <si>
    <t>Año 5 (d)</t>
  </si>
  <si>
    <t>(1=A+B+C+D+E+F+G+H+I+J+K+L)</t>
  </si>
  <si>
    <t>y Jubilaciones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</si>
  <si>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</si>
  <si>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</si>
  <si>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</si>
  <si>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</si>
  <si>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</si>
  <si>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r>
      <t>Formato 7 b)</t>
    </r>
    <r>
      <rPr>
        <sz val="10"/>
        <color rgb="FF2F2F2F"/>
        <rFont val="Arial"/>
        <family val="2"/>
      </rPr>
      <t>  </t>
    </r>
    <r>
      <rPr>
        <b/>
        <sz val="9"/>
        <color rgb="FF2F2F2F"/>
        <rFont val="Arial"/>
        <family val="2"/>
      </rPr>
      <t>Proyecciones de Egresos - LDF</t>
    </r>
  </si>
  <si>
    <t>Proyecciones de Egresos - LDF</t>
  </si>
  <si>
    <t>Año en Cuestión</t>
  </si>
  <si>
    <t>(de proyecto de</t>
  </si>
  <si>
    <t>Ayudas</t>
  </si>
  <si>
    <t>Resultados de Ingresos - LDF</t>
  </si>
  <si>
    <t>Año del</t>
  </si>
  <si>
    <t>1. Ingresos Derivados de Financiamientos con Fuente de Pago de</t>
  </si>
  <si>
    <t>Recursos de Libre Disposición</t>
  </si>
  <si>
    <t>2. Ingresos derivados de Financiamientos con Fuente de Pago de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</si>
  <si>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</si>
  <si>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</si>
  <si>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r>
      <t>Formato 7 d)</t>
    </r>
    <r>
      <rPr>
        <sz val="10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Resultados de Egresos - LDF</t>
    </r>
  </si>
  <si>
    <t>Resultados de Egresos - LDF</t>
  </si>
  <si>
    <t>1. Los importes corresponden a los egresos totales devengados.</t>
  </si>
  <si>
    <r>
      <t>Formato 8)</t>
    </r>
    <r>
      <rPr>
        <sz val="10"/>
        <color theme="1"/>
        <rFont val="Arial"/>
        <family val="2"/>
      </rPr>
      <t>   </t>
    </r>
    <r>
      <rPr>
        <b/>
        <sz val="9"/>
        <color theme="1"/>
        <rFont val="Arial"/>
        <family val="2"/>
      </rPr>
      <t>Informe sobre Estudios Actuariales LDF</t>
    </r>
  </si>
  <si>
    <t>Informe sobre Estudios Actuariales - LDF</t>
  </si>
  <si>
    <t>Pensiones y</t>
  </si>
  <si>
    <t>jubilaciones</t>
  </si>
  <si>
    <t>Riesgos de</t>
  </si>
  <si>
    <t>trabajo</t>
  </si>
  <si>
    <t>Invalidez y</t>
  </si>
  <si>
    <t>vida</t>
  </si>
  <si>
    <t>Otras</t>
  </si>
  <si>
    <t>prestacion</t>
  </si>
  <si>
    <t>es sociales</t>
  </si>
  <si>
    <t>Tipo de Sistema</t>
  </si>
  <si>
    <t>Prestación laboral o Fondo general para trabajadores del estado o</t>
  </si>
  <si>
    <t>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</si>
  <si>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</si>
  <si>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</si>
  <si>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</si>
  <si>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</si>
  <si>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</si>
  <si>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</si>
  <si>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</si>
  <si>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</si>
  <si>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</si>
  <si>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</si>
  <si>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</si>
  <si>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</si>
  <si>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</si>
  <si>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</si>
  <si>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</si>
  <si>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</si>
  <si>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</si>
  <si>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</si>
  <si>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</si>
  <si>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</si>
  <si>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</si>
  <si>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</si>
  <si>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</si>
  <si>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</si>
  <si>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</si>
  <si>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</si>
  <si>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</si>
  <si>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</si>
  <si>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</si>
  <si>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</si>
  <si>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</si>
  <si>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</si>
  <si>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</si>
  <si>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</si>
  <si>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</si>
  <si>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</si>
  <si>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</si>
  <si>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</si>
  <si>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</si>
  <si>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</si>
  <si>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</si>
  <si>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</si>
  <si>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</si>
  <si>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</si>
  <si>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</si>
  <si>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</si>
  <si>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</si>
  <si>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</si>
  <si>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</si>
  <si>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</si>
  <si>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</si>
  <si>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</si>
  <si>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</si>
  <si>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</si>
  <si>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</si>
  <si>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</si>
  <si>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</si>
  <si>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</si>
  <si>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</si>
  <si>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</si>
  <si>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</si>
  <si>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</si>
  <si>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</si>
  <si>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</si>
  <si>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</si>
  <si>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</si>
  <si>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</si>
  <si>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</si>
  <si>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</si>
  <si>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</si>
  <si>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</si>
  <si>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</si>
  <si>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</si>
  <si>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</si>
  <si>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</si>
  <si>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</si>
  <si>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</si>
  <si>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</si>
  <si>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</si>
  <si>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</si>
  <si>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</si>
  <si>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</si>
  <si>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</si>
  <si>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</si>
  <si>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</si>
  <si>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</si>
  <si>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</si>
  <si>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</si>
  <si>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</si>
  <si>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</si>
  <si>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</si>
  <si>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</si>
  <si>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</si>
  <si>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</si>
  <si>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</si>
  <si>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</si>
  <si>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</si>
  <si>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</si>
  <si>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</si>
  <si>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</si>
  <si>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</si>
  <si>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</si>
  <si>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</si>
  <si>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</si>
  <si>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</si>
  <si>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</si>
  <si>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</si>
  <si>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</si>
  <si>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</si>
  <si>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</si>
  <si>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</si>
  <si>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</si>
  <si>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</si>
  <si>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</si>
  <si>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</si>
  <si>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</si>
  <si>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</si>
  <si>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</si>
  <si>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</si>
  <si>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</si>
  <si>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</si>
  <si>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</si>
  <si>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</si>
  <si>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</si>
  <si>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</si>
  <si>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</si>
  <si>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</si>
  <si>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</si>
  <si>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</si>
  <si>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</si>
  <si>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</si>
  <si>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</si>
  <si>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</si>
  <si>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</si>
  <si>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</si>
  <si>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</si>
  <si>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</si>
  <si>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</si>
  <si>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</si>
  <si>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</si>
  <si>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</si>
  <si>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</si>
  <si>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</si>
  <si>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</si>
  <si>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</si>
  <si>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</si>
  <si>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</si>
  <si>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</si>
  <si>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</si>
  <si>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</si>
  <si>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</si>
  <si>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</si>
  <si>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</si>
  <si>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</si>
  <si>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</si>
  <si>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</si>
  <si>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</si>
  <si>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</si>
  <si>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</si>
  <si>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</si>
  <si>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</si>
  <si>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</si>
  <si>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</si>
  <si>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</si>
  <si>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</si>
  <si>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</si>
  <si>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</si>
  <si>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</si>
  <si>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</si>
  <si>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r>
      <t>Formato 7 a)</t>
    </r>
    <r>
      <rPr>
        <sz val="9"/>
        <color rgb="FF2F2F2F"/>
        <rFont val="Arial"/>
        <family val="2"/>
      </rPr>
      <t>    </t>
    </r>
    <r>
      <rPr>
        <b/>
        <sz val="9"/>
        <color rgb="FF2F2F2F"/>
        <rFont val="Arial"/>
        <family val="2"/>
      </rPr>
      <t>Proyecciones de Ingresos - LDF</t>
    </r>
  </si>
  <si>
    <r>
      <t>1.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 Libre Disposición</t>
    </r>
  </si>
  <si>
    <r>
      <t>A.</t>
    </r>
    <r>
      <rPr>
        <sz val="9"/>
        <color rgb="FF000000"/>
        <rFont val="Arial"/>
        <family val="2"/>
      </rPr>
      <t>  Impuestos</t>
    </r>
  </si>
  <si>
    <r>
      <t>B.</t>
    </r>
    <r>
      <rPr>
        <sz val="9"/>
        <color rgb="FF000000"/>
        <rFont val="Arial"/>
        <family val="2"/>
      </rPr>
      <t>  Cuotas y Aportaciones de Seguridad Social</t>
    </r>
  </si>
  <si>
    <r>
      <t>C.</t>
    </r>
    <r>
      <rPr>
        <sz val="9"/>
        <color rgb="FF000000"/>
        <rFont val="Arial"/>
        <family val="2"/>
      </rPr>
      <t>  Contribuciones de Mejoras</t>
    </r>
  </si>
  <si>
    <r>
      <t>D.</t>
    </r>
    <r>
      <rPr>
        <sz val="9"/>
        <color rgb="FF000000"/>
        <rFont val="Arial"/>
        <family val="2"/>
      </rPr>
      <t>  Derechos</t>
    </r>
  </si>
  <si>
    <r>
      <t>E.</t>
    </r>
    <r>
      <rPr>
        <sz val="9"/>
        <color rgb="FF000000"/>
        <rFont val="Arial"/>
        <family val="2"/>
      </rPr>
      <t>  Productos</t>
    </r>
  </si>
  <si>
    <r>
      <t>F.</t>
    </r>
    <r>
      <rPr>
        <sz val="9"/>
        <color rgb="FF000000"/>
        <rFont val="Arial"/>
        <family val="2"/>
      </rPr>
      <t>  Aprovechamientos</t>
    </r>
  </si>
  <si>
    <r>
      <t>G.</t>
    </r>
    <r>
      <rPr>
        <sz val="9"/>
        <color rgb="FF000000"/>
        <rFont val="Arial"/>
        <family val="2"/>
      </rPr>
      <t>  Ingresos por Ventas de Bienes y Servicios</t>
    </r>
  </si>
  <si>
    <r>
      <t>H.</t>
    </r>
    <r>
      <rPr>
        <sz val="9"/>
        <color rgb="FF000000"/>
        <rFont val="Arial"/>
        <family val="2"/>
      </rPr>
      <t>  Participaciones</t>
    </r>
  </si>
  <si>
    <r>
      <t>I.</t>
    </r>
    <r>
      <rPr>
        <sz val="9"/>
        <color rgb="FF000000"/>
        <rFont val="Arial"/>
        <family val="2"/>
      </rPr>
      <t>   Incentivos Derivados de la Colaboración Fiscal</t>
    </r>
  </si>
  <si>
    <r>
      <t>J.</t>
    </r>
    <r>
      <rPr>
        <sz val="9"/>
        <color rgb="FF000000"/>
        <rFont val="Arial"/>
        <family val="2"/>
      </rPr>
      <t>   Transferencias</t>
    </r>
  </si>
  <si>
    <r>
      <t>K.</t>
    </r>
    <r>
      <rPr>
        <sz val="9"/>
        <color rgb="FF000000"/>
        <rFont val="Arial"/>
        <family val="2"/>
      </rPr>
      <t>  Convenios</t>
    </r>
  </si>
  <si>
    <r>
      <t>L.</t>
    </r>
    <r>
      <rPr>
        <sz val="9"/>
        <color rgb="FF000000"/>
        <rFont val="Arial"/>
        <family val="2"/>
      </rPr>
      <t>  Otros Ingresos de Libre Disposición</t>
    </r>
  </si>
  <si>
    <r>
      <t>2.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Transferencias Federales Etiquetadas (2=A+B+C+D+E)</t>
    </r>
  </si>
  <si>
    <r>
      <t>A.</t>
    </r>
    <r>
      <rPr>
        <sz val="9"/>
        <color rgb="FF000000"/>
        <rFont val="Arial"/>
        <family val="2"/>
      </rPr>
      <t>  Aportaciones</t>
    </r>
  </si>
  <si>
    <r>
      <t>B.</t>
    </r>
    <r>
      <rPr>
        <sz val="9"/>
        <color rgb="FF000000"/>
        <rFont val="Arial"/>
        <family val="2"/>
      </rPr>
      <t>  Convenios</t>
    </r>
  </si>
  <si>
    <r>
      <t>C.</t>
    </r>
    <r>
      <rPr>
        <sz val="9"/>
        <color rgb="FF000000"/>
        <rFont val="Arial"/>
        <family val="2"/>
      </rPr>
      <t>  Fondos Distintos de Aportaciones</t>
    </r>
  </si>
  <si>
    <r>
      <t>D.</t>
    </r>
    <r>
      <rPr>
        <sz val="9"/>
        <color rgb="FF000000"/>
        <rFont val="Arial"/>
        <family val="2"/>
      </rPr>
      <t> Transferencias, Subsidios y Subvenciones, y Pensiones</t>
    </r>
  </si>
  <si>
    <r>
      <t>E.</t>
    </r>
    <r>
      <rPr>
        <sz val="9"/>
        <color rgb="FF000000"/>
        <rFont val="Arial"/>
        <family val="2"/>
      </rPr>
      <t>  Otras Transferencias Federales Etiquetadas</t>
    </r>
  </si>
  <si>
    <r>
      <t>3.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Ingresos Derivados de Financiamientos (3=A)</t>
    </r>
  </si>
  <si>
    <r>
      <t>A.</t>
    </r>
    <r>
      <rPr>
        <sz val="9"/>
        <color rgb="FF000000"/>
        <rFont val="Arial"/>
        <family val="2"/>
      </rPr>
      <t> Ingresos Derivados de Financiamientos</t>
    </r>
  </si>
  <si>
    <r>
      <t>4.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Total de Ingresos Proyectados (4=1+2+3)</t>
    </r>
  </si>
  <si>
    <r>
      <t>1.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</si>
  <si>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r>
      <t>A.</t>
    </r>
    <r>
      <rPr>
        <sz val="9"/>
        <color rgb="FF000000"/>
        <rFont val="Arial"/>
        <family val="2"/>
      </rPr>
      <t>  Servicios Personales</t>
    </r>
  </si>
  <si>
    <r>
      <t>B.</t>
    </r>
    <r>
      <rPr>
        <sz val="9"/>
        <color rgb="FF000000"/>
        <rFont val="Arial"/>
        <family val="2"/>
      </rPr>
      <t>  Materiales y Suministros</t>
    </r>
  </si>
  <si>
    <r>
      <t>C.</t>
    </r>
    <r>
      <rPr>
        <sz val="9"/>
        <color rgb="FF000000"/>
        <rFont val="Arial"/>
        <family val="2"/>
      </rPr>
      <t>  Servicios Generales</t>
    </r>
  </si>
  <si>
    <r>
      <t>D.</t>
    </r>
    <r>
      <rPr>
        <sz val="9"/>
        <color rgb="FF000000"/>
        <rFont val="Arial"/>
        <family val="2"/>
      </rPr>
      <t>  Transferencias, Asignaciones, Subsidios y Otras</t>
    </r>
  </si>
  <si>
    <r>
      <t>E.</t>
    </r>
    <r>
      <rPr>
        <sz val="9"/>
        <color rgb="FF000000"/>
        <rFont val="Arial"/>
        <family val="2"/>
      </rPr>
      <t>  Bienes Muebles, Inmuebles e Intangibles</t>
    </r>
  </si>
  <si>
    <r>
      <t>F.</t>
    </r>
    <r>
      <rPr>
        <sz val="9"/>
        <color rgb="FF000000"/>
        <rFont val="Arial"/>
        <family val="2"/>
      </rPr>
      <t>  Inversión Pública</t>
    </r>
  </si>
  <si>
    <r>
      <t>G.</t>
    </r>
    <r>
      <rPr>
        <sz val="9"/>
        <color rgb="FF000000"/>
        <rFont val="Arial"/>
        <family val="2"/>
      </rPr>
      <t>  Inversiones Financieras y Otras Provisiones</t>
    </r>
  </si>
  <si>
    <r>
      <t>H.</t>
    </r>
    <r>
      <rPr>
        <sz val="9"/>
        <color rgb="FF000000"/>
        <rFont val="Arial"/>
        <family val="2"/>
      </rPr>
      <t>  Participaciones y Aportaciones</t>
    </r>
  </si>
  <si>
    <r>
      <t>I.</t>
    </r>
    <r>
      <rPr>
        <sz val="9"/>
        <color rgb="FF000000"/>
        <rFont val="Arial"/>
        <family val="2"/>
      </rPr>
      <t>   Deuda Pública</t>
    </r>
  </si>
  <si>
    <r>
      <t>2.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Gasto Etiquetado (2=A+B+C+D+E+F+G+H+I)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</si>
  <si>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 Egresos Proyectados (3 = 1 + 2)</t>
    </r>
  </si>
  <si>
    <r>
      <t>Año 5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</si>
  <si>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4 1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</si>
  <si>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Vigente 2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(d)</t>
    </r>
  </si>
  <si>
    <r>
      <t>D.</t>
    </r>
    <r>
      <rPr>
        <sz val="9"/>
        <color rgb="FF000000"/>
        <rFont val="Arial"/>
        <family val="2"/>
      </rPr>
      <t>  Transferencias, Asignaciones, Subsidios y Otras Ayudas</t>
    </r>
  </si>
  <si>
    <r>
      <t>3.</t>
    </r>
    <r>
      <rPr>
        <sz val="9"/>
        <color rgb="FF000000"/>
        <rFont val="Arial"/>
        <family val="2"/>
      </rPr>
      <t>  </t>
    </r>
    <r>
      <rPr>
        <b/>
        <sz val="9"/>
        <color rgb="FF000000"/>
        <rFont val="Arial"/>
        <family val="2"/>
      </rPr>
      <t>Total del Resultado de Egresos (3=1+2)</t>
    </r>
  </si>
  <si>
    <t>PODER JUDICIAL</t>
  </si>
  <si>
    <t>I. Balance Presupuestario (I = A -B + C)</t>
  </si>
  <si>
    <t>(A3.2 = F2 -G2)</t>
  </si>
  <si>
    <t xml:space="preserve"> </t>
  </si>
  <si>
    <t>A. Honorable Tribunal Superior de Justicia1</t>
  </si>
  <si>
    <t>Z</t>
  </si>
  <si>
    <t>31 de diciembre de 2016</t>
  </si>
  <si>
    <t>si</t>
  </si>
  <si>
    <t>no</t>
  </si>
  <si>
    <t>no aplica</t>
  </si>
  <si>
    <t>Del 1 de enero al 30 de junio de 2017 (b)</t>
  </si>
  <si>
    <t>Diciembre</t>
  </si>
  <si>
    <t>2016(d)</t>
  </si>
  <si>
    <t>Pleno</t>
  </si>
  <si>
    <t>Sala Civil Familiar</t>
  </si>
  <si>
    <t>Sala Penal</t>
  </si>
  <si>
    <t>Sala Unitaria Administrativa</t>
  </si>
  <si>
    <t>Juzgados Civiles Familiares</t>
  </si>
  <si>
    <t>Juzgados Penales</t>
  </si>
  <si>
    <t>Juzgado de instrucción especilzados en imparticion de justicia para adolecentes</t>
  </si>
  <si>
    <t>Juzgado de Ejecución de Sanciones Penales y Medidas Restrictivas de la Libertad</t>
  </si>
  <si>
    <t>Juzgado de Corte Adversarial</t>
  </si>
  <si>
    <t>Centro Estatal de Justicia Alternativa</t>
  </si>
  <si>
    <t>Secretaría General de Acuerdos</t>
  </si>
  <si>
    <t>Consejo de la Judicatura de Estado de Tlaxcala</t>
  </si>
  <si>
    <t>Secretaría Ejecutiva</t>
  </si>
  <si>
    <t>Tesorería</t>
  </si>
  <si>
    <t>Contraloría</t>
  </si>
  <si>
    <t>Instituto de Especialización Judicial</t>
  </si>
  <si>
    <t>Secretaría Particular</t>
  </si>
  <si>
    <t>Dirección Jurídica</t>
  </si>
  <si>
    <t>Juzgados Civiles Familiares Cd Judicial</t>
  </si>
  <si>
    <t>Juzgado Mercantil y de Oralidad</t>
  </si>
  <si>
    <t>Juzgado del Sistema Penal Acusatorio y Oral Esp. En Adolecentes</t>
  </si>
  <si>
    <t>Unidad de Transparencia</t>
  </si>
  <si>
    <t>Unidad de Iguialdad de Género</t>
  </si>
  <si>
    <t>Dirección de Información y Comunicación Social</t>
  </si>
  <si>
    <t>Año 1 2018</t>
  </si>
  <si>
    <t>Año 2 2019</t>
  </si>
  <si>
    <t>Año 4 2021</t>
  </si>
  <si>
    <t>Año 3 2020</t>
  </si>
  <si>
    <t>Año 4 2022</t>
  </si>
  <si>
    <t>presupuesto) © 2017</t>
  </si>
  <si>
    <t>Ejercicio 2017</t>
  </si>
  <si>
    <t>Año 1 2016</t>
  </si>
  <si>
    <r>
      <t>Año 2 2015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</si>
  <si>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r>
      <t>Año 1 2016</t>
    </r>
    <r>
      <rPr>
        <b/>
        <vertAlign val="superscript"/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(c)</t>
    </r>
  </si>
  <si>
    <t>Año 3 2014(c)</t>
  </si>
  <si>
    <r>
      <t>Formato 7 c)</t>
    </r>
    <r>
      <rPr>
        <sz val="11"/>
        <color theme="1"/>
        <rFont val="Calibri"/>
        <family val="2"/>
        <scheme val="minor"/>
      </rPr>
      <t>   </t>
    </r>
    <r>
      <rPr>
        <sz val="11"/>
        <color theme="1"/>
        <rFont val="Calibri"/>
        <family val="2"/>
        <scheme val="minor"/>
      </rPr>
      <t>Resultados de Ingresos - LDF</t>
    </r>
  </si>
  <si>
    <r>
      <t>1.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 Libre Disposición</t>
    </r>
  </si>
  <si>
    <r>
      <t>A.</t>
    </r>
    <r>
      <rPr>
        <sz val="11"/>
        <color theme="1"/>
        <rFont val="Arial"/>
        <family val="2"/>
      </rPr>
      <t>  Impuestos</t>
    </r>
  </si>
  <si>
    <r>
      <t>B.</t>
    </r>
    <r>
      <rPr>
        <sz val="11"/>
        <color theme="1"/>
        <rFont val="Arial"/>
        <family val="2"/>
      </rPr>
      <t>  Cuotas y Aportaciones de Seguridad Social</t>
    </r>
  </si>
  <si>
    <r>
      <t>C.</t>
    </r>
    <r>
      <rPr>
        <sz val="11"/>
        <color theme="1"/>
        <rFont val="Arial"/>
        <family val="2"/>
      </rPr>
      <t>  Contribuciones de Mejoras</t>
    </r>
  </si>
  <si>
    <r>
      <t>D.</t>
    </r>
    <r>
      <rPr>
        <sz val="11"/>
        <color theme="1"/>
        <rFont val="Arial"/>
        <family val="2"/>
      </rPr>
      <t>  Derechos</t>
    </r>
  </si>
  <si>
    <r>
      <t>E.</t>
    </r>
    <r>
      <rPr>
        <sz val="11"/>
        <color theme="1"/>
        <rFont val="Arial"/>
        <family val="2"/>
      </rPr>
      <t>  Productos</t>
    </r>
  </si>
  <si>
    <r>
      <t>F.</t>
    </r>
    <r>
      <rPr>
        <sz val="11"/>
        <color theme="1"/>
        <rFont val="Arial"/>
        <family val="2"/>
      </rPr>
      <t>  Aprovechamientos</t>
    </r>
  </si>
  <si>
    <r>
      <t>G.</t>
    </r>
    <r>
      <rPr>
        <sz val="11"/>
        <color theme="1"/>
        <rFont val="Arial"/>
        <family val="2"/>
      </rPr>
      <t>  Ingresos por Ventas de Bienes y Servicios</t>
    </r>
  </si>
  <si>
    <r>
      <t>H.</t>
    </r>
    <r>
      <rPr>
        <sz val="11"/>
        <color theme="1"/>
        <rFont val="Arial"/>
        <family val="2"/>
      </rPr>
      <t>  Participaciones</t>
    </r>
  </si>
  <si>
    <r>
      <t>I.</t>
    </r>
    <r>
      <rPr>
        <sz val="11"/>
        <color theme="1"/>
        <rFont val="Arial"/>
        <family val="2"/>
      </rPr>
      <t>   Incentivos Derivados de la Colaboración Fiscal</t>
    </r>
  </si>
  <si>
    <r>
      <t>J.</t>
    </r>
    <r>
      <rPr>
        <sz val="11"/>
        <color theme="1"/>
        <rFont val="Arial"/>
        <family val="2"/>
      </rPr>
      <t>   Transferencias</t>
    </r>
  </si>
  <si>
    <r>
      <t>K.</t>
    </r>
    <r>
      <rPr>
        <sz val="11"/>
        <color theme="1"/>
        <rFont val="Arial"/>
        <family val="2"/>
      </rPr>
      <t>  Convenios</t>
    </r>
  </si>
  <si>
    <r>
      <t>L.</t>
    </r>
    <r>
      <rPr>
        <sz val="11"/>
        <color theme="1"/>
        <rFont val="Arial"/>
        <family val="2"/>
      </rPr>
      <t>  Otros Ingresos de Libre Disposición</t>
    </r>
  </si>
  <si>
    <r>
      <t>2.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Transferencias Federales Etiquetadas</t>
    </r>
    <r>
      <rPr>
        <b/>
        <vertAlign val="superscript"/>
        <sz val="11"/>
        <color theme="1"/>
        <rFont val="Arial"/>
        <family val="2"/>
      </rPr>
      <t> </t>
    </r>
    <r>
      <rPr>
        <b/>
        <sz val="11"/>
        <color theme="1"/>
        <rFont val="Arial"/>
        <family val="2"/>
      </rPr>
      <t>(2=A+B+C+D+E)</t>
    </r>
  </si>
  <si>
    <r>
      <t>A.</t>
    </r>
    <r>
      <rPr>
        <sz val="11"/>
        <color theme="1"/>
        <rFont val="Arial"/>
        <family val="2"/>
      </rPr>
      <t>  Aportaciones</t>
    </r>
  </si>
  <si>
    <r>
      <t>B.</t>
    </r>
    <r>
      <rPr>
        <sz val="11"/>
        <color theme="1"/>
        <rFont val="Arial"/>
        <family val="2"/>
      </rPr>
      <t>  Convenios</t>
    </r>
  </si>
  <si>
    <r>
      <t>C.</t>
    </r>
    <r>
      <rPr>
        <sz val="11"/>
        <color theme="1"/>
        <rFont val="Arial"/>
        <family val="2"/>
      </rPr>
      <t>  Fondos Distintos de Aportaciones</t>
    </r>
  </si>
  <si>
    <r>
      <t>D.</t>
    </r>
    <r>
      <rPr>
        <sz val="11"/>
        <color theme="1"/>
        <rFont val="Arial"/>
        <family val="2"/>
      </rPr>
      <t>  Transferencias, Subsidios y Subvenciones, y</t>
    </r>
  </si>
  <si>
    <r>
      <t>E.</t>
    </r>
    <r>
      <rPr>
        <sz val="11"/>
        <color theme="1"/>
        <rFont val="Arial"/>
        <family val="2"/>
      </rPr>
      <t>  Otras Transferencias Federales Etiquetadas</t>
    </r>
  </si>
  <si>
    <r>
      <t>3.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Ingresos Derivados de Financiamientos (3=A)</t>
    </r>
  </si>
  <si>
    <r>
      <t>4.</t>
    </r>
    <r>
      <rPr>
        <sz val="11"/>
        <color theme="1"/>
        <rFont val="Arial"/>
        <family val="2"/>
      </rPr>
      <t>  </t>
    </r>
    <r>
      <rPr>
        <b/>
        <sz val="11"/>
        <color theme="1"/>
        <rFont val="Arial"/>
        <family val="2"/>
      </rPr>
      <t>Total de Resultados de Ingresos (4=1+2+3)</t>
    </r>
  </si>
  <si>
    <r>
      <t>Año 5 1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</si>
  <si>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4 1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</si>
  <si>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3 2014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</si>
  <si>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Año 2 2015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(c)</t>
    </r>
  </si>
  <si>
    <r>
      <t>Vigente 2</t>
    </r>
    <r>
      <rPr>
        <vertAlign val="superscript"/>
        <sz val="11"/>
        <color theme="0"/>
        <rFont val="Calibri"/>
        <family val="2"/>
        <scheme val="minor"/>
      </rPr>
      <t> </t>
    </r>
    <r>
      <rPr>
        <sz val="11"/>
        <color theme="0"/>
        <rFont val="Calibri"/>
        <family val="2"/>
        <scheme val="minor"/>
      </rPr>
      <t>(d)</t>
    </r>
  </si>
  <si>
    <t>Del 1 de enero al 31 de diciembre de 2017 (b)</t>
  </si>
  <si>
    <t>31 de diciembre de 2017</t>
  </si>
  <si>
    <t>Del 1 de enero  al 31  de diciembre de 2017 (b)</t>
  </si>
  <si>
    <t>Del 1 de enero al 31  de diciembre de 2017 (b)</t>
  </si>
  <si>
    <t>Del 1 de enero al  31 de diciembre de 2017 (b)</t>
  </si>
  <si>
    <t>Del 1 de enero al 31 de diciembre  de 2017 (b)</t>
  </si>
  <si>
    <t>Del 1 de enero al 31 de diciembre de 2017 (b)</t>
  </si>
  <si>
    <t>Del 1 de enero Al 31 de diciembre  de 2017 (b)</t>
  </si>
  <si>
    <t>Al 31 de diciembre de 2017 y al 31 de diciembre de 2016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</si>
</sst>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b/>
      <vertAlign val="superscript"/>
      <sz val="9"/>
      <color rgb="FF000000"/>
      <name val="Arial"/>
      <family val="2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rgb="FF2F2F2F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9"/>
      <color rgb="FF2F2F2F"/>
      <name val="Arial"/>
      <family val="2"/>
    </font>
    <font>
      <b/>
      <sz val="9"/>
      <color theme="0"/>
      <name val="Arial"/>
      <family val="2"/>
    </font>
    <font>
      <vertAlign val="superscript"/>
      <sz val="11"/>
      <color theme="0"/>
      <name val="Calibri"/>
      <family val="2"/>
      <scheme val="minor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  <fill>
      <patternFill patternType="solid">
        <fgColor rgb="FF7A2C2A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3" borderId="8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5" fillId="3" borderId="5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indent="1"/>
    </xf>
    <xf numFmtId="0" fontId="10" fillId="3" borderId="6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5"/>
    </xf>
    <xf numFmtId="0" fontId="10" fillId="3" borderId="7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10" fillId="3" borderId="8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10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5" xfId="0" applyFont="1" applyFill="1" applyBorder="1"/>
    <xf numFmtId="0" fontId="5" fillId="3" borderId="29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1" fillId="3" borderId="33" xfId="0" applyFont="1" applyFill="1" applyBorder="1"/>
    <xf numFmtId="0" fontId="5" fillId="3" borderId="35" xfId="0" applyFont="1" applyFill="1" applyBorder="1" applyAlignment="1">
      <alignment horizontal="center" vertical="center"/>
    </xf>
    <xf numFmtId="0" fontId="1" fillId="3" borderId="32" xfId="0" applyFont="1" applyFill="1" applyBorder="1"/>
    <xf numFmtId="0" fontId="5" fillId="3" borderId="2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justify" vertical="center" wrapText="1"/>
    </xf>
    <xf numFmtId="0" fontId="0" fillId="0" borderId="32" xfId="0" applyBorder="1"/>
    <xf numFmtId="0" fontId="0" fillId="0" borderId="22" xfId="0" applyBorder="1"/>
    <xf numFmtId="0" fontId="0" fillId="0" borderId="33" xfId="0" applyBorder="1"/>
    <xf numFmtId="0" fontId="1" fillId="3" borderId="0" xfId="0" applyFont="1" applyFill="1" applyBorder="1"/>
    <xf numFmtId="0" fontId="1" fillId="0" borderId="32" xfId="0" applyFont="1" applyBorder="1"/>
    <xf numFmtId="0" fontId="1" fillId="0" borderId="22" xfId="0" applyFont="1" applyBorder="1"/>
    <xf numFmtId="0" fontId="1" fillId="0" borderId="33" xfId="0" applyFont="1" applyBorder="1"/>
    <xf numFmtId="0" fontId="1" fillId="0" borderId="25" xfId="0" applyFont="1" applyBorder="1"/>
    <xf numFmtId="0" fontId="5" fillId="3" borderId="29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 indent="1"/>
    </xf>
    <xf numFmtId="0" fontId="10" fillId="3" borderId="5" xfId="0" applyFont="1" applyFill="1" applyBorder="1" applyAlignment="1">
      <alignment horizontal="left" vertical="center" indent="3"/>
    </xf>
    <xf numFmtId="0" fontId="5" fillId="3" borderId="5" xfId="0" applyFont="1" applyFill="1" applyBorder="1" applyAlignment="1">
      <alignment horizontal="left" vertical="center" indent="3"/>
    </xf>
    <xf numFmtId="0" fontId="0" fillId="0" borderId="25" xfId="0" applyBorder="1"/>
    <xf numFmtId="0" fontId="5" fillId="3" borderId="26" xfId="0" applyFont="1" applyFill="1" applyBorder="1" applyAlignment="1">
      <alignment horizontal="justify" vertical="center" wrapText="1"/>
    </xf>
    <xf numFmtId="0" fontId="10" fillId="3" borderId="29" xfId="0" applyFont="1" applyFill="1" applyBorder="1" applyAlignment="1">
      <alignment horizontal="left" vertical="center" indent="1"/>
    </xf>
    <xf numFmtId="0" fontId="9" fillId="3" borderId="29" xfId="0" applyFont="1" applyFill="1" applyBorder="1" applyAlignment="1">
      <alignment horizontal="left" vertical="center" indent="1"/>
    </xf>
    <xf numFmtId="0" fontId="10" fillId="3" borderId="29" xfId="0" applyFont="1" applyFill="1" applyBorder="1" applyAlignment="1">
      <alignment horizontal="left" vertical="center" indent="3"/>
    </xf>
    <xf numFmtId="0" fontId="5" fillId="3" borderId="29" xfId="0" applyFont="1" applyFill="1" applyBorder="1" applyAlignment="1">
      <alignment horizontal="left" vertical="center" indent="3"/>
    </xf>
    <xf numFmtId="0" fontId="10" fillId="3" borderId="12" xfId="0" applyFont="1" applyFill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 indent="1"/>
    </xf>
    <xf numFmtId="0" fontId="10" fillId="3" borderId="9" xfId="0" applyFont="1" applyFill="1" applyBorder="1" applyAlignment="1">
      <alignment horizontal="justify" vertical="center"/>
    </xf>
    <xf numFmtId="0" fontId="10" fillId="0" borderId="7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4" fillId="0" borderId="22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3" xfId="0" applyFont="1" applyFill="1" applyBorder="1" applyAlignment="1">
      <alignment vertical="center"/>
    </xf>
    <xf numFmtId="0" fontId="13" fillId="0" borderId="0" xfId="0" applyFont="1" applyAlignment="1">
      <alignment horizontal="justify" vertical="center"/>
    </xf>
    <xf numFmtId="0" fontId="9" fillId="6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vertical="center"/>
    </xf>
    <xf numFmtId="0" fontId="5" fillId="6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justify" vertical="center" wrapText="1"/>
    </xf>
    <xf numFmtId="0" fontId="10" fillId="5" borderId="12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justify" vertical="center" wrapText="1"/>
    </xf>
    <xf numFmtId="0" fontId="14" fillId="0" borderId="21" xfId="0" applyFont="1" applyBorder="1" applyAlignment="1">
      <alignment horizontal="justify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right" vertical="center" wrapText="1"/>
    </xf>
    <xf numFmtId="0" fontId="9" fillId="3" borderId="40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left" vertical="center"/>
    </xf>
    <xf numFmtId="4" fontId="16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6" fillId="0" borderId="21" xfId="0" applyNumberFormat="1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2" borderId="5" xfId="0" applyNumberFormat="1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justify" vertical="center" wrapText="1"/>
    </xf>
    <xf numFmtId="4" fontId="5" fillId="3" borderId="8" xfId="0" applyNumberFormat="1" applyFont="1" applyFill="1" applyBorder="1" applyAlignment="1">
      <alignment horizontal="justify" vertical="center" wrapText="1"/>
    </xf>
    <xf numFmtId="4" fontId="10" fillId="3" borderId="5" xfId="0" applyNumberFormat="1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vertical="center"/>
    </xf>
    <xf numFmtId="4" fontId="10" fillId="3" borderId="19" xfId="0" applyNumberFormat="1" applyFont="1" applyFill="1" applyBorder="1" applyAlignment="1">
      <alignment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19" xfId="0" applyNumberFormat="1" applyFont="1" applyFill="1" applyBorder="1" applyAlignment="1">
      <alignment vertical="center"/>
    </xf>
    <xf numFmtId="4" fontId="1" fillId="3" borderId="19" xfId="0" applyNumberFormat="1" applyFont="1" applyFill="1" applyBorder="1"/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/>
    </xf>
    <xf numFmtId="4" fontId="1" fillId="3" borderId="0" xfId="0" applyNumberFormat="1" applyFont="1" applyFill="1" applyBorder="1" applyAlignment="1">
      <alignment horizontal="right"/>
    </xf>
    <xf numFmtId="4" fontId="1" fillId="3" borderId="24" xfId="0" applyNumberFormat="1" applyFont="1" applyFill="1" applyBorder="1" applyAlignment="1">
      <alignment horizontal="right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vertical="center"/>
    </xf>
    <xf numFmtId="4" fontId="5" fillId="3" borderId="29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justify" vertical="center" wrapText="1"/>
    </xf>
    <xf numFmtId="4" fontId="5" fillId="3" borderId="0" xfId="0" applyNumberFormat="1" applyFont="1" applyFill="1" applyBorder="1" applyAlignment="1">
      <alignment horizontal="justify" vertical="center" wrapText="1"/>
    </xf>
    <xf numFmtId="4" fontId="5" fillId="3" borderId="29" xfId="0" applyNumberFormat="1" applyFont="1" applyFill="1" applyBorder="1" applyAlignment="1">
      <alignment horizontal="center" vertical="center"/>
    </xf>
    <xf numFmtId="4" fontId="5" fillId="3" borderId="29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37" xfId="0" applyNumberFormat="1" applyFont="1" applyFill="1" applyBorder="1" applyAlignment="1">
      <alignment horizontal="right" vertical="center"/>
    </xf>
    <xf numFmtId="4" fontId="1" fillId="3" borderId="25" xfId="0" applyNumberFormat="1" applyFont="1" applyFill="1" applyBorder="1"/>
    <xf numFmtId="4" fontId="1" fillId="3" borderId="22" xfId="0" applyNumberFormat="1" applyFont="1" applyFill="1" applyBorder="1"/>
    <xf numFmtId="4" fontId="1" fillId="3" borderId="32" xfId="0" applyNumberFormat="1" applyFont="1" applyFill="1" applyBorder="1"/>
    <xf numFmtId="0" fontId="5" fillId="3" borderId="7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21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4" fontId="10" fillId="3" borderId="19" xfId="0" applyNumberFormat="1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15" fillId="0" borderId="21" xfId="0" applyFont="1" applyBorder="1" applyAlignment="1">
      <alignment horizontal="justify" vertical="center" wrapText="1"/>
    </xf>
    <xf numFmtId="0" fontId="15" fillId="0" borderId="36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justify" vertical="center" wrapText="1"/>
    </xf>
    <xf numFmtId="4" fontId="15" fillId="0" borderId="36" xfId="0" applyNumberFormat="1" applyFont="1" applyBorder="1" applyAlignment="1">
      <alignment vertical="center" wrapText="1"/>
    </xf>
    <xf numFmtId="4" fontId="15" fillId="0" borderId="19" xfId="0" applyNumberFormat="1" applyFont="1" applyBorder="1" applyAlignment="1">
      <alignment vertical="center" wrapText="1"/>
    </xf>
    <xf numFmtId="4" fontId="15" fillId="0" borderId="24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 wrapText="1"/>
    </xf>
    <xf numFmtId="4" fontId="15" fillId="0" borderId="36" xfId="0" applyNumberFormat="1" applyFont="1" applyBorder="1" applyAlignment="1">
      <alignment horizontal="right" vertical="center" wrapText="1"/>
    </xf>
    <xf numFmtId="4" fontId="15" fillId="0" borderId="19" xfId="0" applyNumberFormat="1" applyFont="1" applyBorder="1" applyAlignment="1">
      <alignment horizontal="right" vertical="center" wrapText="1"/>
    </xf>
    <xf numFmtId="0" fontId="16" fillId="3" borderId="41" xfId="0" applyFont="1" applyFill="1" applyBorder="1" applyAlignment="1">
      <alignment horizontal="justify" vertical="center" wrapText="1"/>
    </xf>
    <xf numFmtId="0" fontId="16" fillId="3" borderId="31" xfId="0" applyFont="1" applyFill="1" applyBorder="1" applyAlignment="1">
      <alignment horizontal="justify" vertical="center" wrapText="1"/>
    </xf>
    <xf numFmtId="4" fontId="16" fillId="0" borderId="25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right" vertical="center" wrapText="1"/>
    </xf>
    <xf numFmtId="4" fontId="10" fillId="3" borderId="16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4" fontId="16" fillId="0" borderId="21" xfId="0" applyNumberFormat="1" applyFont="1" applyBorder="1" applyAlignment="1">
      <alignment horizontal="lef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0" borderId="0" xfId="0"/>
    <xf numFmtId="0" fontId="17" fillId="7" borderId="21" xfId="0" applyFont="1" applyFill="1" applyBorder="1" applyAlignment="1">
      <alignment horizontal="justify" vertical="top" wrapText="1"/>
    </xf>
    <xf numFmtId="0" fontId="17" fillId="7" borderId="25" xfId="0" applyFont="1" applyFill="1" applyBorder="1" applyAlignment="1">
      <alignment horizontal="justify" vertical="top" wrapText="1"/>
    </xf>
    <xf numFmtId="0" fontId="9" fillId="3" borderId="21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left" vertical="center"/>
    </xf>
    <xf numFmtId="3" fontId="17" fillId="7" borderId="21" xfId="0" applyNumberFormat="1" applyFont="1" applyFill="1" applyBorder="1" applyAlignment="1">
      <alignment vertical="top" wrapText="1"/>
    </xf>
    <xf numFmtId="4" fontId="5" fillId="3" borderId="24" xfId="0" applyNumberFormat="1" applyFont="1" applyFill="1" applyBorder="1" applyAlignment="1">
      <alignment horizontal="justify" vertical="center" wrapText="1"/>
    </xf>
    <xf numFmtId="4" fontId="1" fillId="3" borderId="21" xfId="0" applyNumberFormat="1" applyFont="1" applyFill="1" applyBorder="1"/>
    <xf numFmtId="4" fontId="1" fillId="3" borderId="0" xfId="0" applyNumberFormat="1" applyFont="1" applyFill="1" applyBorder="1"/>
    <xf numFmtId="4" fontId="1" fillId="3" borderId="24" xfId="0" applyNumberFormat="1" applyFont="1" applyFill="1" applyBorder="1"/>
    <xf numFmtId="4" fontId="0" fillId="0" borderId="25" xfId="0" applyNumberFormat="1" applyBorder="1"/>
    <xf numFmtId="4" fontId="0" fillId="0" borderId="22" xfId="0" applyNumberFormat="1" applyBorder="1"/>
    <xf numFmtId="4" fontId="0" fillId="0" borderId="33" xfId="0" applyNumberFormat="1" applyBorder="1"/>
    <xf numFmtId="4" fontId="5" fillId="3" borderId="6" xfId="0" applyNumberFormat="1" applyFont="1" applyFill="1" applyBorder="1" applyAlignment="1">
      <alignment horizontal="right" vertical="center" wrapText="1"/>
    </xf>
    <xf numFmtId="4" fontId="5" fillId="3" borderId="12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9" fillId="3" borderId="29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0" fillId="0" borderId="0" xfId="0" applyFont="1"/>
    <xf numFmtId="0" fontId="21" fillId="0" borderId="0" xfId="0" applyFont="1"/>
    <xf numFmtId="0" fontId="24" fillId="3" borderId="5" xfId="0" applyFont="1" applyFill="1" applyBorder="1" applyAlignment="1">
      <alignment horizontal="left" vertical="center" indent="1"/>
    </xf>
    <xf numFmtId="4" fontId="23" fillId="3" borderId="5" xfId="0" applyNumberFormat="1" applyFont="1" applyFill="1" applyBorder="1" applyAlignment="1">
      <alignment horizontal="right" vertical="center" wrapText="1"/>
    </xf>
    <xf numFmtId="0" fontId="22" fillId="3" borderId="5" xfId="0" applyFont="1" applyFill="1" applyBorder="1" applyAlignment="1">
      <alignment horizontal="left" vertical="center" indent="1"/>
    </xf>
    <xf numFmtId="0" fontId="24" fillId="3" borderId="5" xfId="0" applyFont="1" applyFill="1" applyBorder="1" applyAlignment="1">
      <alignment horizontal="left" vertical="center" indent="4"/>
    </xf>
    <xf numFmtId="0" fontId="23" fillId="3" borderId="5" xfId="0" applyFont="1" applyFill="1" applyBorder="1" applyAlignment="1">
      <alignment horizontal="justify" vertical="center" wrapText="1"/>
    </xf>
    <xf numFmtId="0" fontId="23" fillId="3" borderId="5" xfId="0" applyFont="1" applyFill="1" applyBorder="1" applyAlignment="1">
      <alignment horizontal="left" vertical="center"/>
    </xf>
    <xf numFmtId="0" fontId="23" fillId="3" borderId="5" xfId="0" applyFont="1" applyFill="1" applyBorder="1" applyAlignment="1">
      <alignment horizontal="left" vertical="center" indent="4"/>
    </xf>
    <xf numFmtId="0" fontId="22" fillId="3" borderId="5" xfId="0" applyFont="1" applyFill="1" applyBorder="1" applyAlignment="1">
      <alignment horizontal="left" vertical="center"/>
    </xf>
    <xf numFmtId="0" fontId="23" fillId="3" borderId="8" xfId="0" applyFont="1" applyFill="1" applyBorder="1" applyAlignment="1">
      <alignment horizontal="justify" vertical="center" wrapText="1"/>
    </xf>
    <xf numFmtId="4" fontId="23" fillId="3" borderId="8" xfId="0" applyNumberFormat="1" applyFont="1" applyFill="1" applyBorder="1" applyAlignment="1">
      <alignment horizontal="right" vertical="center" wrapText="1"/>
    </xf>
    <xf numFmtId="0" fontId="29" fillId="8" borderId="0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9" fillId="3" borderId="6" xfId="0" applyFont="1" applyFill="1" applyBorder="1" applyAlignment="1">
      <alignment horizontal="justify" vertical="center" wrapText="1"/>
    </xf>
    <xf numFmtId="0" fontId="9" fillId="3" borderId="7" xfId="0" applyFont="1" applyFill="1" applyBorder="1" applyAlignment="1">
      <alignment horizontal="justify" vertical="center" wrapText="1"/>
    </xf>
    <xf numFmtId="0" fontId="5" fillId="3" borderId="9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4" fontId="5" fillId="3" borderId="5" xfId="0" applyNumberFormat="1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left" vertical="center" wrapText="1"/>
    </xf>
    <xf numFmtId="0" fontId="10" fillId="3" borderId="6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4" fontId="10" fillId="2" borderId="5" xfId="0" applyNumberFormat="1" applyFont="1" applyFill="1" applyBorder="1" applyAlignment="1">
      <alignment vertical="center"/>
    </xf>
    <xf numFmtId="4" fontId="10" fillId="3" borderId="5" xfId="0" applyNumberFormat="1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justify" vertical="center" wrapText="1"/>
    </xf>
    <xf numFmtId="0" fontId="9" fillId="3" borderId="29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5" fillId="2" borderId="0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4" fontId="5" fillId="2" borderId="29" xfId="0" applyNumberFormat="1" applyFont="1" applyFill="1" applyBorder="1" applyAlignment="1">
      <alignment horizontal="right" vertical="center"/>
    </xf>
    <xf numFmtId="4" fontId="5" fillId="2" borderId="21" xfId="0" applyNumberFormat="1" applyFont="1" applyFill="1" applyBorder="1" applyAlignment="1">
      <alignment horizontal="right" vertical="center"/>
    </xf>
    <xf numFmtId="4" fontId="5" fillId="3" borderId="29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5" fillId="3" borderId="2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5" fillId="3" borderId="21" xfId="0" applyNumberFormat="1" applyFont="1" applyFill="1" applyBorder="1" applyAlignment="1">
      <alignment horizontal="center" vertical="center"/>
    </xf>
    <xf numFmtId="4" fontId="5" fillId="3" borderId="0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justify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justify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9" fillId="8" borderId="0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justify" vertical="center" wrapText="1"/>
    </xf>
    <xf numFmtId="4" fontId="23" fillId="3" borderId="5" xfId="0" applyNumberFormat="1" applyFont="1" applyFill="1" applyBorder="1" applyAlignment="1">
      <alignment horizontal="righ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5" fillId="3" borderId="13" xfId="0" applyNumberFormat="1" applyFont="1" applyFill="1" applyBorder="1" applyAlignment="1">
      <alignment horizontal="right" vertical="center" wrapText="1"/>
    </xf>
    <xf numFmtId="4" fontId="5" fillId="3" borderId="1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right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9" fillId="5" borderId="14" xfId="0" applyFont="1" applyFill="1" applyBorder="1" applyAlignment="1">
      <alignment vertical="center"/>
    </xf>
    <xf numFmtId="0" fontId="34" fillId="9" borderId="26" xfId="0" applyFont="1" applyFill="1" applyBorder="1" applyAlignment="1">
      <alignment horizontal="center" vertical="center"/>
    </xf>
    <xf numFmtId="0" fontId="34" fillId="9" borderId="27" xfId="0" applyFont="1" applyFill="1" applyBorder="1" applyAlignment="1">
      <alignment horizontal="center" vertical="center"/>
    </xf>
    <xf numFmtId="0" fontId="34" fillId="9" borderId="28" xfId="0" applyFont="1" applyFill="1" applyBorder="1" applyAlignment="1">
      <alignment horizontal="center" vertical="center"/>
    </xf>
    <xf numFmtId="0" fontId="34" fillId="9" borderId="29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34" fillId="9" borderId="24" xfId="0" applyFont="1" applyFill="1" applyBorder="1" applyAlignment="1">
      <alignment horizontal="center" vertical="center"/>
    </xf>
    <xf numFmtId="0" fontId="34" fillId="9" borderId="32" xfId="0" applyFont="1" applyFill="1" applyBorder="1" applyAlignment="1">
      <alignment horizontal="center" vertical="center"/>
    </xf>
    <xf numFmtId="0" fontId="34" fillId="9" borderId="22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center" vertical="center"/>
    </xf>
    <xf numFmtId="0" fontId="32" fillId="9" borderId="22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left" vertical="center"/>
    </xf>
    <xf numFmtId="0" fontId="32" fillId="9" borderId="0" xfId="0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justify" vertical="center" wrapText="1"/>
    </xf>
    <xf numFmtId="0" fontId="34" fillId="9" borderId="0" xfId="0" applyFont="1" applyFill="1" applyBorder="1" applyAlignment="1">
      <alignment vertical="center"/>
    </xf>
    <xf numFmtId="0" fontId="35" fillId="9" borderId="0" xfId="0" applyFont="1" applyFill="1" applyBorder="1" applyAlignment="1">
      <alignment vertical="center" wrapText="1"/>
    </xf>
    <xf numFmtId="0" fontId="35" fillId="9" borderId="0" xfId="0" applyFont="1" applyFill="1" applyBorder="1" applyAlignment="1">
      <alignment vertical="center" wrapText="1"/>
    </xf>
    <xf numFmtId="0" fontId="34" fillId="9" borderId="2" xfId="0" applyFont="1" applyFill="1" applyBorder="1" applyAlignment="1">
      <alignment horizontal="center" vertical="center"/>
    </xf>
    <xf numFmtId="0" fontId="34" fillId="9" borderId="3" xfId="0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9" xfId="0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center" vertical="center"/>
    </xf>
    <xf numFmtId="0" fontId="34" fillId="9" borderId="11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vertical="center"/>
    </xf>
    <xf numFmtId="0" fontId="34" fillId="9" borderId="22" xfId="0" applyFont="1" applyFill="1" applyBorder="1" applyAlignment="1">
      <alignment vertical="center"/>
    </xf>
    <xf numFmtId="0" fontId="34" fillId="9" borderId="22" xfId="0" applyFont="1" applyFill="1" applyBorder="1" applyAlignment="1">
      <alignment horizontal="center" vertical="center"/>
    </xf>
    <xf numFmtId="0" fontId="35" fillId="9" borderId="22" xfId="0" applyFont="1" applyFill="1" applyBorder="1" applyAlignment="1">
      <alignment vertical="center" wrapText="1"/>
    </xf>
    <xf numFmtId="0" fontId="34" fillId="9" borderId="30" xfId="0" applyFont="1" applyFill="1" applyBorder="1" applyAlignment="1">
      <alignment horizontal="center" vertical="center"/>
    </xf>
    <xf numFmtId="0" fontId="34" fillId="9" borderId="23" xfId="0" applyFont="1" applyFill="1" applyBorder="1" applyAlignment="1">
      <alignment horizontal="center" vertical="center"/>
    </xf>
    <xf numFmtId="0" fontId="34" fillId="9" borderId="17" xfId="0" applyFont="1" applyFill="1" applyBorder="1" applyAlignment="1">
      <alignment horizontal="center" vertical="center"/>
    </xf>
    <xf numFmtId="0" fontId="34" fillId="9" borderId="18" xfId="0" applyFont="1" applyFill="1" applyBorder="1" applyAlignment="1">
      <alignment horizontal="center" vertical="center"/>
    </xf>
    <xf numFmtId="0" fontId="34" fillId="9" borderId="43" xfId="0" applyFont="1" applyFill="1" applyBorder="1" applyAlignment="1">
      <alignment horizontal="center" vertical="center"/>
    </xf>
    <xf numFmtId="0" fontId="34" fillId="9" borderId="45" xfId="0" applyFont="1" applyFill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/>
    </xf>
    <xf numFmtId="0" fontId="34" fillId="9" borderId="38" xfId="0" applyFont="1" applyFill="1" applyBorder="1" applyAlignment="1">
      <alignment horizontal="center" vertical="center"/>
    </xf>
    <xf numFmtId="0" fontId="34" fillId="9" borderId="35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36" xfId="0" applyFont="1" applyFill="1" applyBorder="1" applyAlignment="1">
      <alignment horizontal="justify" vertical="center" wrapText="1"/>
    </xf>
    <xf numFmtId="0" fontId="5" fillId="7" borderId="5" xfId="0" applyFont="1" applyFill="1" applyBorder="1" applyAlignment="1">
      <alignment horizontal="justify" vertical="center" wrapText="1"/>
    </xf>
    <xf numFmtId="4" fontId="5" fillId="7" borderId="7" xfId="0" applyNumberFormat="1" applyFont="1" applyFill="1" applyBorder="1" applyAlignment="1">
      <alignment horizontal="right" vertical="center" wrapText="1"/>
    </xf>
    <xf numFmtId="4" fontId="5" fillId="7" borderId="5" xfId="0" applyNumberFormat="1" applyFont="1" applyFill="1" applyBorder="1" applyAlignment="1">
      <alignment horizontal="right" vertical="center" wrapText="1"/>
    </xf>
    <xf numFmtId="0" fontId="9" fillId="7" borderId="32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4" fontId="5" fillId="7" borderId="18" xfId="0" applyNumberFormat="1" applyFont="1" applyFill="1" applyBorder="1" applyAlignment="1">
      <alignment horizontal="right" vertical="center" wrapText="1"/>
    </xf>
    <xf numFmtId="4" fontId="5" fillId="7" borderId="16" xfId="0" applyNumberFormat="1" applyFont="1" applyFill="1" applyBorder="1" applyAlignment="1">
      <alignment horizontal="right" vertical="center" wrapText="1"/>
    </xf>
    <xf numFmtId="0" fontId="29" fillId="9" borderId="29" xfId="0" applyFont="1" applyFill="1" applyBorder="1" applyAlignment="1">
      <alignment horizontal="center" vertical="center"/>
    </xf>
    <xf numFmtId="3" fontId="17" fillId="7" borderId="21" xfId="0" applyNumberFormat="1" applyFont="1" applyFill="1" applyBorder="1" applyAlignment="1">
      <alignment horizontal="right" vertical="top" wrapText="1"/>
    </xf>
    <xf numFmtId="0" fontId="17" fillId="7" borderId="21" xfId="0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M83"/>
  <sheetViews>
    <sheetView topLeftCell="B59" zoomScale="130" zoomScaleNormal="130" workbookViewId="0">
      <selection activeCell="D9" sqref="D9:J83"/>
    </sheetView>
  </sheetViews>
  <sheetFormatPr baseColWidth="10" defaultRowHeight="15" x14ac:dyDescent="0.25"/>
  <cols>
    <col min="4" max="4" width="50" customWidth="1"/>
    <col min="5" max="6" width="11.85546875" customWidth="1"/>
    <col min="7" max="7" width="3.85546875" customWidth="1"/>
    <col min="8" max="8" width="47.5703125" customWidth="1"/>
    <col min="9" max="10" width="12.5703125" customWidth="1"/>
    <col min="13" max="13" width="12.5703125" bestFit="1" customWidth="1"/>
  </cols>
  <sheetData>
    <row r="5" spans="4:11" x14ac:dyDescent="0.25">
      <c r="D5" s="1"/>
    </row>
    <row r="6" spans="4:11" x14ac:dyDescent="0.25">
      <c r="D6" s="1"/>
    </row>
    <row r="7" spans="4:11" x14ac:dyDescent="0.25">
      <c r="D7" s="302"/>
      <c r="E7" s="302"/>
      <c r="F7" s="302"/>
      <c r="G7" s="302"/>
      <c r="H7" s="302"/>
      <c r="I7" s="302"/>
      <c r="J7" s="302"/>
    </row>
    <row r="8" spans="4:11" ht="3.75" customHeight="1" x14ac:dyDescent="0.25">
      <c r="D8" s="3"/>
    </row>
    <row r="9" spans="4:11" x14ac:dyDescent="0.25">
      <c r="D9" s="472" t="s">
        <v>786</v>
      </c>
      <c r="E9" s="472"/>
      <c r="F9" s="472"/>
      <c r="G9" s="472"/>
      <c r="H9" s="472"/>
      <c r="I9" s="472"/>
      <c r="J9" s="472"/>
      <c r="K9" t="s">
        <v>789</v>
      </c>
    </row>
    <row r="10" spans="4:11" ht="12.75" customHeight="1" x14ac:dyDescent="0.25">
      <c r="D10" s="472" t="s">
        <v>0</v>
      </c>
      <c r="E10" s="472"/>
      <c r="F10" s="472"/>
      <c r="G10" s="472"/>
      <c r="H10" s="472"/>
      <c r="I10" s="472"/>
      <c r="J10" s="472"/>
    </row>
    <row r="11" spans="4:11" x14ac:dyDescent="0.25">
      <c r="D11" s="472" t="s">
        <v>869</v>
      </c>
      <c r="E11" s="472"/>
      <c r="F11" s="472"/>
      <c r="G11" s="472"/>
      <c r="H11" s="472"/>
      <c r="I11" s="472"/>
      <c r="J11" s="472"/>
    </row>
    <row r="12" spans="4:11" ht="11.25" customHeight="1" x14ac:dyDescent="0.25">
      <c r="D12" s="473" t="s">
        <v>1</v>
      </c>
      <c r="E12" s="473"/>
      <c r="F12" s="473"/>
      <c r="G12" s="473"/>
      <c r="H12" s="473"/>
      <c r="I12" s="473"/>
      <c r="J12" s="473"/>
    </row>
    <row r="13" spans="4:11" ht="15" customHeight="1" x14ac:dyDescent="0.25">
      <c r="D13" s="474" t="s">
        <v>2</v>
      </c>
      <c r="E13" s="475" t="s">
        <v>862</v>
      </c>
      <c r="F13" s="475" t="s">
        <v>792</v>
      </c>
      <c r="G13" s="476"/>
      <c r="H13" s="474" t="s">
        <v>2</v>
      </c>
      <c r="I13" s="475" t="s">
        <v>862</v>
      </c>
      <c r="J13" s="475" t="s">
        <v>792</v>
      </c>
    </row>
    <row r="14" spans="4:11" x14ac:dyDescent="0.25">
      <c r="D14" s="474"/>
      <c r="E14" s="475"/>
      <c r="F14" s="475"/>
      <c r="G14" s="476"/>
      <c r="H14" s="474"/>
      <c r="I14" s="475"/>
      <c r="J14" s="475"/>
    </row>
    <row r="15" spans="4:11" ht="6" customHeight="1" x14ac:dyDescent="0.25">
      <c r="D15" s="474"/>
      <c r="E15" s="475"/>
      <c r="F15" s="475"/>
      <c r="G15" s="476"/>
      <c r="H15" s="474"/>
      <c r="I15" s="475"/>
      <c r="J15" s="475"/>
    </row>
    <row r="16" spans="4:11" ht="11.25" customHeight="1" x14ac:dyDescent="0.25">
      <c r="D16" s="154" t="s">
        <v>3</v>
      </c>
      <c r="E16" s="221"/>
      <c r="F16" s="222"/>
      <c r="G16" s="220"/>
      <c r="H16" s="226" t="s">
        <v>4</v>
      </c>
      <c r="I16" s="221"/>
      <c r="J16" s="222"/>
    </row>
    <row r="17" spans="4:13" ht="12.75" customHeight="1" x14ac:dyDescent="0.25">
      <c r="D17" s="154" t="s">
        <v>5</v>
      </c>
      <c r="E17" s="221"/>
      <c r="F17" s="222"/>
      <c r="G17" s="220"/>
      <c r="H17" s="226" t="s">
        <v>6</v>
      </c>
      <c r="I17" s="221"/>
      <c r="J17" s="222"/>
    </row>
    <row r="18" spans="4:13" ht="24.75" customHeight="1" x14ac:dyDescent="0.25">
      <c r="D18" s="155" t="s">
        <v>7</v>
      </c>
      <c r="E18" s="224">
        <f>SUM(E19:E25)</f>
        <v>52296230.75</v>
      </c>
      <c r="F18" s="224">
        <f>SUM(F19:F25)</f>
        <v>45836747.849999994</v>
      </c>
      <c r="G18" s="220"/>
      <c r="H18" s="227" t="s">
        <v>8</v>
      </c>
      <c r="I18" s="224">
        <f>SUM(I19:I27)</f>
        <v>18012824.449999999</v>
      </c>
      <c r="J18" s="224">
        <f>SUM(J19:J27)</f>
        <v>7721113.9699999997</v>
      </c>
      <c r="M18" s="166"/>
    </row>
    <row r="19" spans="4:13" ht="13.5" customHeight="1" x14ac:dyDescent="0.25">
      <c r="D19" s="155" t="s">
        <v>9</v>
      </c>
      <c r="E19" s="223">
        <v>0</v>
      </c>
      <c r="F19" s="224">
        <v>0.02</v>
      </c>
      <c r="G19" s="220"/>
      <c r="H19" s="228" t="s">
        <v>10</v>
      </c>
      <c r="I19" s="230">
        <v>1895422.88</v>
      </c>
      <c r="J19" s="224">
        <v>9607.82</v>
      </c>
    </row>
    <row r="20" spans="4:13" x14ac:dyDescent="0.25">
      <c r="D20" s="155" t="s">
        <v>11</v>
      </c>
      <c r="E20" s="223">
        <v>5230182.34</v>
      </c>
      <c r="F20" s="224">
        <v>4962285.5999999996</v>
      </c>
      <c r="G20" s="220"/>
      <c r="H20" s="228" t="s">
        <v>12</v>
      </c>
      <c r="I20" s="230">
        <v>348844.93</v>
      </c>
      <c r="J20" s="224">
        <f>39656.77+46143.84</f>
        <v>85800.609999999986</v>
      </c>
    </row>
    <row r="21" spans="4:13" ht="12.75" customHeight="1" x14ac:dyDescent="0.25">
      <c r="D21" s="155" t="s">
        <v>13</v>
      </c>
      <c r="E21" s="223">
        <v>0</v>
      </c>
      <c r="F21" s="224">
        <v>0</v>
      </c>
      <c r="G21" s="220"/>
      <c r="H21" s="227" t="s">
        <v>14</v>
      </c>
      <c r="I21" s="230">
        <v>0</v>
      </c>
      <c r="J21" s="224">
        <v>0</v>
      </c>
    </row>
    <row r="22" spans="4:13" ht="13.5" customHeight="1" x14ac:dyDescent="0.25">
      <c r="D22" s="155" t="s">
        <v>15</v>
      </c>
      <c r="E22" s="223">
        <v>46960735.409999996</v>
      </c>
      <c r="F22" s="224">
        <v>40703217.149999999</v>
      </c>
      <c r="G22" s="220"/>
      <c r="H22" s="227" t="s">
        <v>16</v>
      </c>
      <c r="I22" s="230">
        <v>0</v>
      </c>
      <c r="J22" s="224">
        <v>0</v>
      </c>
    </row>
    <row r="23" spans="4:13" ht="16.5" customHeight="1" x14ac:dyDescent="0.25">
      <c r="D23" s="155" t="s">
        <v>17</v>
      </c>
      <c r="E23" s="223">
        <v>0</v>
      </c>
      <c r="F23" s="224"/>
      <c r="G23" s="220"/>
      <c r="H23" s="227" t="s">
        <v>18</v>
      </c>
      <c r="I23" s="230">
        <v>0</v>
      </c>
      <c r="J23" s="224">
        <v>0</v>
      </c>
    </row>
    <row r="24" spans="4:13" ht="23.25" customHeight="1" x14ac:dyDescent="0.25">
      <c r="D24" s="155" t="s">
        <v>19</v>
      </c>
      <c r="E24" s="223">
        <v>105313</v>
      </c>
      <c r="F24" s="224">
        <v>171245.08</v>
      </c>
      <c r="G24" s="220"/>
      <c r="H24" s="227" t="s">
        <v>20</v>
      </c>
      <c r="I24" s="230">
        <v>0</v>
      </c>
      <c r="J24" s="224">
        <v>0</v>
      </c>
    </row>
    <row r="25" spans="4:13" ht="16.5" customHeight="1" x14ac:dyDescent="0.25">
      <c r="D25" s="155" t="s">
        <v>21</v>
      </c>
      <c r="E25" s="223">
        <v>0</v>
      </c>
      <c r="F25" s="224"/>
      <c r="G25" s="220"/>
      <c r="H25" s="227" t="s">
        <v>22</v>
      </c>
      <c r="I25" s="230">
        <v>15768556.640000001</v>
      </c>
      <c r="J25" s="224">
        <v>7625705.54</v>
      </c>
    </row>
    <row r="26" spans="4:13" ht="21" customHeight="1" x14ac:dyDescent="0.25">
      <c r="D26" s="155" t="s">
        <v>23</v>
      </c>
      <c r="E26" s="225">
        <v>10255922.369999999</v>
      </c>
      <c r="F26" s="225">
        <f>SUM(F27:F33)</f>
        <v>10809851.440000001</v>
      </c>
      <c r="G26" s="220"/>
      <c r="H26" s="227" t="s">
        <v>24</v>
      </c>
      <c r="I26" s="230">
        <v>0</v>
      </c>
      <c r="J26" s="231">
        <v>0</v>
      </c>
    </row>
    <row r="27" spans="4:13" x14ac:dyDescent="0.25">
      <c r="D27" s="155" t="s">
        <v>25</v>
      </c>
      <c r="E27" s="223">
        <v>0</v>
      </c>
      <c r="F27" s="224">
        <v>0</v>
      </c>
      <c r="G27" s="220"/>
      <c r="H27" s="227" t="s">
        <v>26</v>
      </c>
      <c r="I27" s="230">
        <v>0</v>
      </c>
      <c r="J27" s="231">
        <v>0</v>
      </c>
    </row>
    <row r="28" spans="4:13" ht="15" customHeight="1" x14ac:dyDescent="0.25">
      <c r="D28" s="155" t="s">
        <v>27</v>
      </c>
      <c r="E28" s="223">
        <v>0</v>
      </c>
      <c r="F28" s="224">
        <v>0</v>
      </c>
      <c r="G28" s="220"/>
      <c r="H28" s="227" t="s">
        <v>28</v>
      </c>
      <c r="I28" s="230">
        <v>0</v>
      </c>
      <c r="J28" s="224">
        <f>SUM(J29:J31)</f>
        <v>509608</v>
      </c>
    </row>
    <row r="29" spans="4:13" ht="14.25" customHeight="1" x14ac:dyDescent="0.25">
      <c r="D29" s="155" t="s">
        <v>29</v>
      </c>
      <c r="E29" s="223">
        <v>143756.32</v>
      </c>
      <c r="F29" s="224">
        <v>200933.86</v>
      </c>
      <c r="G29" s="220"/>
      <c r="H29" s="227" t="s">
        <v>30</v>
      </c>
      <c r="I29" s="230">
        <v>0</v>
      </c>
      <c r="J29" s="230">
        <v>509608</v>
      </c>
    </row>
    <row r="30" spans="4:13" ht="23.25" customHeight="1" x14ac:dyDescent="0.25">
      <c r="D30" s="155" t="s">
        <v>31</v>
      </c>
      <c r="E30" s="223">
        <v>0</v>
      </c>
      <c r="F30" s="224">
        <v>0</v>
      </c>
      <c r="G30" s="220"/>
      <c r="H30" s="227" t="s">
        <v>32</v>
      </c>
      <c r="I30" s="230">
        <v>0</v>
      </c>
      <c r="J30" s="224">
        <v>0</v>
      </c>
    </row>
    <row r="31" spans="4:13" ht="14.25" customHeight="1" x14ac:dyDescent="0.25">
      <c r="D31" s="155" t="s">
        <v>33</v>
      </c>
      <c r="E31" s="223">
        <v>0</v>
      </c>
      <c r="F31" s="224">
        <v>0</v>
      </c>
      <c r="G31" s="220"/>
      <c r="H31" s="227" t="s">
        <v>34</v>
      </c>
      <c r="I31" s="230">
        <v>0</v>
      </c>
      <c r="J31" s="224">
        <v>0</v>
      </c>
    </row>
    <row r="32" spans="4:13" ht="22.5" x14ac:dyDescent="0.25">
      <c r="D32" s="155" t="s">
        <v>35</v>
      </c>
      <c r="E32" s="223">
        <v>18261.75</v>
      </c>
      <c r="F32" s="224">
        <v>5940.77</v>
      </c>
      <c r="G32" s="220"/>
      <c r="H32" s="227" t="s">
        <v>36</v>
      </c>
      <c r="I32" s="230">
        <f>SUM(I33:I34)</f>
        <v>0</v>
      </c>
      <c r="J32" s="224">
        <f>SUM(J33:J34)</f>
        <v>0</v>
      </c>
    </row>
    <row r="33" spans="4:12" ht="16.5" customHeight="1" x14ac:dyDescent="0.25">
      <c r="D33" s="155" t="s">
        <v>37</v>
      </c>
      <c r="E33" s="223">
        <v>10093768.49</v>
      </c>
      <c r="F33" s="224">
        <v>10602976.810000001</v>
      </c>
      <c r="G33" s="220"/>
      <c r="H33" s="227" t="s">
        <v>38</v>
      </c>
      <c r="I33" s="230">
        <v>0</v>
      </c>
      <c r="J33" s="224">
        <v>0</v>
      </c>
    </row>
    <row r="34" spans="4:12" ht="16.5" customHeight="1" x14ac:dyDescent="0.25">
      <c r="D34" s="155" t="s">
        <v>39</v>
      </c>
      <c r="E34" s="223">
        <f>SUM(E35:E39)</f>
        <v>2070</v>
      </c>
      <c r="F34" s="224">
        <f>SUM(F35:F39)</f>
        <v>91034</v>
      </c>
      <c r="G34" s="220"/>
      <c r="H34" s="227" t="s">
        <v>40</v>
      </c>
      <c r="I34" s="230">
        <v>0</v>
      </c>
      <c r="J34" s="224">
        <v>0</v>
      </c>
    </row>
    <row r="35" spans="4:12" ht="21" customHeight="1" x14ac:dyDescent="0.25">
      <c r="D35" s="155" t="s">
        <v>41</v>
      </c>
      <c r="E35" s="223">
        <v>2070</v>
      </c>
      <c r="F35" s="224">
        <v>2070</v>
      </c>
      <c r="G35" s="220"/>
      <c r="H35" s="227" t="s">
        <v>42</v>
      </c>
      <c r="I35" s="230">
        <v>0</v>
      </c>
      <c r="J35" s="224">
        <v>0</v>
      </c>
    </row>
    <row r="36" spans="4:12" ht="25.5" customHeight="1" x14ac:dyDescent="0.25">
      <c r="D36" s="155" t="s">
        <v>43</v>
      </c>
      <c r="E36" s="223">
        <v>0</v>
      </c>
      <c r="F36" s="224">
        <v>0</v>
      </c>
      <c r="G36" s="220"/>
      <c r="H36" s="227" t="s">
        <v>44</v>
      </c>
      <c r="I36" s="230">
        <f>SUM(I37:I39)</f>
        <v>0</v>
      </c>
      <c r="J36" s="224">
        <f>SUM(J37:J39)</f>
        <v>0</v>
      </c>
      <c r="L36" s="166" t="s">
        <v>789</v>
      </c>
    </row>
    <row r="37" spans="4:12" ht="22.5" x14ac:dyDescent="0.25">
      <c r="D37" s="155" t="s">
        <v>45</v>
      </c>
      <c r="E37" s="223">
        <v>0</v>
      </c>
      <c r="F37" s="224">
        <v>0</v>
      </c>
      <c r="G37" s="220"/>
      <c r="H37" s="227" t="s">
        <v>46</v>
      </c>
      <c r="I37" s="230">
        <v>0</v>
      </c>
      <c r="J37" s="224">
        <v>0</v>
      </c>
    </row>
    <row r="38" spans="4:12" ht="16.5" customHeight="1" x14ac:dyDescent="0.25">
      <c r="D38" s="155" t="s">
        <v>47</v>
      </c>
      <c r="E38" s="223">
        <v>0</v>
      </c>
      <c r="F38" s="224">
        <v>0</v>
      </c>
      <c r="G38" s="220"/>
      <c r="H38" s="227" t="s">
        <v>48</v>
      </c>
      <c r="I38" s="230">
        <v>0</v>
      </c>
      <c r="J38" s="224">
        <v>0</v>
      </c>
    </row>
    <row r="39" spans="4:12" ht="13.5" customHeight="1" x14ac:dyDescent="0.25">
      <c r="D39" s="155" t="s">
        <v>49</v>
      </c>
      <c r="E39" s="223">
        <v>0</v>
      </c>
      <c r="F39" s="223">
        <v>88964</v>
      </c>
      <c r="G39" s="220"/>
      <c r="H39" s="227" t="s">
        <v>50</v>
      </c>
      <c r="I39" s="230">
        <v>0</v>
      </c>
      <c r="J39" s="224">
        <v>0</v>
      </c>
    </row>
    <row r="40" spans="4:12" ht="27.75" customHeight="1" x14ac:dyDescent="0.25">
      <c r="D40" s="155" t="s">
        <v>51</v>
      </c>
      <c r="E40" s="223">
        <f>SUM(E41:E45)</f>
        <v>0</v>
      </c>
      <c r="F40" s="225">
        <f>SUM(F41:F45)</f>
        <v>0</v>
      </c>
      <c r="G40" s="220"/>
      <c r="H40" s="227" t="s">
        <v>52</v>
      </c>
      <c r="I40" s="230">
        <f>SUM(I41:I46)</f>
        <v>42040245.159999996</v>
      </c>
      <c r="J40" s="224">
        <f>SUM(J41:J46)</f>
        <v>43781554</v>
      </c>
    </row>
    <row r="41" spans="4:12" x14ac:dyDescent="0.25">
      <c r="D41" s="155" t="s">
        <v>53</v>
      </c>
      <c r="E41" s="223">
        <v>0</v>
      </c>
      <c r="F41" s="224">
        <v>0</v>
      </c>
      <c r="G41" s="220"/>
      <c r="H41" s="227" t="s">
        <v>54</v>
      </c>
      <c r="I41" s="230">
        <v>42040245.159999996</v>
      </c>
      <c r="J41" s="224">
        <v>43781554</v>
      </c>
    </row>
    <row r="42" spans="4:12" ht="18.75" customHeight="1" x14ac:dyDescent="0.25">
      <c r="D42" s="155" t="s">
        <v>55</v>
      </c>
      <c r="E42" s="223">
        <v>0</v>
      </c>
      <c r="F42" s="224">
        <v>0</v>
      </c>
      <c r="G42" s="220"/>
      <c r="H42" s="227" t="s">
        <v>56</v>
      </c>
      <c r="I42" s="230">
        <v>0</v>
      </c>
      <c r="J42" s="224">
        <v>0</v>
      </c>
    </row>
    <row r="43" spans="4:12" ht="15" customHeight="1" x14ac:dyDescent="0.25">
      <c r="D43" s="155" t="s">
        <v>57</v>
      </c>
      <c r="E43" s="223">
        <v>0</v>
      </c>
      <c r="F43" s="224">
        <v>0</v>
      </c>
      <c r="G43" s="220"/>
      <c r="H43" s="227" t="s">
        <v>58</v>
      </c>
      <c r="I43" s="230">
        <v>0</v>
      </c>
      <c r="J43" s="224">
        <v>0</v>
      </c>
    </row>
    <row r="44" spans="4:12" ht="26.25" customHeight="1" x14ac:dyDescent="0.25">
      <c r="D44" s="155" t="s">
        <v>59</v>
      </c>
      <c r="E44" s="223">
        <v>0</v>
      </c>
      <c r="F44" s="224">
        <v>0</v>
      </c>
      <c r="G44" s="220"/>
      <c r="H44" s="227" t="s">
        <v>60</v>
      </c>
      <c r="I44" s="230">
        <v>0</v>
      </c>
      <c r="J44" s="224">
        <v>0</v>
      </c>
    </row>
    <row r="45" spans="4:12" ht="26.25" customHeight="1" x14ac:dyDescent="0.25">
      <c r="D45" s="155" t="s">
        <v>61</v>
      </c>
      <c r="E45" s="223">
        <v>0</v>
      </c>
      <c r="F45" s="224">
        <v>0</v>
      </c>
      <c r="G45" s="220"/>
      <c r="H45" s="227" t="s">
        <v>62</v>
      </c>
      <c r="I45" s="230">
        <v>0</v>
      </c>
      <c r="J45" s="224">
        <v>0</v>
      </c>
    </row>
    <row r="46" spans="4:12" ht="12" customHeight="1" x14ac:dyDescent="0.25">
      <c r="D46" s="155" t="s">
        <v>63</v>
      </c>
      <c r="E46" s="223">
        <v>0</v>
      </c>
      <c r="F46" s="224">
        <v>0</v>
      </c>
      <c r="G46" s="220"/>
      <c r="H46" s="227" t="s">
        <v>64</v>
      </c>
      <c r="I46" s="230">
        <v>0</v>
      </c>
      <c r="J46" s="224">
        <v>0</v>
      </c>
    </row>
    <row r="47" spans="4:12" ht="16.5" customHeight="1" x14ac:dyDescent="0.25">
      <c r="D47" s="155" t="s">
        <v>65</v>
      </c>
      <c r="E47" s="223">
        <f>+E48+E49</f>
        <v>0</v>
      </c>
      <c r="F47" s="225">
        <f>+F48+F49</f>
        <v>0</v>
      </c>
      <c r="G47" s="220"/>
      <c r="H47" s="227" t="s">
        <v>66</v>
      </c>
      <c r="I47" s="230">
        <f>+I48+I49+I50</f>
        <v>0</v>
      </c>
      <c r="J47" s="224">
        <f>+J48+J49+J50</f>
        <v>0</v>
      </c>
    </row>
    <row r="48" spans="4:12" ht="24.75" customHeight="1" x14ac:dyDescent="0.25">
      <c r="D48" s="155" t="s">
        <v>67</v>
      </c>
      <c r="E48" s="223">
        <v>0</v>
      </c>
      <c r="F48" s="224">
        <v>0</v>
      </c>
      <c r="G48" s="220"/>
      <c r="H48" s="227" t="s">
        <v>68</v>
      </c>
      <c r="I48" s="230">
        <v>0</v>
      </c>
      <c r="J48" s="224">
        <v>0</v>
      </c>
    </row>
    <row r="49" spans="4:10" x14ac:dyDescent="0.25">
      <c r="D49" s="155" t="s">
        <v>69</v>
      </c>
      <c r="E49" s="223">
        <v>0</v>
      </c>
      <c r="F49" s="224">
        <v>0</v>
      </c>
      <c r="G49" s="220"/>
      <c r="H49" s="227" t="s">
        <v>70</v>
      </c>
      <c r="I49" s="230">
        <v>0</v>
      </c>
      <c r="J49" s="224">
        <v>0</v>
      </c>
    </row>
    <row r="50" spans="4:10" x14ac:dyDescent="0.25">
      <c r="D50" s="155" t="s">
        <v>71</v>
      </c>
      <c r="E50" s="223">
        <f>+E51+E52+E53+E54</f>
        <v>0</v>
      </c>
      <c r="F50" s="224">
        <f>+F51+F52+F53+F54</f>
        <v>0</v>
      </c>
      <c r="G50" s="220"/>
      <c r="H50" s="227" t="s">
        <v>72</v>
      </c>
      <c r="I50" s="230">
        <v>0</v>
      </c>
      <c r="J50" s="224">
        <v>0</v>
      </c>
    </row>
    <row r="51" spans="4:10" ht="16.5" customHeight="1" x14ac:dyDescent="0.25">
      <c r="D51" s="155" t="s">
        <v>73</v>
      </c>
      <c r="E51" s="223">
        <v>0</v>
      </c>
      <c r="F51" s="224">
        <v>0</v>
      </c>
      <c r="G51" s="220"/>
      <c r="H51" s="227" t="s">
        <v>74</v>
      </c>
      <c r="I51" s="230">
        <f>+I52+I53+I54</f>
        <v>0</v>
      </c>
      <c r="J51" s="224">
        <f>+J52+J53+J54</f>
        <v>0</v>
      </c>
    </row>
    <row r="52" spans="4:10" ht="16.5" customHeight="1" x14ac:dyDescent="0.25">
      <c r="D52" s="155" t="s">
        <v>75</v>
      </c>
      <c r="E52" s="223">
        <v>0</v>
      </c>
      <c r="F52" s="224">
        <v>0</v>
      </c>
      <c r="G52" s="220"/>
      <c r="H52" s="227" t="s">
        <v>76</v>
      </c>
      <c r="I52" s="230">
        <v>0</v>
      </c>
      <c r="J52" s="224">
        <v>0</v>
      </c>
    </row>
    <row r="53" spans="4:10" ht="26.25" customHeight="1" x14ac:dyDescent="0.25">
      <c r="D53" s="155" t="s">
        <v>77</v>
      </c>
      <c r="E53" s="223">
        <v>0</v>
      </c>
      <c r="F53" s="224">
        <v>0</v>
      </c>
      <c r="G53" s="220"/>
      <c r="H53" s="227" t="s">
        <v>78</v>
      </c>
      <c r="I53" s="230">
        <v>0</v>
      </c>
      <c r="J53" s="224">
        <v>0</v>
      </c>
    </row>
    <row r="54" spans="4:10" x14ac:dyDescent="0.25">
      <c r="D54" s="155" t="s">
        <v>79</v>
      </c>
      <c r="E54" s="223">
        <v>0</v>
      </c>
      <c r="F54" s="224">
        <v>0</v>
      </c>
      <c r="G54" s="220"/>
      <c r="H54" s="227" t="s">
        <v>80</v>
      </c>
      <c r="I54" s="230">
        <v>0</v>
      </c>
      <c r="J54" s="224">
        <v>0</v>
      </c>
    </row>
    <row r="55" spans="4:10" ht="27" customHeight="1" x14ac:dyDescent="0.25">
      <c r="D55" s="154" t="s">
        <v>81</v>
      </c>
      <c r="E55" s="223">
        <f>+E50+E47+E40+E34+E26+E18</f>
        <v>62554223.119999997</v>
      </c>
      <c r="F55" s="165">
        <f>+F50+F47+F40+F34+F26+F18</f>
        <v>56737633.289999992</v>
      </c>
      <c r="G55" s="220"/>
      <c r="H55" s="226" t="s">
        <v>82</v>
      </c>
      <c r="I55" s="230">
        <f>+I51+I47+I40+I36+I32+I28+I18</f>
        <v>60053069.609999999</v>
      </c>
      <c r="J55" s="224">
        <f>+J51+J47+J40+J36+J32+J28+J18</f>
        <v>52012275.969999999</v>
      </c>
    </row>
    <row r="56" spans="4:10" ht="5.25" customHeight="1" x14ac:dyDescent="0.25">
      <c r="D56" s="155"/>
      <c r="E56" s="165"/>
      <c r="F56" s="165"/>
      <c r="G56" s="165"/>
      <c r="H56" s="227"/>
      <c r="I56" s="232"/>
      <c r="J56" s="233"/>
    </row>
    <row r="57" spans="4:10" x14ac:dyDescent="0.25">
      <c r="D57" s="236" t="s">
        <v>83</v>
      </c>
      <c r="E57" s="223"/>
      <c r="F57" s="225"/>
      <c r="G57" s="55"/>
      <c r="H57" s="235" t="s">
        <v>84</v>
      </c>
      <c r="I57" s="158"/>
      <c r="J57" s="158"/>
    </row>
    <row r="58" spans="4:10" x14ac:dyDescent="0.25">
      <c r="D58" s="155" t="s">
        <v>85</v>
      </c>
      <c r="E58" s="165">
        <v>0</v>
      </c>
      <c r="F58" s="165">
        <v>0</v>
      </c>
      <c r="G58" s="55"/>
      <c r="H58" s="227" t="s">
        <v>86</v>
      </c>
      <c r="I58" s="167">
        <v>0</v>
      </c>
      <c r="J58" s="167">
        <v>0</v>
      </c>
    </row>
    <row r="59" spans="4:10" ht="11.25" customHeight="1" x14ac:dyDescent="0.25">
      <c r="D59" s="155" t="s">
        <v>87</v>
      </c>
      <c r="E59" s="165">
        <v>0</v>
      </c>
      <c r="F59" s="165">
        <v>0</v>
      </c>
      <c r="G59" s="55"/>
      <c r="H59" s="227" t="s">
        <v>88</v>
      </c>
      <c r="I59" s="167">
        <v>10059657.560000001</v>
      </c>
      <c r="J59" s="167">
        <v>10084758.130000001</v>
      </c>
    </row>
    <row r="60" spans="4:10" ht="17.25" customHeight="1" x14ac:dyDescent="0.25">
      <c r="D60" s="155" t="s">
        <v>89</v>
      </c>
      <c r="E60" s="167">
        <v>1462517.83</v>
      </c>
      <c r="F60" s="167">
        <v>1462517.83</v>
      </c>
      <c r="G60" s="55"/>
      <c r="H60" s="227" t="s">
        <v>90</v>
      </c>
      <c r="I60" s="167">
        <v>0</v>
      </c>
      <c r="J60" s="167">
        <v>0</v>
      </c>
    </row>
    <row r="61" spans="4:10" ht="12" customHeight="1" x14ac:dyDescent="0.25">
      <c r="D61" s="155" t="s">
        <v>91</v>
      </c>
      <c r="E61" s="167">
        <v>21781328.079999998</v>
      </c>
      <c r="F61" s="167">
        <v>21650598.48</v>
      </c>
      <c r="G61" s="55"/>
      <c r="H61" s="227" t="s">
        <v>92</v>
      </c>
      <c r="I61" s="167">
        <v>0</v>
      </c>
      <c r="J61" s="167">
        <v>0</v>
      </c>
    </row>
    <row r="62" spans="4:10" ht="22.5" x14ac:dyDescent="0.25">
      <c r="D62" s="155" t="s">
        <v>93</v>
      </c>
      <c r="E62" s="167">
        <v>1147474.71</v>
      </c>
      <c r="F62" s="167">
        <v>67934.240000000005</v>
      </c>
      <c r="G62" s="55"/>
      <c r="H62" s="227" t="s">
        <v>94</v>
      </c>
      <c r="I62" s="167">
        <v>0</v>
      </c>
      <c r="J62" s="167">
        <v>0</v>
      </c>
    </row>
    <row r="63" spans="4:10" ht="17.25" customHeight="1" x14ac:dyDescent="0.25">
      <c r="D63" s="155" t="s">
        <v>95</v>
      </c>
      <c r="E63" s="167">
        <v>0</v>
      </c>
      <c r="F63" s="167">
        <v>0</v>
      </c>
      <c r="G63" s="55"/>
      <c r="H63" s="227" t="s">
        <v>96</v>
      </c>
      <c r="I63" s="167">
        <v>0</v>
      </c>
      <c r="J63" s="167">
        <v>0</v>
      </c>
    </row>
    <row r="64" spans="4:10" ht="13.5" customHeight="1" x14ac:dyDescent="0.25">
      <c r="D64" s="155" t="s">
        <v>97</v>
      </c>
      <c r="E64" s="167">
        <v>0</v>
      </c>
      <c r="F64" s="167">
        <v>0</v>
      </c>
      <c r="G64" s="55"/>
      <c r="H64" s="227"/>
      <c r="I64" s="157"/>
      <c r="J64" s="157"/>
    </row>
    <row r="65" spans="4:10" ht="18" customHeight="1" x14ac:dyDescent="0.25">
      <c r="D65" s="155" t="s">
        <v>98</v>
      </c>
      <c r="E65" s="167">
        <v>0</v>
      </c>
      <c r="F65" s="167">
        <v>0</v>
      </c>
      <c r="G65" s="55"/>
      <c r="H65" s="227" t="s">
        <v>99</v>
      </c>
      <c r="I65" s="167">
        <f>SUM(I58:I63)</f>
        <v>10059657.560000001</v>
      </c>
      <c r="J65" s="167">
        <f>SUM(J58:J63)</f>
        <v>10084758.130000001</v>
      </c>
    </row>
    <row r="66" spans="4:10" x14ac:dyDescent="0.25">
      <c r="D66" s="155" t="s">
        <v>100</v>
      </c>
      <c r="E66" s="167">
        <v>0</v>
      </c>
      <c r="F66" s="167">
        <v>0</v>
      </c>
      <c r="G66" s="55"/>
      <c r="H66" s="227" t="s">
        <v>101</v>
      </c>
      <c r="I66" s="167">
        <f>+I55+I65</f>
        <v>70112727.170000002</v>
      </c>
      <c r="J66" s="167">
        <f>+J55+J65</f>
        <v>62097034.100000001</v>
      </c>
    </row>
    <row r="67" spans="4:10" ht="17.25" customHeight="1" x14ac:dyDescent="0.25">
      <c r="D67" s="155" t="s">
        <v>102</v>
      </c>
      <c r="E67" s="167">
        <f>SUM(E58:E66)</f>
        <v>24391320.619999997</v>
      </c>
      <c r="F67" s="167">
        <f>SUM(F58:F66)</f>
        <v>23181050.550000001</v>
      </c>
      <c r="G67" s="55"/>
      <c r="H67" s="227"/>
      <c r="I67" s="167"/>
      <c r="J67" s="167"/>
    </row>
    <row r="68" spans="4:10" x14ac:dyDescent="0.25">
      <c r="D68" s="155" t="s">
        <v>104</v>
      </c>
      <c r="E68" s="167">
        <f>+E55+E67</f>
        <v>86945543.739999995</v>
      </c>
      <c r="F68" s="167">
        <f>+F55+F67</f>
        <v>79918683.839999989</v>
      </c>
      <c r="G68" s="55"/>
      <c r="H68" s="235" t="s">
        <v>103</v>
      </c>
      <c r="I68" s="167"/>
      <c r="J68" s="167"/>
    </row>
    <row r="69" spans="4:10" ht="14.25" customHeight="1" x14ac:dyDescent="0.25">
      <c r="D69" s="155"/>
      <c r="E69" s="168"/>
      <c r="F69" s="168"/>
      <c r="G69" s="55"/>
      <c r="H69" s="227" t="s">
        <v>105</v>
      </c>
      <c r="I69" s="167">
        <f>+I70+I71+I72</f>
        <v>22074715.969999999</v>
      </c>
      <c r="J69" s="167">
        <f>+J70+J71+J72</f>
        <v>22074715.969999999</v>
      </c>
    </row>
    <row r="70" spans="4:10" ht="13.5" customHeight="1" x14ac:dyDescent="0.25">
      <c r="D70" s="155"/>
      <c r="E70" s="250"/>
      <c r="F70" s="250"/>
      <c r="G70" s="55"/>
      <c r="H70" s="227" t="s">
        <v>106</v>
      </c>
      <c r="I70" s="167">
        <v>0</v>
      </c>
      <c r="J70" s="167">
        <v>0</v>
      </c>
    </row>
    <row r="71" spans="4:10" x14ac:dyDescent="0.25">
      <c r="D71" s="155"/>
      <c r="E71" s="155"/>
      <c r="F71" s="155"/>
      <c r="G71" s="55"/>
      <c r="H71" s="227" t="s">
        <v>107</v>
      </c>
      <c r="I71" s="167">
        <v>0</v>
      </c>
      <c r="J71" s="167">
        <v>0</v>
      </c>
    </row>
    <row r="72" spans="4:10" x14ac:dyDescent="0.25">
      <c r="D72" s="155"/>
      <c r="E72" s="155"/>
      <c r="F72" s="155"/>
      <c r="G72" s="55"/>
      <c r="H72" s="227" t="s">
        <v>108</v>
      </c>
      <c r="I72" s="167">
        <v>22074715.969999999</v>
      </c>
      <c r="J72" s="167">
        <v>22074715.969999999</v>
      </c>
    </row>
    <row r="73" spans="4:10" ht="16.5" customHeight="1" x14ac:dyDescent="0.25">
      <c r="D73" s="155"/>
      <c r="E73" s="155"/>
      <c r="F73" s="155"/>
      <c r="G73" s="55"/>
      <c r="H73" s="227" t="s">
        <v>109</v>
      </c>
      <c r="I73" s="167">
        <f>+I74+I75+I78</f>
        <v>-5241899.3999999994</v>
      </c>
      <c r="J73" s="167">
        <f>+J74+J75+J76+J77+J78</f>
        <v>-4253066.2300000004</v>
      </c>
    </row>
    <row r="74" spans="4:10" x14ac:dyDescent="0.25">
      <c r="D74" s="155"/>
      <c r="E74" s="155"/>
      <c r="F74" s="155"/>
      <c r="G74" s="55"/>
      <c r="H74" s="227" t="s">
        <v>110</v>
      </c>
      <c r="I74" s="167">
        <v>1253018.57</v>
      </c>
      <c r="J74" s="167">
        <v>4843831.6100000003</v>
      </c>
    </row>
    <row r="75" spans="4:10" x14ac:dyDescent="0.25">
      <c r="D75" s="155"/>
      <c r="E75" s="155"/>
      <c r="F75" s="155"/>
      <c r="G75" s="55"/>
      <c r="H75" s="227" t="s">
        <v>111</v>
      </c>
      <c r="I75" s="167">
        <v>-4696973.25</v>
      </c>
      <c r="J75" s="167">
        <v>-9130279.3000000007</v>
      </c>
    </row>
    <row r="76" spans="4:10" x14ac:dyDescent="0.25">
      <c r="D76" s="155"/>
      <c r="E76" s="155"/>
      <c r="F76" s="155"/>
      <c r="G76" s="55"/>
      <c r="H76" s="227" t="s">
        <v>112</v>
      </c>
      <c r="I76" s="167">
        <v>0</v>
      </c>
      <c r="J76" s="167">
        <v>0</v>
      </c>
    </row>
    <row r="77" spans="4:10" x14ac:dyDescent="0.25">
      <c r="D77" s="155"/>
      <c r="E77" s="155"/>
      <c r="F77" s="155"/>
      <c r="G77" s="55"/>
      <c r="H77" s="227" t="s">
        <v>113</v>
      </c>
      <c r="I77" s="167">
        <v>0</v>
      </c>
      <c r="J77" s="167">
        <v>0</v>
      </c>
    </row>
    <row r="78" spans="4:10" ht="14.25" customHeight="1" x14ac:dyDescent="0.25">
      <c r="D78" s="155"/>
      <c r="E78" s="155"/>
      <c r="F78" s="155"/>
      <c r="G78" s="55"/>
      <c r="H78" s="227" t="s">
        <v>114</v>
      </c>
      <c r="I78" s="167">
        <v>-1797944.72</v>
      </c>
      <c r="J78" s="167">
        <v>33381.46</v>
      </c>
    </row>
    <row r="79" spans="4:10" ht="22.5" x14ac:dyDescent="0.25">
      <c r="D79" s="155"/>
      <c r="E79" s="155"/>
      <c r="F79" s="155"/>
      <c r="G79" s="55"/>
      <c r="H79" s="227" t="s">
        <v>115</v>
      </c>
      <c r="I79" s="167">
        <f>+I80+I81</f>
        <v>0</v>
      </c>
      <c r="J79" s="167">
        <f>+J80+J81</f>
        <v>0</v>
      </c>
    </row>
    <row r="80" spans="4:10" x14ac:dyDescent="0.25">
      <c r="D80" s="155"/>
      <c r="E80" s="155"/>
      <c r="F80" s="155"/>
      <c r="G80" s="55"/>
      <c r="H80" s="227" t="s">
        <v>116</v>
      </c>
      <c r="I80" s="167">
        <v>0</v>
      </c>
      <c r="J80" s="167">
        <v>0</v>
      </c>
    </row>
    <row r="81" spans="4:10" x14ac:dyDescent="0.25">
      <c r="D81" s="155"/>
      <c r="E81" s="155"/>
      <c r="F81" s="155"/>
      <c r="G81" s="55"/>
      <c r="H81" s="227" t="s">
        <v>117</v>
      </c>
      <c r="I81" s="167">
        <v>0</v>
      </c>
      <c r="J81" s="167">
        <v>0</v>
      </c>
    </row>
    <row r="82" spans="4:10" ht="16.5" customHeight="1" x14ac:dyDescent="0.25">
      <c r="D82" s="155"/>
      <c r="E82" s="155"/>
      <c r="F82" s="155"/>
      <c r="G82" s="55"/>
      <c r="H82" s="227" t="s">
        <v>118</v>
      </c>
      <c r="I82" s="167">
        <f>+I69+I73+I79</f>
        <v>16832816.57</v>
      </c>
      <c r="J82" s="167">
        <f>+J69+J73+J79</f>
        <v>17821649.739999998</v>
      </c>
    </row>
    <row r="83" spans="4:10" ht="12.75" customHeight="1" x14ac:dyDescent="0.25">
      <c r="D83" s="156"/>
      <c r="E83" s="156"/>
      <c r="F83" s="156"/>
      <c r="G83" s="153"/>
      <c r="H83" s="229" t="s">
        <v>119</v>
      </c>
      <c r="I83" s="234">
        <f>+I66+I82</f>
        <v>86945543.74000001</v>
      </c>
      <c r="J83" s="234">
        <f>+J82+J66</f>
        <v>79918683.840000004</v>
      </c>
    </row>
  </sheetData>
  <mergeCells count="12">
    <mergeCell ref="D7:J7"/>
    <mergeCell ref="D9:J9"/>
    <mergeCell ref="D10:J10"/>
    <mergeCell ref="D11:J11"/>
    <mergeCell ref="D12:J12"/>
    <mergeCell ref="J13:J15"/>
    <mergeCell ref="F13:F15"/>
    <mergeCell ref="D13:D15"/>
    <mergeCell ref="E13:E15"/>
    <mergeCell ref="G13:G15"/>
    <mergeCell ref="H13:H15"/>
    <mergeCell ref="I13:I1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2"/>
  <sheetViews>
    <sheetView tabSelected="1" topLeftCell="A10" workbookViewId="0">
      <selection activeCell="F18" sqref="F18"/>
    </sheetView>
  </sheetViews>
  <sheetFormatPr baseColWidth="10" defaultRowHeight="15" x14ac:dyDescent="0.25"/>
  <cols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ht="24.75" customHeight="1" x14ac:dyDescent="0.25">
      <c r="C3" s="343" t="s">
        <v>509</v>
      </c>
      <c r="D3" s="343"/>
      <c r="E3" s="343"/>
      <c r="F3" s="343"/>
      <c r="G3" s="343"/>
      <c r="H3" s="343"/>
      <c r="I3" s="343"/>
    </row>
    <row r="4" spans="3:9" ht="24.75" customHeight="1" x14ac:dyDescent="0.25">
      <c r="C4" s="345" t="s">
        <v>510</v>
      </c>
      <c r="D4" s="345"/>
      <c r="E4" s="345"/>
      <c r="F4" s="345"/>
      <c r="G4" s="345"/>
      <c r="H4" s="345"/>
      <c r="I4" s="345"/>
    </row>
    <row r="5" spans="3:9" x14ac:dyDescent="0.25">
      <c r="C5" s="496" t="s">
        <v>786</v>
      </c>
      <c r="D5" s="497"/>
      <c r="E5" s="497"/>
      <c r="F5" s="497"/>
      <c r="G5" s="497"/>
      <c r="H5" s="497"/>
      <c r="I5" s="498"/>
    </row>
    <row r="6" spans="3:9" x14ac:dyDescent="0.25">
      <c r="C6" s="483" t="s">
        <v>364</v>
      </c>
      <c r="D6" s="465"/>
      <c r="E6" s="465"/>
      <c r="F6" s="465"/>
      <c r="G6" s="465"/>
      <c r="H6" s="465"/>
      <c r="I6" s="484"/>
    </row>
    <row r="7" spans="3:9" x14ac:dyDescent="0.25">
      <c r="C7" s="483" t="s">
        <v>511</v>
      </c>
      <c r="D7" s="465"/>
      <c r="E7" s="465"/>
      <c r="F7" s="465"/>
      <c r="G7" s="465"/>
      <c r="H7" s="465"/>
      <c r="I7" s="484"/>
    </row>
    <row r="8" spans="3:9" x14ac:dyDescent="0.25">
      <c r="C8" s="501" t="s">
        <v>861</v>
      </c>
      <c r="D8" s="465"/>
      <c r="E8" s="465"/>
      <c r="F8" s="465"/>
      <c r="G8" s="465"/>
      <c r="H8" s="465"/>
      <c r="I8" s="484"/>
    </row>
    <row r="9" spans="3:9" x14ac:dyDescent="0.25">
      <c r="C9" s="483" t="s">
        <v>1</v>
      </c>
      <c r="D9" s="465"/>
      <c r="E9" s="465"/>
      <c r="F9" s="465"/>
      <c r="G9" s="465"/>
      <c r="H9" s="465"/>
      <c r="I9" s="484"/>
    </row>
    <row r="10" spans="3:9" x14ac:dyDescent="0.25">
      <c r="C10" s="462" t="s">
        <v>2</v>
      </c>
      <c r="D10" s="462" t="s">
        <v>366</v>
      </c>
      <c r="E10" s="462"/>
      <c r="F10" s="462"/>
      <c r="G10" s="462"/>
      <c r="H10" s="462"/>
      <c r="I10" s="462" t="s">
        <v>454</v>
      </c>
    </row>
    <row r="11" spans="3:9" x14ac:dyDescent="0.25">
      <c r="C11" s="465"/>
      <c r="D11" s="465" t="s">
        <v>228</v>
      </c>
      <c r="E11" s="471" t="s">
        <v>276</v>
      </c>
      <c r="F11" s="465" t="s">
        <v>278</v>
      </c>
      <c r="G11" s="465" t="s">
        <v>229</v>
      </c>
      <c r="H11" s="465" t="s">
        <v>231</v>
      </c>
      <c r="I11" s="465"/>
    </row>
    <row r="12" spans="3:9" x14ac:dyDescent="0.25">
      <c r="C12" s="468"/>
      <c r="D12" s="468"/>
      <c r="E12" s="490" t="s">
        <v>277</v>
      </c>
      <c r="F12" s="468"/>
      <c r="G12" s="468"/>
      <c r="H12" s="468"/>
      <c r="I12" s="468"/>
    </row>
    <row r="13" spans="3:9" x14ac:dyDescent="0.25">
      <c r="C13" s="280" t="s">
        <v>512</v>
      </c>
      <c r="D13" s="211">
        <f>SUM(D14:D25)</f>
        <v>205725439.73000002</v>
      </c>
      <c r="E13" s="211">
        <f t="shared" ref="E13:I13" si="0">SUM(E14:E25)</f>
        <v>21785790.060000002</v>
      </c>
      <c r="F13" s="211">
        <f t="shared" si="0"/>
        <v>227511229.79000002</v>
      </c>
      <c r="G13" s="211">
        <f t="shared" si="0"/>
        <v>227452456.40000004</v>
      </c>
      <c r="H13" s="211">
        <f t="shared" si="0"/>
        <v>224586534.48000002</v>
      </c>
      <c r="I13" s="211">
        <f t="shared" si="0"/>
        <v>58773.389999985695</v>
      </c>
    </row>
    <row r="14" spans="3:9" x14ac:dyDescent="0.25">
      <c r="C14" s="45" t="s">
        <v>513</v>
      </c>
      <c r="D14" s="211">
        <f>+'formato 6 a'!E12</f>
        <v>205725439.73000002</v>
      </c>
      <c r="E14" s="284">
        <f>+'formato 6 a'!F12</f>
        <v>21785790.060000002</v>
      </c>
      <c r="F14" s="284">
        <f>+'formato 6 a'!G12</f>
        <v>227511229.79000002</v>
      </c>
      <c r="G14" s="284">
        <f>+'formato 6 a'!H12</f>
        <v>227452456.40000004</v>
      </c>
      <c r="H14" s="284">
        <f>+'formato 6 a'!I12</f>
        <v>224586534.48000002</v>
      </c>
      <c r="I14" s="211">
        <f>+F14-G14</f>
        <v>58773.389999985695</v>
      </c>
    </row>
    <row r="15" spans="3:9" x14ac:dyDescent="0.25">
      <c r="C15" s="45" t="s">
        <v>514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3:9" x14ac:dyDescent="0.25">
      <c r="C16" s="45" t="s">
        <v>515</v>
      </c>
      <c r="D16" s="160">
        <v>0</v>
      </c>
      <c r="E16" s="160">
        <v>0</v>
      </c>
      <c r="F16" s="160">
        <v>0</v>
      </c>
      <c r="G16" s="160">
        <v>0</v>
      </c>
      <c r="H16" s="160">
        <v>0</v>
      </c>
      <c r="I16" s="160">
        <v>0</v>
      </c>
    </row>
    <row r="17" spans="3:9" x14ac:dyDescent="0.25">
      <c r="C17" s="45" t="s">
        <v>516</v>
      </c>
      <c r="D17" s="160">
        <v>0</v>
      </c>
      <c r="E17" s="160">
        <v>0</v>
      </c>
      <c r="F17" s="160">
        <v>0</v>
      </c>
      <c r="G17" s="160">
        <v>0</v>
      </c>
      <c r="H17" s="160">
        <v>0</v>
      </c>
      <c r="I17" s="160">
        <v>0</v>
      </c>
    </row>
    <row r="18" spans="3:9" x14ac:dyDescent="0.25">
      <c r="C18" s="45" t="s">
        <v>517</v>
      </c>
      <c r="D18" s="160">
        <v>0</v>
      </c>
      <c r="E18" s="160">
        <v>0</v>
      </c>
      <c r="F18" s="160">
        <v>0</v>
      </c>
      <c r="G18" s="160">
        <v>0</v>
      </c>
      <c r="H18" s="160">
        <v>0</v>
      </c>
      <c r="I18" s="160">
        <v>0</v>
      </c>
    </row>
    <row r="19" spans="3:9" x14ac:dyDescent="0.25">
      <c r="C19" s="45" t="s">
        <v>518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</row>
    <row r="20" spans="3:9" x14ac:dyDescent="0.25">
      <c r="C20" s="45" t="s">
        <v>519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</row>
    <row r="21" spans="3:9" x14ac:dyDescent="0.25">
      <c r="C21" s="45" t="s">
        <v>520</v>
      </c>
      <c r="D21" s="160"/>
      <c r="E21" s="160"/>
      <c r="F21" s="160"/>
      <c r="G21" s="160"/>
      <c r="H21" s="160"/>
      <c r="I21" s="160"/>
    </row>
    <row r="22" spans="3:9" x14ac:dyDescent="0.25">
      <c r="C22" s="45" t="s">
        <v>521</v>
      </c>
      <c r="D22" s="160"/>
      <c r="E22" s="160"/>
      <c r="F22" s="160"/>
      <c r="G22" s="160"/>
      <c r="H22" s="160"/>
      <c r="I22" s="160"/>
    </row>
    <row r="23" spans="3:9" x14ac:dyDescent="0.25">
      <c r="C23" s="69" t="s">
        <v>522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</row>
    <row r="24" spans="3:9" x14ac:dyDescent="0.25">
      <c r="C24" s="69" t="s">
        <v>523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</row>
    <row r="25" spans="3:9" x14ac:dyDescent="0.25">
      <c r="C25" s="45" t="s">
        <v>524</v>
      </c>
      <c r="D25" s="160">
        <v>0</v>
      </c>
      <c r="E25" s="160">
        <v>0</v>
      </c>
      <c r="F25" s="160">
        <v>0</v>
      </c>
      <c r="G25" s="160">
        <v>0</v>
      </c>
      <c r="H25" s="160">
        <v>0</v>
      </c>
      <c r="I25" s="160">
        <v>0</v>
      </c>
    </row>
    <row r="26" spans="3:9" x14ac:dyDescent="0.25">
      <c r="C26" s="45"/>
      <c r="D26" s="54"/>
      <c r="E26" s="54"/>
      <c r="F26" s="56"/>
      <c r="G26" s="54"/>
      <c r="H26" s="56"/>
      <c r="I26" s="54"/>
    </row>
    <row r="27" spans="3:9" x14ac:dyDescent="0.25">
      <c r="C27" s="70" t="s">
        <v>525</v>
      </c>
      <c r="D27" s="160">
        <f>+D28+D29+D30+D33+D34</f>
        <v>0</v>
      </c>
      <c r="E27" s="160">
        <f t="shared" ref="E27:I27" si="1">+E28+E29+E30+E33+E34</f>
        <v>0</v>
      </c>
      <c r="F27" s="160">
        <f t="shared" si="1"/>
        <v>0</v>
      </c>
      <c r="G27" s="160">
        <f t="shared" si="1"/>
        <v>0</v>
      </c>
      <c r="H27" s="160">
        <f t="shared" si="1"/>
        <v>0</v>
      </c>
      <c r="I27" s="160">
        <f t="shared" si="1"/>
        <v>0</v>
      </c>
    </row>
    <row r="28" spans="3:9" x14ac:dyDescent="0.25">
      <c r="C28" s="45" t="s">
        <v>513</v>
      </c>
      <c r="D28" s="160">
        <v>0</v>
      </c>
      <c r="E28" s="160">
        <v>0</v>
      </c>
      <c r="F28" s="160">
        <v>0</v>
      </c>
      <c r="G28" s="160">
        <v>0</v>
      </c>
      <c r="H28" s="160">
        <v>0</v>
      </c>
      <c r="I28" s="160">
        <v>0</v>
      </c>
    </row>
    <row r="29" spans="3:9" x14ac:dyDescent="0.25">
      <c r="C29" s="45" t="s">
        <v>514</v>
      </c>
      <c r="D29" s="160">
        <v>0</v>
      </c>
      <c r="E29" s="160">
        <v>0</v>
      </c>
      <c r="F29" s="160">
        <v>0</v>
      </c>
      <c r="G29" s="160">
        <v>0</v>
      </c>
      <c r="H29" s="160">
        <v>0</v>
      </c>
      <c r="I29" s="160">
        <v>0</v>
      </c>
    </row>
    <row r="30" spans="3:9" x14ac:dyDescent="0.25">
      <c r="C30" s="45" t="s">
        <v>515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</row>
    <row r="31" spans="3:9" x14ac:dyDescent="0.25">
      <c r="C31" s="45" t="s">
        <v>516</v>
      </c>
      <c r="D31" s="160">
        <v>0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</row>
    <row r="32" spans="3:9" x14ac:dyDescent="0.25">
      <c r="C32" s="45" t="s">
        <v>517</v>
      </c>
      <c r="D32" s="160">
        <v>0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</row>
    <row r="33" spans="3:9" x14ac:dyDescent="0.25">
      <c r="C33" s="45" t="s">
        <v>518</v>
      </c>
      <c r="D33" s="160">
        <v>0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</row>
    <row r="34" spans="3:9" x14ac:dyDescent="0.25">
      <c r="C34" s="45" t="s">
        <v>519</v>
      </c>
      <c r="D34" s="160">
        <f>+D37+D38</f>
        <v>0</v>
      </c>
      <c r="E34" s="160">
        <f t="shared" ref="E34:I34" si="2">+E37+E38</f>
        <v>0</v>
      </c>
      <c r="F34" s="160">
        <f t="shared" si="2"/>
        <v>0</v>
      </c>
      <c r="G34" s="160">
        <f t="shared" si="2"/>
        <v>0</v>
      </c>
      <c r="H34" s="160">
        <f t="shared" si="2"/>
        <v>0</v>
      </c>
      <c r="I34" s="160">
        <f t="shared" si="2"/>
        <v>0</v>
      </c>
    </row>
    <row r="35" spans="3:9" x14ac:dyDescent="0.25">
      <c r="C35" s="45" t="s">
        <v>520</v>
      </c>
      <c r="D35" s="160"/>
      <c r="E35" s="160"/>
      <c r="F35" s="160"/>
      <c r="G35" s="160"/>
      <c r="H35" s="160"/>
      <c r="I35" s="160"/>
    </row>
    <row r="36" spans="3:9" x14ac:dyDescent="0.25">
      <c r="C36" s="45" t="s">
        <v>521</v>
      </c>
      <c r="D36" s="160"/>
      <c r="E36" s="160"/>
      <c r="F36" s="160"/>
      <c r="G36" s="160"/>
      <c r="H36" s="160"/>
      <c r="I36" s="160"/>
    </row>
    <row r="37" spans="3:9" x14ac:dyDescent="0.25">
      <c r="C37" s="69" t="s">
        <v>522</v>
      </c>
      <c r="D37" s="160">
        <v>0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</row>
    <row r="38" spans="3:9" x14ac:dyDescent="0.25">
      <c r="C38" s="69" t="s">
        <v>523</v>
      </c>
      <c r="D38" s="160">
        <v>0</v>
      </c>
      <c r="E38" s="160">
        <v>0</v>
      </c>
      <c r="F38" s="160">
        <v>0</v>
      </c>
      <c r="G38" s="160">
        <v>0</v>
      </c>
      <c r="H38" s="160">
        <v>0</v>
      </c>
      <c r="I38" s="160">
        <v>0</v>
      </c>
    </row>
    <row r="39" spans="3:9" x14ac:dyDescent="0.25">
      <c r="C39" s="45" t="s">
        <v>524</v>
      </c>
      <c r="D39" s="54"/>
      <c r="E39" s="54"/>
      <c r="F39" s="56"/>
      <c r="G39" s="54"/>
      <c r="H39" s="56"/>
      <c r="I39" s="54"/>
    </row>
    <row r="40" spans="3:9" x14ac:dyDescent="0.25">
      <c r="C40" s="70" t="s">
        <v>526</v>
      </c>
      <c r="D40" s="211">
        <f>+D13+D27</f>
        <v>205725439.73000002</v>
      </c>
      <c r="E40" s="211">
        <f t="shared" ref="E40:I40" si="3">+E13+E27</f>
        <v>21785790.060000002</v>
      </c>
      <c r="F40" s="211">
        <f t="shared" si="3"/>
        <v>227511229.79000002</v>
      </c>
      <c r="G40" s="211">
        <f t="shared" si="3"/>
        <v>227452456.40000004</v>
      </c>
      <c r="H40" s="211">
        <f t="shared" si="3"/>
        <v>224586534.48000002</v>
      </c>
      <c r="I40" s="211">
        <f t="shared" si="3"/>
        <v>58773.389999985695</v>
      </c>
    </row>
    <row r="41" spans="3:9" x14ac:dyDescent="0.25">
      <c r="C41" s="70" t="s">
        <v>527</v>
      </c>
      <c r="D41" s="42"/>
      <c r="E41" s="42"/>
      <c r="F41" s="64"/>
      <c r="G41" s="42"/>
      <c r="H41" s="64"/>
      <c r="I41" s="42"/>
    </row>
    <row r="42" spans="3:9" x14ac:dyDescent="0.25">
      <c r="C42" s="65"/>
      <c r="D42" s="68"/>
      <c r="E42" s="68"/>
      <c r="F42" s="66"/>
      <c r="G42" s="68"/>
      <c r="H42" s="66"/>
      <c r="I42" s="68"/>
    </row>
  </sheetData>
  <mergeCells count="14">
    <mergeCell ref="C3:I3"/>
    <mergeCell ref="C4:I4"/>
    <mergeCell ref="G11:G12"/>
    <mergeCell ref="H11:H12"/>
    <mergeCell ref="C5:I5"/>
    <mergeCell ref="C6:I6"/>
    <mergeCell ref="C7:I7"/>
    <mergeCell ref="C8:I8"/>
    <mergeCell ref="C9:I9"/>
    <mergeCell ref="C10:C12"/>
    <mergeCell ref="D10:H10"/>
    <mergeCell ref="I10:I12"/>
    <mergeCell ref="D11:D12"/>
    <mergeCell ref="F11:F12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50"/>
  <sheetViews>
    <sheetView workbookViewId="0">
      <selection activeCell="F20" sqref="F20"/>
    </sheetView>
  </sheetViews>
  <sheetFormatPr baseColWidth="10" defaultRowHeight="15" x14ac:dyDescent="0.25"/>
  <cols>
    <col min="3" max="3" width="60.28515625" customWidth="1"/>
    <col min="4" max="4" width="13.28515625" bestFit="1" customWidth="1"/>
    <col min="5" max="5" width="16.85546875" customWidth="1"/>
    <col min="6" max="6" width="14.140625" customWidth="1"/>
    <col min="7" max="7" width="16.5703125" customWidth="1"/>
    <col min="8" max="8" width="14.5703125" customWidth="1"/>
    <col min="9" max="9" width="15.140625" customWidth="1"/>
  </cols>
  <sheetData>
    <row r="3" spans="3:9" x14ac:dyDescent="0.25">
      <c r="C3" s="350" t="s">
        <v>528</v>
      </c>
      <c r="D3" s="350"/>
      <c r="E3" s="350"/>
      <c r="F3" s="350"/>
      <c r="G3" s="350"/>
      <c r="H3" s="350"/>
      <c r="I3" s="350"/>
    </row>
    <row r="4" spans="3:9" x14ac:dyDescent="0.25">
      <c r="C4" s="20"/>
      <c r="D4" s="2"/>
      <c r="E4" s="2"/>
      <c r="F4" s="2"/>
      <c r="G4" s="2"/>
      <c r="H4" s="2"/>
      <c r="I4" s="2"/>
    </row>
    <row r="5" spans="3:9" x14ac:dyDescent="0.25">
      <c r="C5" s="350" t="s">
        <v>529</v>
      </c>
      <c r="D5" s="350"/>
      <c r="E5" s="350"/>
      <c r="F5" s="350"/>
      <c r="G5" s="350"/>
      <c r="H5" s="350"/>
      <c r="I5" s="350"/>
    </row>
    <row r="6" spans="3:9" ht="21" customHeight="1" x14ac:dyDescent="0.25">
      <c r="C6" s="311" t="s">
        <v>746</v>
      </c>
      <c r="D6" s="311"/>
      <c r="E6" s="311"/>
      <c r="F6" s="311"/>
      <c r="G6" s="311"/>
      <c r="H6" s="311"/>
      <c r="I6" s="311"/>
    </row>
    <row r="7" spans="3:9" x14ac:dyDescent="0.25">
      <c r="C7" s="353" t="s">
        <v>786</v>
      </c>
      <c r="D7" s="354"/>
      <c r="E7" s="354"/>
      <c r="F7" s="354"/>
      <c r="G7" s="354"/>
      <c r="H7" s="354"/>
      <c r="I7" s="355"/>
    </row>
    <row r="8" spans="3:9" x14ac:dyDescent="0.25">
      <c r="C8" s="353" t="s">
        <v>530</v>
      </c>
      <c r="D8" s="354"/>
      <c r="E8" s="354"/>
      <c r="F8" s="354"/>
      <c r="G8" s="354"/>
      <c r="H8" s="354"/>
      <c r="I8" s="355"/>
    </row>
    <row r="9" spans="3:9" x14ac:dyDescent="0.25">
      <c r="C9" s="356" t="s">
        <v>1</v>
      </c>
      <c r="D9" s="357"/>
      <c r="E9" s="357"/>
      <c r="F9" s="357"/>
      <c r="G9" s="357"/>
      <c r="H9" s="357"/>
      <c r="I9" s="358"/>
    </row>
    <row r="10" spans="3:9" x14ac:dyDescent="0.25">
      <c r="C10" s="359" t="s">
        <v>531</v>
      </c>
      <c r="D10" s="360"/>
      <c r="E10" s="360"/>
      <c r="F10" s="360"/>
      <c r="G10" s="360"/>
      <c r="H10" s="360"/>
      <c r="I10" s="361"/>
    </row>
    <row r="11" spans="3:9" x14ac:dyDescent="0.25">
      <c r="C11" s="347" t="s">
        <v>532</v>
      </c>
      <c r="D11" s="23" t="s">
        <v>533</v>
      </c>
      <c r="E11" s="347" t="s">
        <v>823</v>
      </c>
      <c r="F11" s="347" t="s">
        <v>824</v>
      </c>
      <c r="G11" s="347" t="s">
        <v>826</v>
      </c>
      <c r="H11" s="347" t="s">
        <v>825</v>
      </c>
      <c r="I11" s="347" t="s">
        <v>827</v>
      </c>
    </row>
    <row r="12" spans="3:9" x14ac:dyDescent="0.25">
      <c r="C12" s="348"/>
      <c r="D12" s="24" t="s">
        <v>534</v>
      </c>
      <c r="E12" s="348"/>
      <c r="F12" s="348"/>
      <c r="G12" s="348"/>
      <c r="H12" s="348"/>
      <c r="I12" s="348"/>
    </row>
    <row r="13" spans="3:9" x14ac:dyDescent="0.25">
      <c r="C13" s="348"/>
      <c r="D13" s="24">
        <v>2017</v>
      </c>
      <c r="E13" s="348"/>
      <c r="F13" s="348"/>
      <c r="G13" s="348"/>
      <c r="H13" s="348"/>
      <c r="I13" s="348"/>
    </row>
    <row r="14" spans="3:9" x14ac:dyDescent="0.25">
      <c r="C14" s="348"/>
      <c r="D14" s="24" t="s">
        <v>535</v>
      </c>
      <c r="E14" s="348"/>
      <c r="F14" s="348"/>
      <c r="G14" s="348"/>
      <c r="H14" s="348"/>
      <c r="I14" s="348"/>
    </row>
    <row r="15" spans="3:9" x14ac:dyDescent="0.25">
      <c r="C15" s="75"/>
      <c r="D15" s="53"/>
      <c r="E15" s="53"/>
      <c r="F15" s="50"/>
      <c r="G15" s="59"/>
      <c r="H15" s="53"/>
      <c r="I15" s="260"/>
    </row>
    <row r="16" spans="3:9" x14ac:dyDescent="0.25">
      <c r="C16" s="76" t="s">
        <v>747</v>
      </c>
      <c r="D16" s="187">
        <v>0</v>
      </c>
      <c r="E16" s="187">
        <f t="shared" ref="E16:I16" si="0">SUM(E21:E25)</f>
        <v>0</v>
      </c>
      <c r="F16" s="187">
        <f t="shared" si="0"/>
        <v>0</v>
      </c>
      <c r="G16" s="187">
        <f t="shared" si="0"/>
        <v>0</v>
      </c>
      <c r="H16" s="187">
        <f t="shared" si="0"/>
        <v>0</v>
      </c>
      <c r="I16" s="187">
        <f t="shared" si="0"/>
        <v>0</v>
      </c>
    </row>
    <row r="17" spans="3:9" x14ac:dyDescent="0.25">
      <c r="C17" s="77" t="s">
        <v>541</v>
      </c>
      <c r="D17" s="261"/>
      <c r="E17" s="261"/>
      <c r="F17" s="261"/>
      <c r="G17" s="261"/>
      <c r="H17" s="261"/>
      <c r="I17" s="261"/>
    </row>
    <row r="18" spans="3:9" x14ac:dyDescent="0.25">
      <c r="C18" s="78" t="s">
        <v>748</v>
      </c>
      <c r="D18" s="54"/>
      <c r="E18" s="54"/>
      <c r="F18" s="54"/>
      <c r="G18" s="56"/>
      <c r="H18" s="54"/>
      <c r="I18" s="262"/>
    </row>
    <row r="19" spans="3:9" x14ac:dyDescent="0.25">
      <c r="C19" s="78" t="s">
        <v>749</v>
      </c>
      <c r="D19" s="54"/>
      <c r="E19" s="54"/>
      <c r="F19" s="54"/>
      <c r="G19" s="56"/>
      <c r="H19" s="54"/>
      <c r="I19" s="262"/>
    </row>
    <row r="20" spans="3:9" x14ac:dyDescent="0.25">
      <c r="C20" s="78" t="s">
        <v>750</v>
      </c>
      <c r="D20" s="54"/>
      <c r="E20" s="54"/>
      <c r="F20" s="54"/>
      <c r="G20" s="56"/>
      <c r="H20" s="54"/>
      <c r="I20" s="262"/>
    </row>
    <row r="21" spans="3:9" x14ac:dyDescent="0.25">
      <c r="C21" s="78" t="s">
        <v>751</v>
      </c>
      <c r="D21" s="187">
        <v>0</v>
      </c>
      <c r="E21" s="187">
        <v>0</v>
      </c>
      <c r="F21" s="187">
        <v>0</v>
      </c>
      <c r="G21" s="187">
        <v>0</v>
      </c>
      <c r="H21" s="187">
        <v>0</v>
      </c>
      <c r="I21" s="187">
        <v>0</v>
      </c>
    </row>
    <row r="22" spans="3:9" x14ac:dyDescent="0.25">
      <c r="C22" s="78" t="s">
        <v>752</v>
      </c>
      <c r="D22" s="187">
        <v>0</v>
      </c>
      <c r="E22" s="187">
        <v>0</v>
      </c>
      <c r="F22" s="187">
        <v>0</v>
      </c>
      <c r="G22" s="187">
        <v>0</v>
      </c>
      <c r="H22" s="187">
        <v>0</v>
      </c>
      <c r="I22" s="187">
        <v>0</v>
      </c>
    </row>
    <row r="23" spans="3:9" x14ac:dyDescent="0.25">
      <c r="C23" s="78" t="s">
        <v>753</v>
      </c>
      <c r="D23" s="187">
        <v>0</v>
      </c>
      <c r="E23" s="187">
        <v>0</v>
      </c>
      <c r="F23" s="187">
        <v>0</v>
      </c>
      <c r="G23" s="187">
        <v>0</v>
      </c>
      <c r="H23" s="187">
        <v>0</v>
      </c>
      <c r="I23" s="187">
        <v>0</v>
      </c>
    </row>
    <row r="24" spans="3:9" x14ac:dyDescent="0.25">
      <c r="C24" s="78" t="s">
        <v>754</v>
      </c>
      <c r="D24" s="187">
        <v>0</v>
      </c>
      <c r="E24" s="187"/>
      <c r="F24" s="187">
        <v>0</v>
      </c>
      <c r="G24" s="188">
        <v>0</v>
      </c>
      <c r="H24" s="187">
        <v>0</v>
      </c>
      <c r="I24" s="189"/>
    </row>
    <row r="25" spans="3:9" x14ac:dyDescent="0.25">
      <c r="C25" s="78" t="s">
        <v>755</v>
      </c>
      <c r="D25" s="187">
        <v>0</v>
      </c>
      <c r="E25" s="187">
        <v>0</v>
      </c>
      <c r="F25" s="187">
        <v>0</v>
      </c>
      <c r="G25" s="187">
        <v>0</v>
      </c>
      <c r="H25" s="187">
        <v>0</v>
      </c>
      <c r="I25" s="187">
        <v>0</v>
      </c>
    </row>
    <row r="26" spans="3:9" x14ac:dyDescent="0.25">
      <c r="C26" s="78" t="s">
        <v>756</v>
      </c>
      <c r="D26" s="187"/>
      <c r="E26" s="187"/>
      <c r="F26" s="187"/>
      <c r="G26" s="188"/>
      <c r="H26" s="187"/>
      <c r="I26" s="189"/>
    </row>
    <row r="27" spans="3:9" x14ac:dyDescent="0.25">
      <c r="C27" s="78" t="s">
        <v>757</v>
      </c>
      <c r="D27" s="187"/>
      <c r="E27" s="187"/>
      <c r="F27" s="187"/>
      <c r="G27" s="188"/>
      <c r="H27" s="187"/>
      <c r="I27" s="189"/>
    </row>
    <row r="28" spans="3:9" x14ac:dyDescent="0.25">
      <c r="C28" s="78" t="s">
        <v>758</v>
      </c>
      <c r="D28" s="187"/>
      <c r="E28" s="187"/>
      <c r="F28" s="187"/>
      <c r="G28" s="188"/>
      <c r="H28" s="187"/>
      <c r="I28" s="189"/>
    </row>
    <row r="29" spans="3:9" x14ac:dyDescent="0.25">
      <c r="C29" s="78" t="s">
        <v>759</v>
      </c>
      <c r="D29" s="187"/>
      <c r="E29" s="187"/>
      <c r="F29" s="187"/>
      <c r="G29" s="188"/>
      <c r="H29" s="187"/>
      <c r="I29" s="189"/>
    </row>
    <row r="30" spans="3:9" x14ac:dyDescent="0.25">
      <c r="C30" s="45"/>
      <c r="D30" s="187"/>
      <c r="E30" s="187"/>
      <c r="F30" s="187"/>
      <c r="G30" s="188"/>
      <c r="H30" s="187"/>
      <c r="I30" s="189"/>
    </row>
    <row r="31" spans="3:9" x14ac:dyDescent="0.25">
      <c r="C31" s="76" t="s">
        <v>760</v>
      </c>
      <c r="D31" s="187"/>
      <c r="E31" s="187"/>
      <c r="F31" s="187"/>
      <c r="G31" s="188"/>
      <c r="H31" s="187"/>
      <c r="I31" s="189"/>
    </row>
    <row r="32" spans="3:9" x14ac:dyDescent="0.25">
      <c r="C32" s="78" t="s">
        <v>761</v>
      </c>
      <c r="D32" s="187"/>
      <c r="E32" s="187"/>
      <c r="F32" s="187"/>
      <c r="G32" s="188"/>
      <c r="H32" s="187"/>
      <c r="I32" s="189"/>
    </row>
    <row r="33" spans="3:9" x14ac:dyDescent="0.25">
      <c r="C33" s="78" t="s">
        <v>762</v>
      </c>
      <c r="D33" s="187"/>
      <c r="E33" s="187"/>
      <c r="F33" s="187"/>
      <c r="G33" s="188"/>
      <c r="H33" s="187"/>
      <c r="I33" s="189"/>
    </row>
    <row r="34" spans="3:9" x14ac:dyDescent="0.25">
      <c r="C34" s="78" t="s">
        <v>763</v>
      </c>
      <c r="D34" s="187"/>
      <c r="E34" s="187"/>
      <c r="F34" s="187"/>
      <c r="G34" s="188"/>
      <c r="H34" s="187"/>
      <c r="I34" s="189"/>
    </row>
    <row r="35" spans="3:9" x14ac:dyDescent="0.25">
      <c r="C35" s="78" t="s">
        <v>764</v>
      </c>
      <c r="D35" s="351"/>
      <c r="E35" s="351"/>
      <c r="F35" s="351"/>
      <c r="G35" s="352"/>
      <c r="H35" s="351"/>
      <c r="I35" s="349"/>
    </row>
    <row r="36" spans="3:9" x14ac:dyDescent="0.25">
      <c r="C36" s="79" t="s">
        <v>542</v>
      </c>
      <c r="D36" s="351"/>
      <c r="E36" s="351"/>
      <c r="F36" s="351"/>
      <c r="G36" s="352"/>
      <c r="H36" s="351"/>
      <c r="I36" s="349"/>
    </row>
    <row r="37" spans="3:9" x14ac:dyDescent="0.25">
      <c r="C37" s="78" t="s">
        <v>765</v>
      </c>
      <c r="D37" s="187"/>
      <c r="E37" s="187"/>
      <c r="F37" s="187"/>
      <c r="G37" s="188"/>
      <c r="H37" s="187"/>
      <c r="I37" s="189"/>
    </row>
    <row r="38" spans="3:9" x14ac:dyDescent="0.25">
      <c r="C38" s="45"/>
      <c r="D38" s="187"/>
      <c r="E38" s="187"/>
      <c r="F38" s="187"/>
      <c r="G38" s="188"/>
      <c r="H38" s="187"/>
      <c r="I38" s="189"/>
    </row>
    <row r="39" spans="3:9" x14ac:dyDescent="0.25">
      <c r="C39" s="76" t="s">
        <v>766</v>
      </c>
      <c r="D39" s="187"/>
      <c r="E39" s="187"/>
      <c r="F39" s="187"/>
      <c r="G39" s="188"/>
      <c r="H39" s="187"/>
      <c r="I39" s="189"/>
    </row>
    <row r="40" spans="3:9" x14ac:dyDescent="0.25">
      <c r="C40" s="78" t="s">
        <v>767</v>
      </c>
      <c r="D40" s="187"/>
      <c r="E40" s="187"/>
      <c r="F40" s="187"/>
      <c r="G40" s="188"/>
      <c r="H40" s="187"/>
      <c r="I40" s="189"/>
    </row>
    <row r="41" spans="3:9" x14ac:dyDescent="0.25">
      <c r="C41" s="45"/>
      <c r="D41" s="193"/>
      <c r="E41" s="193"/>
      <c r="F41" s="193"/>
      <c r="G41" s="194"/>
      <c r="H41" s="193"/>
      <c r="I41" s="269"/>
    </row>
    <row r="42" spans="3:9" x14ac:dyDescent="0.25">
      <c r="C42" s="76" t="s">
        <v>768</v>
      </c>
      <c r="D42" s="187">
        <f>+D16</f>
        <v>0</v>
      </c>
      <c r="E42" s="187">
        <f t="shared" ref="E42:I42" si="1">+E16</f>
        <v>0</v>
      </c>
      <c r="F42" s="187">
        <f t="shared" si="1"/>
        <v>0</v>
      </c>
      <c r="G42" s="187">
        <f t="shared" si="1"/>
        <v>0</v>
      </c>
      <c r="H42" s="187">
        <f t="shared" si="1"/>
        <v>0</v>
      </c>
      <c r="I42" s="187">
        <f t="shared" si="1"/>
        <v>0</v>
      </c>
    </row>
    <row r="43" spans="3:9" x14ac:dyDescent="0.25">
      <c r="C43" s="45"/>
      <c r="D43" s="193"/>
      <c r="E43" s="193"/>
      <c r="F43" s="193"/>
      <c r="G43" s="194"/>
      <c r="H43" s="193"/>
      <c r="I43" s="269"/>
    </row>
    <row r="44" spans="3:9" x14ac:dyDescent="0.25">
      <c r="C44" s="70" t="s">
        <v>357</v>
      </c>
      <c r="D44" s="187"/>
      <c r="E44" s="187"/>
      <c r="F44" s="187"/>
      <c r="G44" s="188"/>
      <c r="H44" s="187"/>
      <c r="I44" s="189"/>
    </row>
    <row r="45" spans="3:9" x14ac:dyDescent="0.25">
      <c r="C45" s="45" t="s">
        <v>543</v>
      </c>
      <c r="D45" s="351"/>
      <c r="E45" s="351"/>
      <c r="F45" s="351"/>
      <c r="G45" s="352"/>
      <c r="H45" s="351"/>
      <c r="I45" s="349"/>
    </row>
    <row r="46" spans="3:9" x14ac:dyDescent="0.25">
      <c r="C46" s="45" t="s">
        <v>544</v>
      </c>
      <c r="D46" s="351"/>
      <c r="E46" s="351"/>
      <c r="F46" s="351"/>
      <c r="G46" s="352"/>
      <c r="H46" s="351"/>
      <c r="I46" s="349"/>
    </row>
    <row r="47" spans="3:9" x14ac:dyDescent="0.25">
      <c r="C47" s="45" t="s">
        <v>545</v>
      </c>
      <c r="D47" s="351"/>
      <c r="E47" s="351"/>
      <c r="F47" s="351"/>
      <c r="G47" s="352"/>
      <c r="H47" s="351"/>
      <c r="I47" s="349"/>
    </row>
    <row r="48" spans="3:9" x14ac:dyDescent="0.25">
      <c r="C48" s="45" t="s">
        <v>546</v>
      </c>
      <c r="D48" s="351"/>
      <c r="E48" s="351"/>
      <c r="F48" s="351"/>
      <c r="G48" s="352"/>
      <c r="H48" s="351"/>
      <c r="I48" s="349"/>
    </row>
    <row r="49" spans="3:9" x14ac:dyDescent="0.25">
      <c r="C49" s="70" t="s">
        <v>547</v>
      </c>
      <c r="D49" s="187"/>
      <c r="E49" s="270"/>
      <c r="F49" s="270"/>
      <c r="G49" s="271"/>
      <c r="H49" s="270"/>
      <c r="I49" s="272"/>
    </row>
    <row r="50" spans="3:9" x14ac:dyDescent="0.25">
      <c r="C50" s="61"/>
      <c r="D50" s="273"/>
      <c r="E50" s="273"/>
      <c r="F50" s="273"/>
      <c r="G50" s="274"/>
      <c r="H50" s="273"/>
      <c r="I50" s="275"/>
    </row>
  </sheetData>
  <mergeCells count="31">
    <mergeCell ref="C11:C14"/>
    <mergeCell ref="E11:E14"/>
    <mergeCell ref="F11:F14"/>
    <mergeCell ref="I47:I48"/>
    <mergeCell ref="D45:D46"/>
    <mergeCell ref="E45:E46"/>
    <mergeCell ref="F45:F46"/>
    <mergeCell ref="G45:G46"/>
    <mergeCell ref="D47:D48"/>
    <mergeCell ref="E47:E48"/>
    <mergeCell ref="F47:F48"/>
    <mergeCell ref="G47:G48"/>
    <mergeCell ref="H47:H48"/>
    <mergeCell ref="H45:H46"/>
    <mergeCell ref="I45:I46"/>
    <mergeCell ref="G11:G14"/>
    <mergeCell ref="H11:H14"/>
    <mergeCell ref="I11:I14"/>
    <mergeCell ref="I35:I36"/>
    <mergeCell ref="C3:I3"/>
    <mergeCell ref="C5:I5"/>
    <mergeCell ref="C6:I6"/>
    <mergeCell ref="D35:D36"/>
    <mergeCell ref="E35:E36"/>
    <mergeCell ref="F35:F36"/>
    <mergeCell ref="G35:G36"/>
    <mergeCell ref="H35:H36"/>
    <mergeCell ref="C7:I7"/>
    <mergeCell ref="C8:I8"/>
    <mergeCell ref="C9:I9"/>
    <mergeCell ref="C10:I10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38"/>
  <sheetViews>
    <sheetView topLeftCell="A5" workbookViewId="0">
      <selection activeCell="I20" sqref="I20"/>
    </sheetView>
  </sheetViews>
  <sheetFormatPr baseColWidth="10" defaultRowHeight="15" x14ac:dyDescent="0.25"/>
  <cols>
    <col min="3" max="3" width="47.5703125" customWidth="1"/>
    <col min="4" max="4" width="19.42578125" customWidth="1"/>
    <col min="5" max="5" width="14.85546875" customWidth="1"/>
    <col min="6" max="6" width="17.5703125" customWidth="1"/>
    <col min="7" max="7" width="16.5703125" customWidth="1"/>
    <col min="8" max="8" width="14.42578125" customWidth="1"/>
    <col min="9" max="9" width="15.85546875" customWidth="1"/>
  </cols>
  <sheetData>
    <row r="4" spans="3:9" ht="21.75" customHeight="1" x14ac:dyDescent="0.25">
      <c r="C4" s="311" t="s">
        <v>548</v>
      </c>
      <c r="D4" s="311"/>
      <c r="E4" s="311"/>
      <c r="F4" s="311"/>
      <c r="G4" s="311"/>
      <c r="H4" s="311"/>
      <c r="I4" s="311"/>
    </row>
    <row r="5" spans="3:9" x14ac:dyDescent="0.25">
      <c r="C5" s="372"/>
      <c r="D5" s="373"/>
      <c r="E5" s="373"/>
      <c r="F5" s="373"/>
      <c r="G5" s="373"/>
      <c r="H5" s="373"/>
      <c r="I5" s="373"/>
    </row>
    <row r="6" spans="3:9" x14ac:dyDescent="0.25">
      <c r="C6" s="359" t="s">
        <v>786</v>
      </c>
      <c r="D6" s="360"/>
      <c r="E6" s="360"/>
      <c r="F6" s="360"/>
      <c r="G6" s="360"/>
      <c r="H6" s="360"/>
      <c r="I6" s="360"/>
    </row>
    <row r="7" spans="3:9" x14ac:dyDescent="0.25">
      <c r="C7" s="353" t="s">
        <v>549</v>
      </c>
      <c r="D7" s="354"/>
      <c r="E7" s="354"/>
      <c r="F7" s="354"/>
      <c r="G7" s="354"/>
      <c r="H7" s="354"/>
      <c r="I7" s="354"/>
    </row>
    <row r="8" spans="3:9" x14ac:dyDescent="0.25">
      <c r="C8" s="356" t="s">
        <v>1</v>
      </c>
      <c r="D8" s="357"/>
      <c r="E8" s="357"/>
      <c r="F8" s="357"/>
      <c r="G8" s="357"/>
      <c r="H8" s="357"/>
      <c r="I8" s="357"/>
    </row>
    <row r="9" spans="3:9" x14ac:dyDescent="0.25">
      <c r="C9" s="359" t="s">
        <v>531</v>
      </c>
      <c r="D9" s="360"/>
      <c r="E9" s="360"/>
      <c r="F9" s="360"/>
      <c r="G9" s="360"/>
      <c r="H9" s="360"/>
      <c r="I9" s="362"/>
    </row>
    <row r="10" spans="3:9" x14ac:dyDescent="0.25">
      <c r="C10" s="347" t="s">
        <v>532</v>
      </c>
      <c r="D10" s="23" t="s">
        <v>550</v>
      </c>
      <c r="E10" s="347" t="s">
        <v>536</v>
      </c>
      <c r="F10" s="347" t="s">
        <v>537</v>
      </c>
      <c r="G10" s="347" t="s">
        <v>538</v>
      </c>
      <c r="H10" s="356" t="s">
        <v>539</v>
      </c>
      <c r="I10" s="366" t="s">
        <v>540</v>
      </c>
    </row>
    <row r="11" spans="3:9" x14ac:dyDescent="0.25">
      <c r="C11" s="348"/>
      <c r="D11" s="24" t="s">
        <v>551</v>
      </c>
      <c r="E11" s="348"/>
      <c r="F11" s="348"/>
      <c r="G11" s="348"/>
      <c r="H11" s="364"/>
      <c r="I11" s="367"/>
    </row>
    <row r="12" spans="3:9" x14ac:dyDescent="0.25">
      <c r="C12" s="363"/>
      <c r="D12" s="25" t="s">
        <v>828</v>
      </c>
      <c r="E12" s="363"/>
      <c r="F12" s="363"/>
      <c r="G12" s="363"/>
      <c r="H12" s="359"/>
      <c r="I12" s="368"/>
    </row>
    <row r="13" spans="3:9" x14ac:dyDescent="0.25">
      <c r="C13" s="71" t="s">
        <v>769</v>
      </c>
      <c r="D13" s="255">
        <f>+D37</f>
        <v>0</v>
      </c>
      <c r="E13" s="255">
        <f t="shared" ref="E13:I13" si="0">+E37</f>
        <v>0</v>
      </c>
      <c r="F13" s="255">
        <f t="shared" si="0"/>
        <v>0</v>
      </c>
      <c r="G13" s="255">
        <f t="shared" si="0"/>
        <v>0</v>
      </c>
      <c r="H13" s="255">
        <f t="shared" si="0"/>
        <v>0</v>
      </c>
      <c r="I13" s="255">
        <f t="shared" si="0"/>
        <v>0</v>
      </c>
    </row>
    <row r="14" spans="3:9" x14ac:dyDescent="0.25">
      <c r="C14" s="72" t="s">
        <v>770</v>
      </c>
      <c r="D14" s="255">
        <v>0</v>
      </c>
      <c r="E14" s="255">
        <v>0</v>
      </c>
      <c r="F14" s="255">
        <v>0</v>
      </c>
      <c r="G14" s="255">
        <v>0</v>
      </c>
      <c r="H14" s="276">
        <v>0</v>
      </c>
      <c r="I14" s="197">
        <v>0</v>
      </c>
    </row>
    <row r="15" spans="3:9" x14ac:dyDescent="0.25">
      <c r="C15" s="72" t="s">
        <v>771</v>
      </c>
      <c r="D15" s="255">
        <v>0</v>
      </c>
      <c r="E15" s="255">
        <v>0</v>
      </c>
      <c r="F15" s="255">
        <v>0</v>
      </c>
      <c r="G15" s="255">
        <v>0</v>
      </c>
      <c r="H15" s="276">
        <v>0</v>
      </c>
      <c r="I15" s="197">
        <v>0</v>
      </c>
    </row>
    <row r="16" spans="3:9" x14ac:dyDescent="0.25">
      <c r="C16" s="72" t="s">
        <v>772</v>
      </c>
      <c r="D16" s="255">
        <v>0</v>
      </c>
      <c r="E16" s="255">
        <v>0</v>
      </c>
      <c r="F16" s="255">
        <v>0</v>
      </c>
      <c r="G16" s="255">
        <v>0</v>
      </c>
      <c r="H16" s="276">
        <v>0</v>
      </c>
      <c r="I16" s="197">
        <v>0</v>
      </c>
    </row>
    <row r="17" spans="3:9" x14ac:dyDescent="0.25">
      <c r="C17" s="72" t="s">
        <v>773</v>
      </c>
      <c r="D17" s="310">
        <v>0</v>
      </c>
      <c r="E17" s="310">
        <v>0</v>
      </c>
      <c r="F17" s="310">
        <v>0</v>
      </c>
      <c r="G17" s="310">
        <v>0</v>
      </c>
      <c r="H17" s="371">
        <v>0</v>
      </c>
      <c r="I17" s="370">
        <v>0</v>
      </c>
    </row>
    <row r="18" spans="3:9" x14ac:dyDescent="0.25">
      <c r="C18" s="73" t="s">
        <v>552</v>
      </c>
      <c r="D18" s="310"/>
      <c r="E18" s="310"/>
      <c r="F18" s="310"/>
      <c r="G18" s="310"/>
      <c r="H18" s="371"/>
      <c r="I18" s="370"/>
    </row>
    <row r="19" spans="3:9" x14ac:dyDescent="0.25">
      <c r="C19" s="72" t="s">
        <v>774</v>
      </c>
      <c r="D19" s="255">
        <v>0</v>
      </c>
      <c r="E19" s="255">
        <v>0</v>
      </c>
      <c r="F19" s="255">
        <v>0</v>
      </c>
      <c r="G19" s="255">
        <v>0</v>
      </c>
      <c r="H19" s="276">
        <v>0</v>
      </c>
      <c r="I19" s="197">
        <v>0</v>
      </c>
    </row>
    <row r="20" spans="3:9" x14ac:dyDescent="0.25">
      <c r="C20" s="72" t="s">
        <v>775</v>
      </c>
      <c r="D20" s="255"/>
      <c r="E20" s="6"/>
      <c r="F20" s="6"/>
      <c r="G20" s="6"/>
      <c r="H20" s="253"/>
      <c r="I20" s="55"/>
    </row>
    <row r="21" spans="3:9" x14ac:dyDescent="0.25">
      <c r="C21" s="72" t="s">
        <v>776</v>
      </c>
      <c r="D21" s="255"/>
      <c r="E21" s="6"/>
      <c r="F21" s="6"/>
      <c r="G21" s="6"/>
      <c r="H21" s="253"/>
      <c r="I21" s="55"/>
    </row>
    <row r="22" spans="3:9" x14ac:dyDescent="0.25">
      <c r="C22" s="72" t="s">
        <v>777</v>
      </c>
      <c r="D22" s="255"/>
      <c r="E22" s="6"/>
      <c r="F22" s="6"/>
      <c r="G22" s="6"/>
      <c r="H22" s="253"/>
      <c r="I22" s="55"/>
    </row>
    <row r="23" spans="3:9" x14ac:dyDescent="0.25">
      <c r="C23" s="72" t="s">
        <v>778</v>
      </c>
      <c r="D23" s="237"/>
      <c r="E23" s="6"/>
      <c r="F23" s="6"/>
      <c r="G23" s="6"/>
      <c r="H23" s="253"/>
      <c r="I23" s="55"/>
    </row>
    <row r="24" spans="3:9" x14ac:dyDescent="0.25">
      <c r="C24" s="10"/>
      <c r="D24" s="255"/>
      <c r="E24" s="6"/>
      <c r="F24" s="6"/>
      <c r="G24" s="6"/>
      <c r="H24" s="253"/>
      <c r="I24" s="55"/>
    </row>
    <row r="25" spans="3:9" x14ac:dyDescent="0.25">
      <c r="C25" s="71" t="s">
        <v>779</v>
      </c>
      <c r="D25" s="255"/>
      <c r="E25" s="6"/>
      <c r="F25" s="6"/>
      <c r="G25" s="6"/>
      <c r="H25" s="253"/>
      <c r="I25" s="55"/>
    </row>
    <row r="26" spans="3:9" x14ac:dyDescent="0.25">
      <c r="C26" s="72" t="s">
        <v>770</v>
      </c>
      <c r="D26" s="255"/>
      <c r="E26" s="6"/>
      <c r="F26" s="6"/>
      <c r="G26" s="6"/>
      <c r="H26" s="253"/>
      <c r="I26" s="55"/>
    </row>
    <row r="27" spans="3:9" x14ac:dyDescent="0.25">
      <c r="C27" s="72" t="s">
        <v>771</v>
      </c>
      <c r="D27" s="255"/>
      <c r="E27" s="6"/>
      <c r="F27" s="6"/>
      <c r="G27" s="6"/>
      <c r="H27" s="253"/>
      <c r="I27" s="55"/>
    </row>
    <row r="28" spans="3:9" x14ac:dyDescent="0.25">
      <c r="C28" s="72" t="s">
        <v>772</v>
      </c>
      <c r="D28" s="255"/>
      <c r="E28" s="6"/>
      <c r="F28" s="6"/>
      <c r="G28" s="6"/>
      <c r="H28" s="253"/>
      <c r="I28" s="55"/>
    </row>
    <row r="29" spans="3:9" x14ac:dyDescent="0.25">
      <c r="C29" s="72" t="s">
        <v>773</v>
      </c>
      <c r="D29" s="310"/>
      <c r="E29" s="369"/>
      <c r="F29" s="369"/>
      <c r="G29" s="369"/>
      <c r="H29" s="303"/>
      <c r="I29" s="365"/>
    </row>
    <row r="30" spans="3:9" x14ac:dyDescent="0.25">
      <c r="C30" s="73" t="s">
        <v>552</v>
      </c>
      <c r="D30" s="310"/>
      <c r="E30" s="369"/>
      <c r="F30" s="369"/>
      <c r="G30" s="369"/>
      <c r="H30" s="303"/>
      <c r="I30" s="365"/>
    </row>
    <row r="31" spans="3:9" x14ac:dyDescent="0.25">
      <c r="C31" s="72" t="s">
        <v>774</v>
      </c>
      <c r="D31" s="255"/>
      <c r="E31" s="6"/>
      <c r="F31" s="6"/>
      <c r="G31" s="6"/>
      <c r="H31" s="253"/>
      <c r="I31" s="55"/>
    </row>
    <row r="32" spans="3:9" x14ac:dyDescent="0.25">
      <c r="C32" s="72" t="s">
        <v>775</v>
      </c>
      <c r="D32" s="255"/>
      <c r="E32" s="6"/>
      <c r="F32" s="6"/>
      <c r="G32" s="6"/>
      <c r="H32" s="253"/>
      <c r="I32" s="55"/>
    </row>
    <row r="33" spans="3:9" x14ac:dyDescent="0.25">
      <c r="C33" s="72" t="s">
        <v>776</v>
      </c>
      <c r="D33" s="255"/>
      <c r="E33" s="6"/>
      <c r="F33" s="6"/>
      <c r="G33" s="6"/>
      <c r="H33" s="253"/>
      <c r="I33" s="55"/>
    </row>
    <row r="34" spans="3:9" x14ac:dyDescent="0.25">
      <c r="C34" s="72" t="s">
        <v>777</v>
      </c>
      <c r="D34" s="255"/>
      <c r="E34" s="6"/>
      <c r="F34" s="6"/>
      <c r="G34" s="6"/>
      <c r="H34" s="253"/>
      <c r="I34" s="55"/>
    </row>
    <row r="35" spans="3:9" x14ac:dyDescent="0.25">
      <c r="C35" s="72" t="s">
        <v>778</v>
      </c>
      <c r="D35" s="237"/>
      <c r="E35" s="6"/>
      <c r="F35" s="6"/>
      <c r="G35" s="6"/>
      <c r="H35" s="253"/>
      <c r="I35" s="55"/>
    </row>
    <row r="36" spans="3:9" x14ac:dyDescent="0.25">
      <c r="C36" s="10"/>
      <c r="D36" s="237"/>
      <c r="E36" s="6"/>
      <c r="F36" s="6"/>
      <c r="G36" s="6"/>
      <c r="H36" s="253"/>
      <c r="I36" s="55"/>
    </row>
    <row r="37" spans="3:9" x14ac:dyDescent="0.25">
      <c r="C37" s="71" t="s">
        <v>780</v>
      </c>
      <c r="D37" s="237">
        <f>SUM(D14:D35)</f>
        <v>0</v>
      </c>
      <c r="E37" s="237">
        <f t="shared" ref="E37:I37" si="1">SUM(E14:E35)</f>
        <v>0</v>
      </c>
      <c r="F37" s="237">
        <f t="shared" si="1"/>
        <v>0</v>
      </c>
      <c r="G37" s="237">
        <f t="shared" si="1"/>
        <v>0</v>
      </c>
      <c r="H37" s="237">
        <f t="shared" si="1"/>
        <v>0</v>
      </c>
      <c r="I37" s="237">
        <f t="shared" si="1"/>
        <v>0</v>
      </c>
    </row>
    <row r="38" spans="3:9" x14ac:dyDescent="0.25">
      <c r="C38" s="4"/>
      <c r="D38" s="4"/>
      <c r="E38" s="4"/>
      <c r="F38" s="4"/>
      <c r="G38" s="4"/>
      <c r="H38" s="254"/>
      <c r="I38" s="153"/>
    </row>
  </sheetData>
  <mergeCells count="24">
    <mergeCell ref="C4:I4"/>
    <mergeCell ref="I29:I30"/>
    <mergeCell ref="D29:D30"/>
    <mergeCell ref="I10:I12"/>
    <mergeCell ref="E29:E30"/>
    <mergeCell ref="F29:F30"/>
    <mergeCell ref="G29:G30"/>
    <mergeCell ref="H29:H30"/>
    <mergeCell ref="I17:I18"/>
    <mergeCell ref="D17:D18"/>
    <mergeCell ref="E17:E18"/>
    <mergeCell ref="F17:F18"/>
    <mergeCell ref="G17:G18"/>
    <mergeCell ref="H17:H18"/>
    <mergeCell ref="C5:I5"/>
    <mergeCell ref="C6:I6"/>
    <mergeCell ref="C7:I7"/>
    <mergeCell ref="C8:I8"/>
    <mergeCell ref="C9:I9"/>
    <mergeCell ref="C10:C12"/>
    <mergeCell ref="E10:E12"/>
    <mergeCell ref="F10:F12"/>
    <mergeCell ref="G10:G12"/>
    <mergeCell ref="H10:H12"/>
  </mergeCells>
  <pageMargins left="0.70866141732283472" right="0.70866141732283472" top="0.74803149606299213" bottom="0.74803149606299213" header="0.31496062992125984" footer="0.31496062992125984"/>
  <pageSetup scale="5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I47"/>
  <sheetViews>
    <sheetView topLeftCell="A4" workbookViewId="0">
      <selection sqref="A1:J48"/>
    </sheetView>
  </sheetViews>
  <sheetFormatPr baseColWidth="10" defaultRowHeight="15" x14ac:dyDescent="0.25"/>
  <cols>
    <col min="1" max="2" width="11.42578125" style="287"/>
    <col min="3" max="3" width="53.7109375" style="287" customWidth="1"/>
    <col min="4" max="4" width="17.28515625" style="287" customWidth="1"/>
    <col min="5" max="5" width="19.7109375" style="287" customWidth="1"/>
    <col min="6" max="6" width="20.5703125" style="287" customWidth="1"/>
    <col min="7" max="7" width="16.85546875" style="287" customWidth="1"/>
    <col min="8" max="8" width="17.85546875" style="287" customWidth="1"/>
    <col min="9" max="9" width="17.7109375" style="287" customWidth="1"/>
    <col min="10" max="16384" width="11.42578125" style="287"/>
  </cols>
  <sheetData>
    <row r="3" spans="3:9" ht="20.25" customHeight="1" x14ac:dyDescent="0.25">
      <c r="C3" s="285" t="s">
        <v>834</v>
      </c>
      <c r="D3" s="286"/>
      <c r="E3" s="286"/>
      <c r="F3" s="286"/>
      <c r="G3" s="286"/>
      <c r="H3" s="286"/>
      <c r="I3" s="286"/>
    </row>
    <row r="4" spans="3:9" x14ac:dyDescent="0.25">
      <c r="C4" s="374" t="s">
        <v>786</v>
      </c>
      <c r="D4" s="374"/>
      <c r="E4" s="374"/>
      <c r="F4" s="374"/>
      <c r="G4" s="374"/>
      <c r="H4" s="374"/>
      <c r="I4" s="374"/>
    </row>
    <row r="5" spans="3:9" x14ac:dyDescent="0.25">
      <c r="C5" s="374" t="s">
        <v>553</v>
      </c>
      <c r="D5" s="374"/>
      <c r="E5" s="374"/>
      <c r="F5" s="374"/>
      <c r="G5" s="374"/>
      <c r="H5" s="374"/>
      <c r="I5" s="374"/>
    </row>
    <row r="6" spans="3:9" x14ac:dyDescent="0.25">
      <c r="C6" s="374" t="s">
        <v>1</v>
      </c>
      <c r="D6" s="374"/>
      <c r="E6" s="374"/>
      <c r="F6" s="374"/>
      <c r="G6" s="374"/>
      <c r="H6" s="374"/>
      <c r="I6" s="374"/>
    </row>
    <row r="7" spans="3:9" x14ac:dyDescent="0.25">
      <c r="C7" s="374" t="s">
        <v>532</v>
      </c>
      <c r="D7" s="374" t="s">
        <v>856</v>
      </c>
      <c r="E7" s="374" t="s">
        <v>857</v>
      </c>
      <c r="F7" s="374" t="s">
        <v>858</v>
      </c>
      <c r="G7" s="374" t="s">
        <v>859</v>
      </c>
      <c r="H7" s="298" t="s">
        <v>830</v>
      </c>
      <c r="I7" s="298" t="s">
        <v>554</v>
      </c>
    </row>
    <row r="8" spans="3:9" x14ac:dyDescent="0.25">
      <c r="C8" s="374"/>
      <c r="D8" s="374"/>
      <c r="E8" s="374"/>
      <c r="F8" s="374"/>
      <c r="G8" s="374"/>
      <c r="H8" s="298" t="s">
        <v>274</v>
      </c>
      <c r="I8" s="298" t="s">
        <v>829</v>
      </c>
    </row>
    <row r="9" spans="3:9" ht="17.25" x14ac:dyDescent="0.25">
      <c r="C9" s="374"/>
      <c r="D9" s="374"/>
      <c r="E9" s="374"/>
      <c r="F9" s="374"/>
      <c r="G9" s="374"/>
      <c r="H9" s="299"/>
      <c r="I9" s="298" t="s">
        <v>860</v>
      </c>
    </row>
    <row r="10" spans="3:9" x14ac:dyDescent="0.25">
      <c r="C10" s="292"/>
      <c r="D10" s="292"/>
      <c r="E10" s="292"/>
      <c r="F10" s="292"/>
      <c r="G10" s="292"/>
      <c r="H10" s="292"/>
      <c r="I10" s="292"/>
    </row>
    <row r="11" spans="3:9" x14ac:dyDescent="0.25">
      <c r="C11" s="288" t="s">
        <v>835</v>
      </c>
      <c r="D11" s="375"/>
      <c r="E11" s="375"/>
      <c r="F11" s="289">
        <f>SUM(F16:F20)</f>
        <v>0</v>
      </c>
      <c r="G11" s="289">
        <f t="shared" ref="G11:I11" si="0">SUM(G16:G20)</f>
        <v>0</v>
      </c>
      <c r="H11" s="289">
        <f t="shared" si="0"/>
        <v>0</v>
      </c>
      <c r="I11" s="289">
        <f t="shared" si="0"/>
        <v>0</v>
      </c>
    </row>
    <row r="12" spans="3:9" x14ac:dyDescent="0.25">
      <c r="C12" s="290" t="s">
        <v>541</v>
      </c>
      <c r="D12" s="375"/>
      <c r="E12" s="375"/>
      <c r="F12" s="289"/>
      <c r="G12" s="289"/>
      <c r="H12" s="289"/>
      <c r="I12" s="289"/>
    </row>
    <row r="13" spans="3:9" x14ac:dyDescent="0.25">
      <c r="C13" s="291" t="s">
        <v>836</v>
      </c>
      <c r="D13" s="292"/>
      <c r="E13" s="292"/>
      <c r="F13" s="289"/>
      <c r="G13" s="289"/>
      <c r="H13" s="289"/>
      <c r="I13" s="289"/>
    </row>
    <row r="14" spans="3:9" x14ac:dyDescent="0.25">
      <c r="C14" s="291" t="s">
        <v>837</v>
      </c>
      <c r="D14" s="292"/>
      <c r="E14" s="292"/>
      <c r="F14" s="289"/>
      <c r="G14" s="289"/>
      <c r="H14" s="289"/>
      <c r="I14" s="289"/>
    </row>
    <row r="15" spans="3:9" x14ac:dyDescent="0.25">
      <c r="C15" s="291" t="s">
        <v>838</v>
      </c>
      <c r="D15" s="292"/>
      <c r="E15" s="292"/>
      <c r="F15" s="289"/>
      <c r="G15" s="289"/>
      <c r="H15" s="289"/>
      <c r="I15" s="289"/>
    </row>
    <row r="16" spans="3:9" x14ac:dyDescent="0.25">
      <c r="C16" s="291" t="s">
        <v>839</v>
      </c>
      <c r="D16" s="292"/>
      <c r="E16" s="292"/>
      <c r="F16" s="289">
        <v>0</v>
      </c>
      <c r="G16" s="289">
        <v>0</v>
      </c>
      <c r="H16" s="289">
        <v>0</v>
      </c>
      <c r="I16" s="289">
        <v>0</v>
      </c>
    </row>
    <row r="17" spans="3:9" x14ac:dyDescent="0.25">
      <c r="C17" s="291" t="s">
        <v>840</v>
      </c>
      <c r="D17" s="292"/>
      <c r="E17" s="292"/>
      <c r="F17" s="289">
        <v>0</v>
      </c>
      <c r="G17" s="289">
        <v>0</v>
      </c>
      <c r="H17" s="289">
        <v>0</v>
      </c>
      <c r="I17" s="289">
        <v>0</v>
      </c>
    </row>
    <row r="18" spans="3:9" x14ac:dyDescent="0.25">
      <c r="C18" s="291" t="s">
        <v>841</v>
      </c>
      <c r="D18" s="292"/>
      <c r="E18" s="292"/>
      <c r="F18" s="289">
        <v>0</v>
      </c>
      <c r="G18" s="289">
        <v>0</v>
      </c>
      <c r="H18" s="289">
        <v>0</v>
      </c>
      <c r="I18" s="289">
        <v>0</v>
      </c>
    </row>
    <row r="19" spans="3:9" x14ac:dyDescent="0.25">
      <c r="C19" s="291" t="s">
        <v>842</v>
      </c>
      <c r="D19" s="292"/>
      <c r="E19" s="292"/>
      <c r="F19" s="289">
        <v>0</v>
      </c>
      <c r="G19" s="289">
        <v>0</v>
      </c>
      <c r="H19" s="289">
        <v>0</v>
      </c>
      <c r="I19" s="289">
        <v>0</v>
      </c>
    </row>
    <row r="20" spans="3:9" x14ac:dyDescent="0.25">
      <c r="C20" s="291" t="s">
        <v>843</v>
      </c>
      <c r="D20" s="292"/>
      <c r="E20" s="292"/>
      <c r="F20" s="289">
        <v>0</v>
      </c>
      <c r="G20" s="289">
        <v>0</v>
      </c>
      <c r="H20" s="289">
        <v>0</v>
      </c>
      <c r="I20" s="289">
        <v>0</v>
      </c>
    </row>
    <row r="21" spans="3:9" x14ac:dyDescent="0.25">
      <c r="C21" s="291" t="s">
        <v>844</v>
      </c>
      <c r="D21" s="292"/>
      <c r="E21" s="292"/>
      <c r="F21" s="289"/>
      <c r="G21" s="289"/>
      <c r="H21" s="289"/>
      <c r="I21" s="289"/>
    </row>
    <row r="22" spans="3:9" x14ac:dyDescent="0.25">
      <c r="C22" s="291" t="s">
        <v>845</v>
      </c>
      <c r="D22" s="292"/>
      <c r="E22" s="292"/>
      <c r="F22" s="289"/>
      <c r="G22" s="289"/>
      <c r="H22" s="289"/>
      <c r="I22" s="289"/>
    </row>
    <row r="23" spans="3:9" x14ac:dyDescent="0.25">
      <c r="C23" s="291" t="s">
        <v>846</v>
      </c>
      <c r="D23" s="292"/>
      <c r="E23" s="292"/>
      <c r="F23" s="289"/>
      <c r="G23" s="289"/>
      <c r="H23" s="289"/>
      <c r="I23" s="289"/>
    </row>
    <row r="24" spans="3:9" x14ac:dyDescent="0.25">
      <c r="C24" s="291" t="s">
        <v>847</v>
      </c>
      <c r="D24" s="292"/>
      <c r="E24" s="292"/>
      <c r="F24" s="289"/>
      <c r="G24" s="289"/>
      <c r="H24" s="289"/>
      <c r="I24" s="289"/>
    </row>
    <row r="25" spans="3:9" x14ac:dyDescent="0.25">
      <c r="C25" s="293"/>
      <c r="D25" s="292"/>
      <c r="E25" s="292"/>
      <c r="F25" s="289"/>
      <c r="G25" s="289"/>
      <c r="H25" s="289"/>
      <c r="I25" s="289"/>
    </row>
    <row r="26" spans="3:9" ht="17.25" x14ac:dyDescent="0.25">
      <c r="C26" s="288" t="s">
        <v>848</v>
      </c>
      <c r="D26" s="292"/>
      <c r="E26" s="292"/>
      <c r="F26" s="289"/>
      <c r="G26" s="289"/>
      <c r="H26" s="289"/>
      <c r="I26" s="289"/>
    </row>
    <row r="27" spans="3:9" x14ac:dyDescent="0.25">
      <c r="C27" s="291" t="s">
        <v>849</v>
      </c>
      <c r="D27" s="292"/>
      <c r="E27" s="292"/>
      <c r="F27" s="289"/>
      <c r="G27" s="289"/>
      <c r="H27" s="289"/>
      <c r="I27" s="289"/>
    </row>
    <row r="28" spans="3:9" x14ac:dyDescent="0.25">
      <c r="C28" s="291" t="s">
        <v>850</v>
      </c>
      <c r="D28" s="292"/>
      <c r="E28" s="292"/>
      <c r="F28" s="289"/>
      <c r="G28" s="289"/>
      <c r="H28" s="289"/>
      <c r="I28" s="289"/>
    </row>
    <row r="29" spans="3:9" x14ac:dyDescent="0.25">
      <c r="C29" s="291" t="s">
        <v>851</v>
      </c>
      <c r="D29" s="292"/>
      <c r="E29" s="292"/>
      <c r="F29" s="289"/>
      <c r="G29" s="289"/>
      <c r="H29" s="289"/>
      <c r="I29" s="289"/>
    </row>
    <row r="30" spans="3:9" x14ac:dyDescent="0.25">
      <c r="C30" s="291" t="s">
        <v>852</v>
      </c>
      <c r="D30" s="375"/>
      <c r="E30" s="375"/>
      <c r="F30" s="376"/>
      <c r="G30" s="376"/>
      <c r="H30" s="376"/>
      <c r="I30" s="376"/>
    </row>
    <row r="31" spans="3:9" x14ac:dyDescent="0.25">
      <c r="C31" s="294" t="s">
        <v>350</v>
      </c>
      <c r="D31" s="375"/>
      <c r="E31" s="375"/>
      <c r="F31" s="376"/>
      <c r="G31" s="376"/>
      <c r="H31" s="376"/>
      <c r="I31" s="376"/>
    </row>
    <row r="32" spans="3:9" x14ac:dyDescent="0.25">
      <c r="C32" s="291" t="s">
        <v>853</v>
      </c>
      <c r="D32" s="292"/>
      <c r="E32" s="292"/>
      <c r="F32" s="289"/>
      <c r="G32" s="289"/>
      <c r="H32" s="289"/>
      <c r="I32" s="289"/>
    </row>
    <row r="33" spans="3:9" x14ac:dyDescent="0.25">
      <c r="C33" s="293"/>
      <c r="D33" s="292"/>
      <c r="E33" s="292"/>
      <c r="F33" s="289"/>
      <c r="G33" s="289"/>
      <c r="H33" s="289"/>
      <c r="I33" s="289"/>
    </row>
    <row r="34" spans="3:9" x14ac:dyDescent="0.25">
      <c r="C34" s="288" t="s">
        <v>854</v>
      </c>
      <c r="D34" s="292"/>
      <c r="E34" s="292"/>
      <c r="F34" s="289"/>
      <c r="G34" s="289"/>
      <c r="H34" s="289"/>
      <c r="I34" s="289"/>
    </row>
    <row r="35" spans="3:9" x14ac:dyDescent="0.25">
      <c r="C35" s="293" t="s">
        <v>355</v>
      </c>
      <c r="D35" s="292"/>
      <c r="E35" s="292"/>
      <c r="F35" s="289"/>
      <c r="G35" s="289"/>
      <c r="H35" s="289"/>
      <c r="I35" s="289"/>
    </row>
    <row r="36" spans="3:9" x14ac:dyDescent="0.25">
      <c r="C36" s="293"/>
      <c r="D36" s="292"/>
      <c r="E36" s="292"/>
      <c r="F36" s="289"/>
      <c r="G36" s="289"/>
      <c r="H36" s="289"/>
      <c r="I36" s="289"/>
    </row>
    <row r="37" spans="3:9" x14ac:dyDescent="0.25">
      <c r="C37" s="288" t="s">
        <v>855</v>
      </c>
      <c r="D37" s="292"/>
      <c r="E37" s="292"/>
      <c r="F37" s="289">
        <f>+F11</f>
        <v>0</v>
      </c>
      <c r="G37" s="289">
        <f t="shared" ref="G37:I37" si="1">+G11</f>
        <v>0</v>
      </c>
      <c r="H37" s="289">
        <f t="shared" si="1"/>
        <v>0</v>
      </c>
      <c r="I37" s="289">
        <f t="shared" si="1"/>
        <v>0</v>
      </c>
    </row>
    <row r="38" spans="3:9" x14ac:dyDescent="0.25">
      <c r="C38" s="293"/>
      <c r="D38" s="292"/>
      <c r="E38" s="292"/>
      <c r="F38" s="289"/>
      <c r="G38" s="289"/>
      <c r="H38" s="289"/>
      <c r="I38" s="289"/>
    </row>
    <row r="39" spans="3:9" x14ac:dyDescent="0.25">
      <c r="C39" s="295" t="s">
        <v>357</v>
      </c>
      <c r="D39" s="292"/>
      <c r="E39" s="292"/>
      <c r="F39" s="289"/>
      <c r="G39" s="289"/>
      <c r="H39" s="289"/>
      <c r="I39" s="289"/>
    </row>
    <row r="40" spans="3:9" x14ac:dyDescent="0.25">
      <c r="C40" s="293" t="s">
        <v>555</v>
      </c>
      <c r="D40" s="375"/>
      <c r="E40" s="375"/>
      <c r="F40" s="376"/>
      <c r="G40" s="376"/>
      <c r="H40" s="376"/>
      <c r="I40" s="376"/>
    </row>
    <row r="41" spans="3:9" x14ac:dyDescent="0.25">
      <c r="C41" s="293" t="s">
        <v>556</v>
      </c>
      <c r="D41" s="375"/>
      <c r="E41" s="375"/>
      <c r="F41" s="376"/>
      <c r="G41" s="376"/>
      <c r="H41" s="376"/>
      <c r="I41" s="376"/>
    </row>
    <row r="42" spans="3:9" x14ac:dyDescent="0.25">
      <c r="C42" s="293" t="s">
        <v>557</v>
      </c>
      <c r="D42" s="375"/>
      <c r="E42" s="375"/>
      <c r="F42" s="376"/>
      <c r="G42" s="376"/>
      <c r="H42" s="376"/>
      <c r="I42" s="376"/>
    </row>
    <row r="43" spans="3:9" x14ac:dyDescent="0.25">
      <c r="C43" s="293" t="s">
        <v>322</v>
      </c>
      <c r="D43" s="375"/>
      <c r="E43" s="375"/>
      <c r="F43" s="376"/>
      <c r="G43" s="376"/>
      <c r="H43" s="376"/>
      <c r="I43" s="376"/>
    </row>
    <row r="44" spans="3:9" x14ac:dyDescent="0.25">
      <c r="C44" s="295" t="s">
        <v>547</v>
      </c>
      <c r="D44" s="292"/>
      <c r="E44" s="292"/>
      <c r="F44" s="289"/>
      <c r="G44" s="289"/>
      <c r="H44" s="289"/>
      <c r="I44" s="289"/>
    </row>
    <row r="45" spans="3:9" x14ac:dyDescent="0.25">
      <c r="C45" s="296"/>
      <c r="D45" s="296"/>
      <c r="E45" s="296"/>
      <c r="F45" s="297"/>
      <c r="G45" s="297"/>
      <c r="H45" s="297"/>
      <c r="I45" s="297"/>
    </row>
    <row r="46" spans="3:9" ht="20.25" customHeight="1" x14ac:dyDescent="0.25">
      <c r="C46" s="377" t="s">
        <v>558</v>
      </c>
      <c r="D46" s="377"/>
      <c r="E46" s="377"/>
      <c r="F46" s="377"/>
      <c r="G46" s="377"/>
      <c r="H46" s="377"/>
      <c r="I46" s="377"/>
    </row>
    <row r="47" spans="3:9" ht="18.75" customHeight="1" x14ac:dyDescent="0.25">
      <c r="C47" s="378" t="s">
        <v>559</v>
      </c>
      <c r="D47" s="378"/>
      <c r="E47" s="378"/>
      <c r="F47" s="378"/>
      <c r="G47" s="378"/>
      <c r="H47" s="378"/>
      <c r="I47" s="378"/>
    </row>
  </sheetData>
  <mergeCells count="30">
    <mergeCell ref="C46:I46"/>
    <mergeCell ref="C47:I47"/>
    <mergeCell ref="D42:D43"/>
    <mergeCell ref="E42:E43"/>
    <mergeCell ref="F42:F43"/>
    <mergeCell ref="G42:G43"/>
    <mergeCell ref="H42:H43"/>
    <mergeCell ref="I42:I43"/>
    <mergeCell ref="D11:D12"/>
    <mergeCell ref="E11:E12"/>
    <mergeCell ref="I40:I41"/>
    <mergeCell ref="D30:D31"/>
    <mergeCell ref="E30:E31"/>
    <mergeCell ref="F30:F31"/>
    <mergeCell ref="G30:G31"/>
    <mergeCell ref="H30:H31"/>
    <mergeCell ref="I30:I31"/>
    <mergeCell ref="D40:D41"/>
    <mergeCell ref="E40:E41"/>
    <mergeCell ref="F40:F41"/>
    <mergeCell ref="G40:G41"/>
    <mergeCell ref="H40:H41"/>
    <mergeCell ref="C4:I4"/>
    <mergeCell ref="C5:I5"/>
    <mergeCell ref="C6:I6"/>
    <mergeCell ref="C7:C9"/>
    <mergeCell ref="D7:D9"/>
    <mergeCell ref="E7:E9"/>
    <mergeCell ref="F7:F9"/>
    <mergeCell ref="G7:G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6"/>
  <sheetViews>
    <sheetView workbookViewId="0">
      <selection activeCell="I34" sqref="I34:J34"/>
    </sheetView>
  </sheetViews>
  <sheetFormatPr baseColWidth="10" defaultRowHeight="15" x14ac:dyDescent="0.25"/>
  <cols>
    <col min="3" max="3" width="44.7109375" customWidth="1"/>
    <col min="4" max="4" width="14.85546875" customWidth="1"/>
    <col min="5" max="5" width="15.28515625" customWidth="1"/>
    <col min="6" max="6" width="16.28515625" customWidth="1"/>
    <col min="7" max="7" width="21.28515625" customWidth="1"/>
    <col min="8" max="8" width="16.28515625" customWidth="1"/>
    <col min="10" max="10" width="7.85546875" customWidth="1"/>
  </cols>
  <sheetData>
    <row r="4" spans="3:10" ht="25.5" customHeight="1" x14ac:dyDescent="0.25">
      <c r="C4" s="311" t="s">
        <v>560</v>
      </c>
      <c r="D4" s="311"/>
      <c r="E4" s="311"/>
      <c r="F4" s="311"/>
      <c r="G4" s="311"/>
      <c r="H4" s="311"/>
      <c r="I4" s="311"/>
      <c r="J4" s="311"/>
    </row>
    <row r="5" spans="3:10" x14ac:dyDescent="0.25">
      <c r="C5" s="372"/>
      <c r="D5" s="373"/>
      <c r="E5" s="373"/>
      <c r="F5" s="373"/>
      <c r="G5" s="373"/>
      <c r="H5" s="373"/>
      <c r="I5" s="373"/>
      <c r="J5" s="381"/>
    </row>
    <row r="6" spans="3:10" x14ac:dyDescent="0.25">
      <c r="C6" s="359" t="s">
        <v>786</v>
      </c>
      <c r="D6" s="360"/>
      <c r="E6" s="360"/>
      <c r="F6" s="360"/>
      <c r="G6" s="360"/>
      <c r="H6" s="360"/>
      <c r="I6" s="360"/>
      <c r="J6" s="361"/>
    </row>
    <row r="7" spans="3:10" x14ac:dyDescent="0.25">
      <c r="C7" s="353" t="s">
        <v>561</v>
      </c>
      <c r="D7" s="354"/>
      <c r="E7" s="354"/>
      <c r="F7" s="354"/>
      <c r="G7" s="354"/>
      <c r="H7" s="354"/>
      <c r="I7" s="354"/>
      <c r="J7" s="355"/>
    </row>
    <row r="8" spans="3:10" x14ac:dyDescent="0.25">
      <c r="C8" s="353" t="s">
        <v>1</v>
      </c>
      <c r="D8" s="354"/>
      <c r="E8" s="354"/>
      <c r="F8" s="354"/>
      <c r="G8" s="354"/>
      <c r="H8" s="354"/>
      <c r="I8" s="354"/>
      <c r="J8" s="355"/>
    </row>
    <row r="9" spans="3:10" x14ac:dyDescent="0.25">
      <c r="C9" s="347" t="s">
        <v>532</v>
      </c>
      <c r="D9" s="347" t="s">
        <v>781</v>
      </c>
      <c r="E9" s="347" t="s">
        <v>782</v>
      </c>
      <c r="F9" s="347" t="s">
        <v>833</v>
      </c>
      <c r="G9" s="347" t="s">
        <v>831</v>
      </c>
      <c r="H9" s="347" t="s">
        <v>832</v>
      </c>
      <c r="I9" s="356" t="s">
        <v>554</v>
      </c>
      <c r="J9" s="358"/>
    </row>
    <row r="10" spans="3:10" x14ac:dyDescent="0.25">
      <c r="C10" s="348"/>
      <c r="D10" s="348"/>
      <c r="E10" s="348"/>
      <c r="F10" s="348"/>
      <c r="G10" s="348"/>
      <c r="H10" s="348"/>
      <c r="I10" s="364" t="s">
        <v>829</v>
      </c>
      <c r="J10" s="382"/>
    </row>
    <row r="11" spans="3:10" x14ac:dyDescent="0.25">
      <c r="C11" s="363"/>
      <c r="D11" s="363"/>
      <c r="E11" s="363"/>
      <c r="F11" s="363"/>
      <c r="G11" s="363"/>
      <c r="H11" s="363"/>
      <c r="I11" s="359" t="s">
        <v>783</v>
      </c>
      <c r="J11" s="361"/>
    </row>
    <row r="12" spans="3:10" x14ac:dyDescent="0.25">
      <c r="C12" s="80" t="s">
        <v>769</v>
      </c>
      <c r="D12" s="21"/>
      <c r="E12" s="21"/>
      <c r="F12" s="277">
        <f>SUM(F13:F17)</f>
        <v>195337832.21000001</v>
      </c>
      <c r="G12" s="277">
        <f t="shared" ref="G12:H12" si="0">SUM(G13:G17)</f>
        <v>216971054.64999998</v>
      </c>
      <c r="H12" s="277">
        <f t="shared" si="0"/>
        <v>233809283.68000001</v>
      </c>
      <c r="I12" s="379">
        <f>SUM(I13:J17)</f>
        <v>230350207.91</v>
      </c>
      <c r="J12" s="380">
        <f>SUM(I13:I17)</f>
        <v>230350207.91</v>
      </c>
    </row>
    <row r="13" spans="3:10" x14ac:dyDescent="0.25">
      <c r="C13" s="80" t="s">
        <v>770</v>
      </c>
      <c r="D13" s="21"/>
      <c r="E13" s="21"/>
      <c r="F13" s="277">
        <v>182537512.06999999</v>
      </c>
      <c r="G13" s="277">
        <v>204201401.66</v>
      </c>
      <c r="H13" s="277">
        <v>218165870.13999999</v>
      </c>
      <c r="I13" s="379">
        <v>205725439.72999999</v>
      </c>
      <c r="J13" s="380"/>
    </row>
    <row r="14" spans="3:10" x14ac:dyDescent="0.25">
      <c r="C14" s="80" t="s">
        <v>771</v>
      </c>
      <c r="D14" s="21"/>
      <c r="E14" s="21"/>
      <c r="F14" s="277">
        <v>5423265.4699999997</v>
      </c>
      <c r="G14" s="277">
        <v>5742428.7800000003</v>
      </c>
      <c r="H14" s="277">
        <v>4906238.5199999996</v>
      </c>
      <c r="I14" s="379">
        <v>5133000</v>
      </c>
      <c r="J14" s="380"/>
    </row>
    <row r="15" spans="3:10" x14ac:dyDescent="0.25">
      <c r="C15" s="80" t="s">
        <v>772</v>
      </c>
      <c r="D15" s="21"/>
      <c r="E15" s="21"/>
      <c r="F15" s="277">
        <v>5884102.7400000002</v>
      </c>
      <c r="G15" s="277">
        <v>6783566.79</v>
      </c>
      <c r="H15" s="277">
        <v>9721480.1799999997</v>
      </c>
      <c r="I15" s="379">
        <v>16061390.279999999</v>
      </c>
      <c r="J15" s="380"/>
    </row>
    <row r="16" spans="3:10" ht="36" customHeight="1" x14ac:dyDescent="0.25">
      <c r="C16" s="80" t="s">
        <v>784</v>
      </c>
      <c r="D16" s="21"/>
      <c r="E16" s="21"/>
      <c r="F16" s="277"/>
      <c r="G16" s="277"/>
      <c r="H16" s="277"/>
      <c r="I16" s="379"/>
      <c r="J16" s="380"/>
    </row>
    <row r="17" spans="3:10" ht="33" customHeight="1" x14ac:dyDescent="0.25">
      <c r="C17" s="80" t="s">
        <v>774</v>
      </c>
      <c r="D17" s="21"/>
      <c r="E17" s="21"/>
      <c r="F17" s="277">
        <v>1492951.93</v>
      </c>
      <c r="G17" s="277">
        <v>243657.42</v>
      </c>
      <c r="H17" s="277">
        <v>1015694.84</v>
      </c>
      <c r="I17" s="379">
        <v>3430377.9</v>
      </c>
      <c r="J17" s="380"/>
    </row>
    <row r="18" spans="3:10" x14ac:dyDescent="0.25">
      <c r="C18" s="80" t="s">
        <v>775</v>
      </c>
      <c r="D18" s="21"/>
      <c r="E18" s="21"/>
      <c r="F18" s="277"/>
      <c r="G18" s="277"/>
      <c r="H18" s="277"/>
      <c r="I18" s="379"/>
      <c r="J18" s="380"/>
    </row>
    <row r="19" spans="3:10" ht="22.5" customHeight="1" x14ac:dyDescent="0.25">
      <c r="C19" s="80" t="s">
        <v>776</v>
      </c>
      <c r="D19" s="21"/>
      <c r="E19" s="21"/>
      <c r="F19" s="277"/>
      <c r="G19" s="277"/>
      <c r="H19" s="277"/>
      <c r="I19" s="379"/>
      <c r="J19" s="380"/>
    </row>
    <row r="20" spans="3:10" ht="26.25" customHeight="1" x14ac:dyDescent="0.25">
      <c r="C20" s="80" t="s">
        <v>777</v>
      </c>
      <c r="D20" s="21"/>
      <c r="E20" s="21"/>
      <c r="F20" s="277"/>
      <c r="G20" s="277"/>
      <c r="H20" s="277"/>
      <c r="I20" s="379"/>
      <c r="J20" s="380"/>
    </row>
    <row r="21" spans="3:10" x14ac:dyDescent="0.25">
      <c r="C21" s="80" t="s">
        <v>778</v>
      </c>
      <c r="D21" s="21"/>
      <c r="E21" s="21"/>
      <c r="F21" s="277"/>
      <c r="G21" s="277"/>
      <c r="H21" s="277"/>
      <c r="I21" s="379"/>
      <c r="J21" s="380"/>
    </row>
    <row r="22" spans="3:10" x14ac:dyDescent="0.25">
      <c r="C22" s="21"/>
      <c r="D22" s="21"/>
      <c r="E22" s="21"/>
      <c r="F22" s="277"/>
      <c r="G22" s="277"/>
      <c r="H22" s="277"/>
      <c r="I22" s="379"/>
      <c r="J22" s="380"/>
    </row>
    <row r="23" spans="3:10" ht="38.25" customHeight="1" x14ac:dyDescent="0.25">
      <c r="C23" s="80" t="s">
        <v>779</v>
      </c>
      <c r="D23" s="21"/>
      <c r="E23" s="21"/>
      <c r="F23" s="277"/>
      <c r="G23" s="277"/>
      <c r="H23" s="277"/>
      <c r="I23" s="379"/>
      <c r="J23" s="380"/>
    </row>
    <row r="24" spans="3:10" x14ac:dyDescent="0.25">
      <c r="C24" s="80" t="s">
        <v>770</v>
      </c>
      <c r="D24" s="21"/>
      <c r="E24" s="21"/>
      <c r="F24" s="277"/>
      <c r="G24" s="277"/>
      <c r="H24" s="277"/>
      <c r="I24" s="379"/>
      <c r="J24" s="380"/>
    </row>
    <row r="25" spans="3:10" x14ac:dyDescent="0.25">
      <c r="C25" s="80" t="s">
        <v>771</v>
      </c>
      <c r="D25" s="21"/>
      <c r="E25" s="21"/>
      <c r="F25" s="277"/>
      <c r="G25" s="277"/>
      <c r="H25" s="277"/>
      <c r="I25" s="379"/>
      <c r="J25" s="380"/>
    </row>
    <row r="26" spans="3:10" x14ac:dyDescent="0.25">
      <c r="C26" s="80" t="s">
        <v>772</v>
      </c>
      <c r="D26" s="21"/>
      <c r="E26" s="21"/>
      <c r="F26" s="277"/>
      <c r="G26" s="277"/>
      <c r="H26" s="277"/>
      <c r="I26" s="379"/>
      <c r="J26" s="380"/>
    </row>
    <row r="27" spans="3:10" ht="36.75" customHeight="1" x14ac:dyDescent="0.25">
      <c r="C27" s="80" t="s">
        <v>784</v>
      </c>
      <c r="D27" s="21"/>
      <c r="E27" s="21"/>
      <c r="F27" s="277"/>
      <c r="G27" s="277"/>
      <c r="H27" s="277"/>
      <c r="I27" s="379"/>
      <c r="J27" s="380"/>
    </row>
    <row r="28" spans="3:10" ht="39.75" customHeight="1" x14ac:dyDescent="0.25">
      <c r="C28" s="80" t="s">
        <v>774</v>
      </c>
      <c r="D28" s="21"/>
      <c r="E28" s="21"/>
      <c r="F28" s="277"/>
      <c r="G28" s="277"/>
      <c r="H28" s="277"/>
      <c r="I28" s="379"/>
      <c r="J28" s="380"/>
    </row>
    <row r="29" spans="3:10" x14ac:dyDescent="0.25">
      <c r="C29" s="80" t="s">
        <v>775</v>
      </c>
      <c r="D29" s="21"/>
      <c r="E29" s="21"/>
      <c r="F29" s="277"/>
      <c r="G29" s="277"/>
      <c r="H29" s="277"/>
      <c r="I29" s="379"/>
      <c r="J29" s="380"/>
    </row>
    <row r="30" spans="3:10" ht="40.5" customHeight="1" x14ac:dyDescent="0.25">
      <c r="C30" s="80" t="s">
        <v>776</v>
      </c>
      <c r="D30" s="21"/>
      <c r="E30" s="21"/>
      <c r="F30" s="277"/>
      <c r="G30" s="277"/>
      <c r="H30" s="277"/>
      <c r="I30" s="379"/>
      <c r="J30" s="380"/>
    </row>
    <row r="31" spans="3:10" x14ac:dyDescent="0.25">
      <c r="C31" s="80" t="s">
        <v>777</v>
      </c>
      <c r="D31" s="21"/>
      <c r="E31" s="21"/>
      <c r="F31" s="277"/>
      <c r="G31" s="277"/>
      <c r="H31" s="277"/>
      <c r="I31" s="379"/>
      <c r="J31" s="380"/>
    </row>
    <row r="32" spans="3:10" x14ac:dyDescent="0.25">
      <c r="C32" s="80" t="s">
        <v>778</v>
      </c>
      <c r="D32" s="21"/>
      <c r="E32" s="21"/>
      <c r="F32" s="277"/>
      <c r="G32" s="277"/>
      <c r="H32" s="277"/>
      <c r="I32" s="379"/>
      <c r="J32" s="380"/>
    </row>
    <row r="33" spans="3:10" x14ac:dyDescent="0.25">
      <c r="C33" s="21"/>
      <c r="D33" s="21"/>
      <c r="E33" s="21"/>
      <c r="F33" s="277"/>
      <c r="G33" s="277"/>
      <c r="H33" s="277"/>
      <c r="I33" s="379"/>
      <c r="J33" s="380"/>
    </row>
    <row r="34" spans="3:10" ht="34.5" customHeight="1" x14ac:dyDescent="0.25">
      <c r="C34" s="80" t="s">
        <v>785</v>
      </c>
      <c r="D34" s="21"/>
      <c r="E34" s="21"/>
      <c r="F34" s="277">
        <f>+F12</f>
        <v>195337832.21000001</v>
      </c>
      <c r="G34" s="277">
        <f>+G12</f>
        <v>216971054.64999998</v>
      </c>
      <c r="H34" s="277">
        <f t="shared" ref="H34:J34" si="1">+H12</f>
        <v>233809283.68000001</v>
      </c>
      <c r="I34" s="379">
        <f t="shared" si="1"/>
        <v>230350207.91</v>
      </c>
      <c r="J34" s="380">
        <f t="shared" si="1"/>
        <v>230350207.91</v>
      </c>
    </row>
    <row r="35" spans="3:10" x14ac:dyDescent="0.25">
      <c r="C35" s="21"/>
      <c r="D35" s="21"/>
      <c r="E35" s="21"/>
      <c r="F35" s="21"/>
      <c r="G35" s="21"/>
      <c r="H35" s="21"/>
      <c r="I35" s="383"/>
      <c r="J35" s="384"/>
    </row>
    <row r="36" spans="3:10" ht="50.25" customHeight="1" x14ac:dyDescent="0.25">
      <c r="C36" s="385" t="s">
        <v>562</v>
      </c>
      <c r="D36" s="385"/>
      <c r="E36" s="385"/>
      <c r="F36" s="385"/>
      <c r="G36" s="385"/>
      <c r="H36" s="385"/>
      <c r="I36" s="385"/>
      <c r="J36" s="385"/>
    </row>
  </sheetData>
  <mergeCells count="39">
    <mergeCell ref="I33:J33"/>
    <mergeCell ref="I34:J34"/>
    <mergeCell ref="I35:J35"/>
    <mergeCell ref="C4:J4"/>
    <mergeCell ref="C36:J36"/>
    <mergeCell ref="I27:J27"/>
    <mergeCell ref="I28:J28"/>
    <mergeCell ref="I29:J29"/>
    <mergeCell ref="I30:J30"/>
    <mergeCell ref="I31:J31"/>
    <mergeCell ref="I32:J32"/>
    <mergeCell ref="I21:J21"/>
    <mergeCell ref="I22:J22"/>
    <mergeCell ref="I23:J23"/>
    <mergeCell ref="I24:J24"/>
    <mergeCell ref="I25:J25"/>
    <mergeCell ref="I26:J26"/>
    <mergeCell ref="I15:J15"/>
    <mergeCell ref="I16:J16"/>
    <mergeCell ref="I17:J17"/>
    <mergeCell ref="I18:J18"/>
    <mergeCell ref="I19:J19"/>
    <mergeCell ref="I20:J20"/>
    <mergeCell ref="I14:J14"/>
    <mergeCell ref="C5:J5"/>
    <mergeCell ref="C6:J6"/>
    <mergeCell ref="C7:J7"/>
    <mergeCell ref="C8:J8"/>
    <mergeCell ref="C9:C11"/>
    <mergeCell ref="D9:D11"/>
    <mergeCell ref="E9:E11"/>
    <mergeCell ref="F9:F11"/>
    <mergeCell ref="G9:G11"/>
    <mergeCell ref="H9:H11"/>
    <mergeCell ref="I9:J9"/>
    <mergeCell ref="I10:J10"/>
    <mergeCell ref="I11:J11"/>
    <mergeCell ref="I12:J12"/>
    <mergeCell ref="I13:J13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H74"/>
  <sheetViews>
    <sheetView workbookViewId="0">
      <selection activeCell="H11" sqref="H11:H12"/>
    </sheetView>
  </sheetViews>
  <sheetFormatPr baseColWidth="10" defaultRowHeight="15" x14ac:dyDescent="0.25"/>
  <cols>
    <col min="3" max="3" width="53.7109375" customWidth="1"/>
    <col min="4" max="4" width="18" customWidth="1"/>
    <col min="5" max="5" width="21" customWidth="1"/>
    <col min="6" max="6" width="18.85546875" customWidth="1"/>
    <col min="7" max="7" width="18.140625" customWidth="1"/>
    <col min="8" max="8" width="18.42578125" customWidth="1"/>
  </cols>
  <sheetData>
    <row r="4" spans="3:8" x14ac:dyDescent="0.25">
      <c r="C4" s="391" t="s">
        <v>563</v>
      </c>
      <c r="D4" s="391"/>
      <c r="E4" s="391"/>
      <c r="F4" s="391"/>
      <c r="G4" s="391"/>
      <c r="H4" s="391"/>
    </row>
    <row r="5" spans="3:8" x14ac:dyDescent="0.25">
      <c r="C5" s="356" t="s">
        <v>786</v>
      </c>
      <c r="D5" s="357"/>
      <c r="E5" s="357"/>
      <c r="F5" s="357"/>
      <c r="G5" s="357"/>
      <c r="H5" s="358"/>
    </row>
    <row r="6" spans="3:8" x14ac:dyDescent="0.25">
      <c r="C6" s="359" t="s">
        <v>564</v>
      </c>
      <c r="D6" s="360"/>
      <c r="E6" s="360"/>
      <c r="F6" s="360"/>
      <c r="G6" s="360"/>
      <c r="H6" s="361"/>
    </row>
    <row r="7" spans="3:8" x14ac:dyDescent="0.25">
      <c r="C7" s="392"/>
      <c r="D7" s="81" t="s">
        <v>565</v>
      </c>
      <c r="E7" s="395" t="s">
        <v>327</v>
      </c>
      <c r="F7" s="81" t="s">
        <v>567</v>
      </c>
      <c r="G7" s="81" t="s">
        <v>569</v>
      </c>
      <c r="H7" s="81" t="s">
        <v>571</v>
      </c>
    </row>
    <row r="8" spans="3:8" x14ac:dyDescent="0.25">
      <c r="C8" s="393"/>
      <c r="D8" s="81" t="s">
        <v>566</v>
      </c>
      <c r="E8" s="396"/>
      <c r="F8" s="81" t="s">
        <v>568</v>
      </c>
      <c r="G8" s="81" t="s">
        <v>570</v>
      </c>
      <c r="H8" s="81" t="s">
        <v>572</v>
      </c>
    </row>
    <row r="9" spans="3:8" x14ac:dyDescent="0.25">
      <c r="C9" s="394"/>
      <c r="D9" s="88"/>
      <c r="E9" s="396"/>
      <c r="F9" s="88"/>
      <c r="G9" s="88"/>
      <c r="H9" s="81" t="s">
        <v>573</v>
      </c>
    </row>
    <row r="10" spans="3:8" x14ac:dyDescent="0.25">
      <c r="C10" s="82" t="s">
        <v>574</v>
      </c>
      <c r="D10" s="89"/>
      <c r="E10" s="90"/>
      <c r="F10" s="97"/>
      <c r="G10" s="99"/>
      <c r="H10" s="91"/>
    </row>
    <row r="11" spans="3:8" x14ac:dyDescent="0.25">
      <c r="C11" s="84" t="s">
        <v>575</v>
      </c>
      <c r="D11" s="386"/>
      <c r="E11" s="387"/>
      <c r="F11" s="388"/>
      <c r="G11" s="389"/>
      <c r="H11" s="390"/>
    </row>
    <row r="12" spans="3:8" x14ac:dyDescent="0.25">
      <c r="C12" s="84" t="s">
        <v>576</v>
      </c>
      <c r="D12" s="386"/>
      <c r="E12" s="387"/>
      <c r="F12" s="388"/>
      <c r="G12" s="389"/>
      <c r="H12" s="390"/>
    </row>
    <row r="13" spans="3:8" x14ac:dyDescent="0.25">
      <c r="C13" s="84" t="s">
        <v>577</v>
      </c>
      <c r="D13" s="92"/>
      <c r="E13" s="83"/>
      <c r="F13" s="98"/>
      <c r="G13" s="100"/>
      <c r="H13" s="93"/>
    </row>
    <row r="14" spans="3:8" x14ac:dyDescent="0.25">
      <c r="C14" s="85"/>
      <c r="D14" s="92"/>
      <c r="E14" s="83"/>
      <c r="F14" s="98"/>
      <c r="G14" s="100"/>
      <c r="H14" s="93"/>
    </row>
    <row r="15" spans="3:8" x14ac:dyDescent="0.25">
      <c r="C15" s="82" t="s">
        <v>578</v>
      </c>
      <c r="D15" s="92"/>
      <c r="E15" s="83"/>
      <c r="F15" s="98"/>
      <c r="G15" s="100"/>
      <c r="H15" s="93"/>
    </row>
    <row r="16" spans="3:8" x14ac:dyDescent="0.25">
      <c r="C16" s="84" t="s">
        <v>579</v>
      </c>
      <c r="D16" s="92"/>
      <c r="E16" s="83"/>
      <c r="F16" s="98"/>
      <c r="G16" s="100"/>
      <c r="H16" s="93"/>
    </row>
    <row r="17" spans="3:8" x14ac:dyDescent="0.25">
      <c r="C17" s="86" t="s">
        <v>580</v>
      </c>
      <c r="D17" s="92"/>
      <c r="E17" s="83"/>
      <c r="F17" s="98"/>
      <c r="G17" s="100"/>
      <c r="H17" s="93"/>
    </row>
    <row r="18" spans="3:8" x14ac:dyDescent="0.25">
      <c r="C18" s="86" t="s">
        <v>581</v>
      </c>
      <c r="D18" s="92"/>
      <c r="E18" s="83"/>
      <c r="F18" s="98"/>
      <c r="G18" s="100"/>
      <c r="H18" s="93"/>
    </row>
    <row r="19" spans="3:8" x14ac:dyDescent="0.25">
      <c r="C19" s="86" t="s">
        <v>582</v>
      </c>
      <c r="D19" s="92"/>
      <c r="E19" s="83"/>
      <c r="F19" s="98"/>
      <c r="G19" s="100"/>
      <c r="H19" s="93"/>
    </row>
    <row r="20" spans="3:8" x14ac:dyDescent="0.25">
      <c r="C20" s="84" t="s">
        <v>583</v>
      </c>
      <c r="D20" s="92"/>
      <c r="E20" s="83"/>
      <c r="F20" s="98"/>
      <c r="G20" s="100"/>
      <c r="H20" s="93"/>
    </row>
    <row r="21" spans="3:8" x14ac:dyDescent="0.25">
      <c r="C21" s="86" t="s">
        <v>580</v>
      </c>
      <c r="D21" s="92"/>
      <c r="E21" s="83"/>
      <c r="F21" s="98"/>
      <c r="G21" s="100"/>
      <c r="H21" s="93"/>
    </row>
    <row r="22" spans="3:8" x14ac:dyDescent="0.25">
      <c r="C22" s="86" t="s">
        <v>581</v>
      </c>
      <c r="D22" s="92"/>
      <c r="E22" s="83"/>
      <c r="F22" s="98"/>
      <c r="G22" s="100"/>
      <c r="H22" s="93"/>
    </row>
    <row r="23" spans="3:8" x14ac:dyDescent="0.25">
      <c r="C23" s="86" t="s">
        <v>582</v>
      </c>
      <c r="D23" s="92"/>
      <c r="E23" s="83"/>
      <c r="F23" s="98"/>
      <c r="G23" s="100"/>
      <c r="H23" s="93"/>
    </row>
    <row r="24" spans="3:8" x14ac:dyDescent="0.25">
      <c r="C24" s="84" t="s">
        <v>584</v>
      </c>
      <c r="D24" s="92"/>
      <c r="E24" s="83"/>
      <c r="F24" s="98"/>
      <c r="G24" s="100"/>
      <c r="H24" s="93"/>
    </row>
    <row r="25" spans="3:8" x14ac:dyDescent="0.25">
      <c r="C25" s="84" t="s">
        <v>585</v>
      </c>
      <c r="D25" s="92"/>
      <c r="E25" s="83"/>
      <c r="F25" s="98"/>
      <c r="G25" s="100"/>
      <c r="H25" s="93"/>
    </row>
    <row r="26" spans="3:8" x14ac:dyDescent="0.25">
      <c r="C26" s="84" t="s">
        <v>586</v>
      </c>
      <c r="D26" s="92"/>
      <c r="E26" s="83"/>
      <c r="F26" s="98"/>
      <c r="G26" s="100"/>
      <c r="H26" s="93"/>
    </row>
    <row r="27" spans="3:8" x14ac:dyDescent="0.25">
      <c r="C27" s="84" t="s">
        <v>587</v>
      </c>
      <c r="D27" s="92"/>
      <c r="E27" s="83"/>
      <c r="F27" s="98"/>
      <c r="G27" s="100"/>
      <c r="H27" s="93"/>
    </row>
    <row r="28" spans="3:8" x14ac:dyDescent="0.25">
      <c r="C28" s="84" t="s">
        <v>588</v>
      </c>
      <c r="D28" s="92"/>
      <c r="E28" s="83"/>
      <c r="F28" s="98"/>
      <c r="G28" s="100"/>
      <c r="H28" s="93"/>
    </row>
    <row r="29" spans="3:8" x14ac:dyDescent="0.25">
      <c r="C29" s="84" t="s">
        <v>589</v>
      </c>
      <c r="D29" s="92"/>
      <c r="E29" s="83"/>
      <c r="F29" s="98"/>
      <c r="G29" s="100"/>
      <c r="H29" s="93"/>
    </row>
    <row r="30" spans="3:8" x14ac:dyDescent="0.25">
      <c r="C30" s="84" t="s">
        <v>590</v>
      </c>
      <c r="D30" s="92"/>
      <c r="E30" s="83"/>
      <c r="F30" s="98"/>
      <c r="G30" s="100"/>
      <c r="H30" s="93"/>
    </row>
    <row r="31" spans="3:8" x14ac:dyDescent="0.25">
      <c r="C31" s="84" t="s">
        <v>591</v>
      </c>
      <c r="D31" s="92"/>
      <c r="E31" s="83"/>
      <c r="F31" s="98"/>
      <c r="G31" s="100"/>
      <c r="H31" s="93"/>
    </row>
    <row r="32" spans="3:8" x14ac:dyDescent="0.25">
      <c r="C32" s="85"/>
      <c r="D32" s="92"/>
      <c r="E32" s="83"/>
      <c r="F32" s="98"/>
      <c r="G32" s="100"/>
      <c r="H32" s="93"/>
    </row>
    <row r="33" spans="3:8" x14ac:dyDescent="0.25">
      <c r="C33" s="82" t="s">
        <v>592</v>
      </c>
      <c r="D33" s="92"/>
      <c r="E33" s="83"/>
      <c r="F33" s="98"/>
      <c r="G33" s="100"/>
      <c r="H33" s="93"/>
    </row>
    <row r="34" spans="3:8" x14ac:dyDescent="0.25">
      <c r="C34" s="84" t="s">
        <v>593</v>
      </c>
      <c r="D34" s="92"/>
      <c r="E34" s="83"/>
      <c r="F34" s="98"/>
      <c r="G34" s="100"/>
      <c r="H34" s="93"/>
    </row>
    <row r="35" spans="3:8" x14ac:dyDescent="0.25">
      <c r="C35" s="85"/>
      <c r="D35" s="92"/>
      <c r="E35" s="83"/>
      <c r="F35" s="98"/>
      <c r="G35" s="100"/>
      <c r="H35" s="93"/>
    </row>
    <row r="36" spans="3:8" x14ac:dyDescent="0.25">
      <c r="C36" s="82" t="s">
        <v>594</v>
      </c>
      <c r="D36" s="92"/>
      <c r="E36" s="83"/>
      <c r="F36" s="98"/>
      <c r="G36" s="100"/>
      <c r="H36" s="93"/>
    </row>
    <row r="37" spans="3:8" x14ac:dyDescent="0.25">
      <c r="C37" s="84" t="s">
        <v>579</v>
      </c>
      <c r="D37" s="92"/>
      <c r="E37" s="83"/>
      <c r="F37" s="98"/>
      <c r="G37" s="100"/>
      <c r="H37" s="93"/>
    </row>
    <row r="38" spans="3:8" x14ac:dyDescent="0.25">
      <c r="C38" s="84" t="s">
        <v>583</v>
      </c>
      <c r="D38" s="92"/>
      <c r="E38" s="83"/>
      <c r="F38" s="98"/>
      <c r="G38" s="100"/>
      <c r="H38" s="93"/>
    </row>
    <row r="39" spans="3:8" x14ac:dyDescent="0.25">
      <c r="C39" s="84" t="s">
        <v>595</v>
      </c>
      <c r="D39" s="92"/>
      <c r="E39" s="83"/>
      <c r="F39" s="98"/>
      <c r="G39" s="100"/>
      <c r="H39" s="93"/>
    </row>
    <row r="40" spans="3:8" x14ac:dyDescent="0.25">
      <c r="C40" s="85"/>
      <c r="D40" s="92"/>
      <c r="E40" s="83"/>
      <c r="F40" s="98"/>
      <c r="G40" s="100"/>
      <c r="H40" s="93"/>
    </row>
    <row r="41" spans="3:8" x14ac:dyDescent="0.25">
      <c r="C41" s="82" t="s">
        <v>596</v>
      </c>
      <c r="D41" s="92"/>
      <c r="E41" s="83"/>
      <c r="F41" s="98"/>
      <c r="G41" s="100"/>
      <c r="H41" s="93"/>
    </row>
    <row r="42" spans="3:8" x14ac:dyDescent="0.25">
      <c r="C42" s="84" t="s">
        <v>597</v>
      </c>
      <c r="D42" s="92"/>
      <c r="E42" s="83"/>
      <c r="F42" s="98"/>
      <c r="G42" s="100"/>
      <c r="H42" s="93"/>
    </row>
    <row r="43" spans="3:8" x14ac:dyDescent="0.25">
      <c r="C43" s="84" t="s">
        <v>598</v>
      </c>
      <c r="D43" s="92"/>
      <c r="E43" s="83"/>
      <c r="F43" s="98"/>
      <c r="G43" s="100"/>
      <c r="H43" s="93"/>
    </row>
    <row r="44" spans="3:8" x14ac:dyDescent="0.25">
      <c r="C44" s="84" t="s">
        <v>599</v>
      </c>
      <c r="D44" s="92"/>
      <c r="E44" s="83"/>
      <c r="F44" s="98"/>
      <c r="G44" s="100"/>
      <c r="H44" s="93"/>
    </row>
    <row r="45" spans="3:8" x14ac:dyDescent="0.25">
      <c r="C45" s="85"/>
      <c r="D45" s="92"/>
      <c r="E45" s="83"/>
      <c r="F45" s="98"/>
      <c r="G45" s="100"/>
      <c r="H45" s="93"/>
    </row>
    <row r="46" spans="3:8" x14ac:dyDescent="0.25">
      <c r="C46" s="82" t="s">
        <v>600</v>
      </c>
      <c r="D46" s="92"/>
      <c r="E46" s="83"/>
      <c r="F46" s="98"/>
      <c r="G46" s="100"/>
      <c r="H46" s="93"/>
    </row>
    <row r="47" spans="3:8" x14ac:dyDescent="0.25">
      <c r="C47" s="85"/>
      <c r="D47" s="92"/>
      <c r="E47" s="83"/>
      <c r="F47" s="98"/>
      <c r="G47" s="100"/>
      <c r="H47" s="93"/>
    </row>
    <row r="48" spans="3:8" x14ac:dyDescent="0.25">
      <c r="C48" s="82" t="s">
        <v>601</v>
      </c>
      <c r="D48" s="92"/>
      <c r="E48" s="83"/>
      <c r="F48" s="98"/>
      <c r="G48" s="100"/>
      <c r="H48" s="93"/>
    </row>
    <row r="49" spans="3:8" x14ac:dyDescent="0.25">
      <c r="C49" s="84" t="s">
        <v>602</v>
      </c>
      <c r="D49" s="92"/>
      <c r="E49" s="83"/>
      <c r="F49" s="98"/>
      <c r="G49" s="100"/>
      <c r="H49" s="93"/>
    </row>
    <row r="50" spans="3:8" x14ac:dyDescent="0.25">
      <c r="C50" s="84" t="s">
        <v>603</v>
      </c>
      <c r="D50" s="92"/>
      <c r="E50" s="83"/>
      <c r="F50" s="98"/>
      <c r="G50" s="100"/>
      <c r="H50" s="93"/>
    </row>
    <row r="51" spans="3:8" x14ac:dyDescent="0.25">
      <c r="C51" s="84" t="s">
        <v>604</v>
      </c>
      <c r="D51" s="92"/>
      <c r="E51" s="83"/>
      <c r="F51" s="98"/>
      <c r="G51" s="100"/>
      <c r="H51" s="93"/>
    </row>
    <row r="52" spans="3:8" x14ac:dyDescent="0.25">
      <c r="C52" s="85"/>
      <c r="D52" s="92"/>
      <c r="E52" s="83"/>
      <c r="F52" s="98"/>
      <c r="G52" s="100"/>
      <c r="H52" s="93"/>
    </row>
    <row r="53" spans="3:8" x14ac:dyDescent="0.25">
      <c r="C53" s="82" t="s">
        <v>605</v>
      </c>
      <c r="D53" s="386"/>
      <c r="E53" s="387"/>
      <c r="F53" s="388"/>
      <c r="G53" s="389"/>
      <c r="H53" s="390"/>
    </row>
    <row r="54" spans="3:8" x14ac:dyDescent="0.25">
      <c r="C54" s="82" t="s">
        <v>606</v>
      </c>
      <c r="D54" s="386"/>
      <c r="E54" s="387"/>
      <c r="F54" s="388"/>
      <c r="G54" s="389"/>
      <c r="H54" s="390"/>
    </row>
    <row r="55" spans="3:8" x14ac:dyDescent="0.25">
      <c r="C55" s="84" t="s">
        <v>603</v>
      </c>
      <c r="D55" s="92"/>
      <c r="E55" s="83"/>
      <c r="F55" s="98"/>
      <c r="G55" s="100"/>
      <c r="H55" s="93"/>
    </row>
    <row r="56" spans="3:8" x14ac:dyDescent="0.25">
      <c r="C56" s="84" t="s">
        <v>604</v>
      </c>
      <c r="D56" s="92"/>
      <c r="E56" s="83"/>
      <c r="F56" s="98"/>
      <c r="G56" s="100"/>
      <c r="H56" s="93"/>
    </row>
    <row r="57" spans="3:8" x14ac:dyDescent="0.25">
      <c r="C57" s="85"/>
      <c r="D57" s="92"/>
      <c r="E57" s="83"/>
      <c r="F57" s="98"/>
      <c r="G57" s="100"/>
      <c r="H57" s="93"/>
    </row>
    <row r="58" spans="3:8" x14ac:dyDescent="0.25">
      <c r="C58" s="82" t="s">
        <v>607</v>
      </c>
      <c r="D58" s="92"/>
      <c r="E58" s="83"/>
      <c r="F58" s="98"/>
      <c r="G58" s="100"/>
      <c r="H58" s="93"/>
    </row>
    <row r="59" spans="3:8" x14ac:dyDescent="0.25">
      <c r="C59" s="84" t="s">
        <v>603</v>
      </c>
      <c r="D59" s="92"/>
      <c r="E59" s="83"/>
      <c r="F59" s="98"/>
      <c r="G59" s="100"/>
      <c r="H59" s="93"/>
    </row>
    <row r="60" spans="3:8" x14ac:dyDescent="0.25">
      <c r="C60" s="84" t="s">
        <v>604</v>
      </c>
      <c r="D60" s="92"/>
      <c r="E60" s="83"/>
      <c r="F60" s="98"/>
      <c r="G60" s="100"/>
      <c r="H60" s="93"/>
    </row>
    <row r="61" spans="3:8" x14ac:dyDescent="0.25">
      <c r="C61" s="84" t="s">
        <v>608</v>
      </c>
      <c r="D61" s="92"/>
      <c r="E61" s="83"/>
      <c r="F61" s="98"/>
      <c r="G61" s="100"/>
      <c r="H61" s="93"/>
    </row>
    <row r="62" spans="3:8" x14ac:dyDescent="0.25">
      <c r="C62" s="85"/>
      <c r="D62" s="92"/>
      <c r="E62" s="83"/>
      <c r="F62" s="98"/>
      <c r="G62" s="100"/>
      <c r="H62" s="93"/>
    </row>
    <row r="63" spans="3:8" x14ac:dyDescent="0.25">
      <c r="C63" s="82" t="s">
        <v>609</v>
      </c>
      <c r="D63" s="92"/>
      <c r="E63" s="83"/>
      <c r="F63" s="98"/>
      <c r="G63" s="100"/>
      <c r="H63" s="93"/>
    </row>
    <row r="64" spans="3:8" x14ac:dyDescent="0.25">
      <c r="C64" s="84" t="s">
        <v>603</v>
      </c>
      <c r="D64" s="92"/>
      <c r="E64" s="83"/>
      <c r="F64" s="98"/>
      <c r="G64" s="100"/>
      <c r="H64" s="93"/>
    </row>
    <row r="65" spans="3:8" x14ac:dyDescent="0.25">
      <c r="C65" s="84" t="s">
        <v>604</v>
      </c>
      <c r="D65" s="92"/>
      <c r="E65" s="83"/>
      <c r="F65" s="98"/>
      <c r="G65" s="100"/>
      <c r="H65" s="93"/>
    </row>
    <row r="66" spans="3:8" x14ac:dyDescent="0.25">
      <c r="C66" s="85"/>
      <c r="D66" s="92"/>
      <c r="E66" s="83"/>
      <c r="F66" s="98"/>
      <c r="G66" s="100"/>
      <c r="H66" s="93"/>
    </row>
    <row r="67" spans="3:8" x14ac:dyDescent="0.25">
      <c r="C67" s="82" t="s">
        <v>610</v>
      </c>
      <c r="D67" s="92"/>
      <c r="E67" s="83"/>
      <c r="F67" s="98"/>
      <c r="G67" s="100"/>
      <c r="H67" s="93"/>
    </row>
    <row r="68" spans="3:8" x14ac:dyDescent="0.25">
      <c r="C68" s="84" t="s">
        <v>611</v>
      </c>
      <c r="D68" s="92"/>
      <c r="E68" s="83"/>
      <c r="F68" s="98"/>
      <c r="G68" s="100"/>
      <c r="H68" s="93"/>
    </row>
    <row r="69" spans="3:8" x14ac:dyDescent="0.25">
      <c r="C69" s="84" t="s">
        <v>612</v>
      </c>
      <c r="D69" s="92"/>
      <c r="E69" s="83"/>
      <c r="F69" s="98"/>
      <c r="G69" s="100"/>
      <c r="H69" s="93"/>
    </row>
    <row r="70" spans="3:8" x14ac:dyDescent="0.25">
      <c r="C70" s="85"/>
      <c r="D70" s="92"/>
      <c r="E70" s="83"/>
      <c r="F70" s="98"/>
      <c r="G70" s="100"/>
      <c r="H70" s="93"/>
    </row>
    <row r="71" spans="3:8" x14ac:dyDescent="0.25">
      <c r="C71" s="82" t="s">
        <v>613</v>
      </c>
      <c r="D71" s="92"/>
      <c r="E71" s="83"/>
      <c r="F71" s="98"/>
      <c r="G71" s="100"/>
      <c r="H71" s="93"/>
    </row>
    <row r="72" spans="3:8" x14ac:dyDescent="0.25">
      <c r="C72" s="84" t="s">
        <v>614</v>
      </c>
      <c r="D72" s="92"/>
      <c r="E72" s="83"/>
      <c r="F72" s="98"/>
      <c r="G72" s="100"/>
      <c r="H72" s="93"/>
    </row>
    <row r="73" spans="3:8" x14ac:dyDescent="0.25">
      <c r="C73" s="84" t="s">
        <v>615</v>
      </c>
      <c r="D73" s="92"/>
      <c r="E73" s="83"/>
      <c r="F73" s="98"/>
      <c r="G73" s="100"/>
      <c r="H73" s="93"/>
    </row>
    <row r="74" spans="3:8" x14ac:dyDescent="0.25">
      <c r="C74" s="87"/>
      <c r="D74" s="94"/>
      <c r="E74" s="95"/>
      <c r="F74" s="96"/>
      <c r="G74" s="68"/>
      <c r="H74" s="67"/>
    </row>
  </sheetData>
  <mergeCells count="15">
    <mergeCell ref="D53:D54"/>
    <mergeCell ref="E53:E54"/>
    <mergeCell ref="F53:F54"/>
    <mergeCell ref="G53:G54"/>
    <mergeCell ref="H53:H54"/>
    <mergeCell ref="C4:H4"/>
    <mergeCell ref="C5:H5"/>
    <mergeCell ref="C6:H6"/>
    <mergeCell ref="C7:C9"/>
    <mergeCell ref="E7:E9"/>
    <mergeCell ref="D11:D12"/>
    <mergeCell ref="E11:E12"/>
    <mergeCell ref="F11:F12"/>
    <mergeCell ref="G11:G12"/>
    <mergeCell ref="H11:H12"/>
  </mergeCells>
  <pageMargins left="0.70866141732283472" right="0.70866141732283472" top="0.74803149606299213" bottom="0.74803149606299213" header="0.31496062992125984" footer="0.31496062992125984"/>
  <pageSetup scale="52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R127"/>
  <sheetViews>
    <sheetView topLeftCell="B20" workbookViewId="0">
      <selection activeCell="K21" sqref="K21:K23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22" t="s">
        <v>616</v>
      </c>
    </row>
    <row r="7" spans="4:14" x14ac:dyDescent="0.25">
      <c r="D7" s="150" t="s">
        <v>617</v>
      </c>
    </row>
    <row r="8" spans="4:14" x14ac:dyDescent="0.25">
      <c r="D8" s="150" t="s">
        <v>618</v>
      </c>
    </row>
    <row r="9" spans="4:14" x14ac:dyDescent="0.25">
      <c r="D9" s="401"/>
      <c r="E9" s="402"/>
      <c r="F9" s="402"/>
      <c r="G9" s="402"/>
      <c r="H9" s="402"/>
      <c r="I9" s="402"/>
      <c r="J9" s="402"/>
      <c r="K9" s="402"/>
      <c r="L9" s="402"/>
      <c r="M9" s="402"/>
      <c r="N9" s="403"/>
    </row>
    <row r="10" spans="4:14" x14ac:dyDescent="0.25">
      <c r="D10" s="364" t="s">
        <v>786</v>
      </c>
      <c r="E10" s="362"/>
      <c r="F10" s="362"/>
      <c r="G10" s="362"/>
      <c r="H10" s="362"/>
      <c r="I10" s="362"/>
      <c r="J10" s="362"/>
      <c r="K10" s="362"/>
      <c r="L10" s="362"/>
      <c r="M10" s="362"/>
      <c r="N10" s="382"/>
    </row>
    <row r="11" spans="4:14" x14ac:dyDescent="0.25">
      <c r="D11" s="364" t="s">
        <v>619</v>
      </c>
      <c r="E11" s="362"/>
      <c r="F11" s="362"/>
      <c r="G11" s="362"/>
      <c r="H11" s="362"/>
      <c r="I11" s="362"/>
      <c r="J11" s="362"/>
      <c r="K11" s="362"/>
      <c r="L11" s="362"/>
      <c r="M11" s="362"/>
      <c r="N11" s="382"/>
    </row>
    <row r="12" spans="4:14" x14ac:dyDescent="0.25">
      <c r="D12" s="364" t="s">
        <v>796</v>
      </c>
      <c r="E12" s="362"/>
      <c r="F12" s="362"/>
      <c r="G12" s="362"/>
      <c r="H12" s="362"/>
      <c r="I12" s="362"/>
      <c r="J12" s="362"/>
      <c r="K12" s="362"/>
      <c r="L12" s="362"/>
      <c r="M12" s="362"/>
      <c r="N12" s="382"/>
    </row>
    <row r="13" spans="4:14" x14ac:dyDescent="0.25">
      <c r="D13" s="359"/>
      <c r="E13" s="360"/>
      <c r="F13" s="360"/>
      <c r="G13" s="360"/>
      <c r="H13" s="360"/>
      <c r="I13" s="360"/>
      <c r="J13" s="360"/>
      <c r="K13" s="360"/>
      <c r="L13" s="360"/>
      <c r="M13" s="360"/>
      <c r="N13" s="361"/>
    </row>
    <row r="14" spans="4:14" x14ac:dyDescent="0.25">
      <c r="D14" s="404" t="s">
        <v>620</v>
      </c>
      <c r="E14" s="405"/>
      <c r="F14" s="406"/>
      <c r="G14" s="353" t="s">
        <v>621</v>
      </c>
      <c r="H14" s="354"/>
      <c r="I14" s="354"/>
      <c r="J14" s="355"/>
      <c r="K14" s="353" t="s">
        <v>622</v>
      </c>
      <c r="L14" s="355"/>
      <c r="M14" s="347" t="s">
        <v>623</v>
      </c>
      <c r="N14" s="347" t="s">
        <v>624</v>
      </c>
    </row>
    <row r="15" spans="4:14" x14ac:dyDescent="0.25">
      <c r="D15" s="407"/>
      <c r="E15" s="408"/>
      <c r="F15" s="409"/>
      <c r="G15" s="353" t="s">
        <v>625</v>
      </c>
      <c r="H15" s="355"/>
      <c r="I15" s="353" t="s">
        <v>626</v>
      </c>
      <c r="J15" s="355"/>
      <c r="K15" s="101"/>
      <c r="L15" s="101"/>
      <c r="M15" s="348"/>
      <c r="N15" s="348"/>
    </row>
    <row r="16" spans="4:14" x14ac:dyDescent="0.25">
      <c r="D16" s="407"/>
      <c r="E16" s="408"/>
      <c r="F16" s="409"/>
      <c r="G16" s="347"/>
      <c r="H16" s="16" t="s">
        <v>627</v>
      </c>
      <c r="I16" s="397"/>
      <c r="J16" s="16" t="s">
        <v>629</v>
      </c>
      <c r="K16" s="397" t="s">
        <v>631</v>
      </c>
      <c r="L16" s="102" t="s">
        <v>632</v>
      </c>
      <c r="M16" s="348"/>
      <c r="N16" s="348"/>
    </row>
    <row r="17" spans="4:14" x14ac:dyDescent="0.25">
      <c r="D17" s="410"/>
      <c r="E17" s="411"/>
      <c r="F17" s="412"/>
      <c r="G17" s="363"/>
      <c r="H17" s="103" t="s">
        <v>628</v>
      </c>
      <c r="I17" s="398"/>
      <c r="J17" s="103" t="s">
        <v>630</v>
      </c>
      <c r="K17" s="398"/>
      <c r="L17" s="104" t="s">
        <v>633</v>
      </c>
      <c r="M17" s="363"/>
      <c r="N17" s="363"/>
    </row>
    <row r="18" spans="4:14" x14ac:dyDescent="0.25">
      <c r="D18" s="399" t="s">
        <v>634</v>
      </c>
      <c r="E18" s="400"/>
      <c r="F18" s="400"/>
      <c r="G18" s="400"/>
      <c r="H18" s="400"/>
      <c r="I18" s="400"/>
      <c r="J18" s="400"/>
      <c r="K18" s="105"/>
      <c r="L18" s="105"/>
      <c r="M18" s="105"/>
      <c r="N18" s="106"/>
    </row>
    <row r="19" spans="4:14" x14ac:dyDescent="0.25">
      <c r="D19" s="413" t="s">
        <v>635</v>
      </c>
      <c r="E19" s="414"/>
      <c r="F19" s="414"/>
      <c r="G19" s="414"/>
      <c r="H19" s="414"/>
      <c r="I19" s="414"/>
      <c r="J19" s="414"/>
      <c r="K19" s="107"/>
      <c r="L19" s="107"/>
      <c r="M19" s="107"/>
      <c r="N19" s="108"/>
    </row>
    <row r="20" spans="4:14" x14ac:dyDescent="0.25">
      <c r="D20" s="109">
        <v>1</v>
      </c>
      <c r="E20" s="415" t="s">
        <v>636</v>
      </c>
      <c r="F20" s="415"/>
      <c r="G20" s="110"/>
      <c r="H20" s="111"/>
      <c r="I20" s="110"/>
      <c r="J20" s="111"/>
      <c r="K20" s="110"/>
      <c r="L20" s="110"/>
      <c r="M20" s="110"/>
      <c r="N20" s="112"/>
    </row>
    <row r="21" spans="4:14" x14ac:dyDescent="0.25">
      <c r="D21" s="416"/>
      <c r="E21" s="419" t="s">
        <v>637</v>
      </c>
      <c r="F21" s="422" t="s">
        <v>638</v>
      </c>
      <c r="G21" s="425" t="s">
        <v>793</v>
      </c>
      <c r="H21" s="12" t="s">
        <v>639</v>
      </c>
      <c r="I21" s="425"/>
      <c r="J21" s="428"/>
      <c r="K21" s="431">
        <v>190234000</v>
      </c>
      <c r="L21" s="425" t="s">
        <v>642</v>
      </c>
      <c r="M21" s="425" t="s">
        <v>643</v>
      </c>
      <c r="N21" s="425"/>
    </row>
    <row r="22" spans="4:14" x14ac:dyDescent="0.25">
      <c r="D22" s="417"/>
      <c r="E22" s="420"/>
      <c r="F22" s="423"/>
      <c r="G22" s="426"/>
      <c r="H22" s="12" t="s">
        <v>640</v>
      </c>
      <c r="I22" s="426"/>
      <c r="J22" s="429"/>
      <c r="K22" s="426"/>
      <c r="L22" s="426"/>
      <c r="M22" s="426"/>
      <c r="N22" s="426"/>
    </row>
    <row r="23" spans="4:14" x14ac:dyDescent="0.25">
      <c r="D23" s="418"/>
      <c r="E23" s="421"/>
      <c r="F23" s="424"/>
      <c r="G23" s="427"/>
      <c r="H23" s="12" t="s">
        <v>641</v>
      </c>
      <c r="I23" s="427"/>
      <c r="J23" s="430"/>
      <c r="K23" s="427"/>
      <c r="L23" s="427"/>
      <c r="M23" s="427"/>
      <c r="N23" s="427"/>
    </row>
    <row r="24" spans="4:14" x14ac:dyDescent="0.25">
      <c r="D24" s="416"/>
      <c r="E24" s="419" t="s">
        <v>644</v>
      </c>
      <c r="F24" s="422" t="s">
        <v>247</v>
      </c>
      <c r="G24" s="425" t="s">
        <v>793</v>
      </c>
      <c r="H24" s="11" t="s">
        <v>645</v>
      </c>
      <c r="I24" s="425"/>
      <c r="J24" s="428"/>
      <c r="K24" s="431">
        <v>201000000</v>
      </c>
      <c r="L24" s="425" t="s">
        <v>642</v>
      </c>
      <c r="M24" s="425" t="s">
        <v>643</v>
      </c>
      <c r="N24" s="425"/>
    </row>
    <row r="25" spans="4:14" x14ac:dyDescent="0.25">
      <c r="D25" s="418"/>
      <c r="E25" s="421"/>
      <c r="F25" s="424"/>
      <c r="G25" s="427"/>
      <c r="H25" s="12" t="s">
        <v>646</v>
      </c>
      <c r="I25" s="427"/>
      <c r="J25" s="430"/>
      <c r="K25" s="432"/>
      <c r="L25" s="427"/>
      <c r="M25" s="427"/>
      <c r="N25" s="427"/>
    </row>
    <row r="26" spans="4:14" x14ac:dyDescent="0.25">
      <c r="D26" s="416"/>
      <c r="E26" s="419" t="s">
        <v>647</v>
      </c>
      <c r="F26" s="422" t="s">
        <v>648</v>
      </c>
      <c r="G26" s="425" t="s">
        <v>793</v>
      </c>
      <c r="H26" s="11" t="s">
        <v>649</v>
      </c>
      <c r="I26" s="425"/>
      <c r="J26" s="428"/>
      <c r="K26" s="431">
        <v>234424479.56</v>
      </c>
      <c r="L26" s="425" t="s">
        <v>642</v>
      </c>
      <c r="M26" s="425" t="s">
        <v>643</v>
      </c>
      <c r="N26" s="425"/>
    </row>
    <row r="27" spans="4:14" x14ac:dyDescent="0.25">
      <c r="D27" s="418"/>
      <c r="E27" s="421"/>
      <c r="F27" s="424"/>
      <c r="G27" s="427"/>
      <c r="H27" s="12" t="s">
        <v>650</v>
      </c>
      <c r="I27" s="427"/>
      <c r="J27" s="430"/>
      <c r="K27" s="432"/>
      <c r="L27" s="427"/>
      <c r="M27" s="427"/>
      <c r="N27" s="427"/>
    </row>
    <row r="28" spans="4:14" x14ac:dyDescent="0.25">
      <c r="D28" s="109">
        <v>2</v>
      </c>
      <c r="E28" s="415" t="s">
        <v>651</v>
      </c>
      <c r="F28" s="415"/>
      <c r="G28" s="113"/>
      <c r="H28" s="113"/>
      <c r="I28" s="113"/>
      <c r="J28" s="114"/>
      <c r="K28" s="113"/>
      <c r="L28" s="113"/>
      <c r="M28" s="115"/>
      <c r="N28" s="116"/>
    </row>
    <row r="29" spans="4:14" x14ac:dyDescent="0.25">
      <c r="D29" s="416"/>
      <c r="E29" s="419" t="s">
        <v>637</v>
      </c>
      <c r="F29" s="422" t="s">
        <v>638</v>
      </c>
      <c r="G29" s="425" t="s">
        <v>793</v>
      </c>
      <c r="H29" s="12" t="s">
        <v>639</v>
      </c>
      <c r="I29" s="425"/>
      <c r="J29" s="428"/>
      <c r="K29" s="433">
        <v>190234000</v>
      </c>
      <c r="L29" s="425" t="s">
        <v>642</v>
      </c>
      <c r="M29" s="425" t="s">
        <v>643</v>
      </c>
      <c r="N29" s="425"/>
    </row>
    <row r="30" spans="4:14" x14ac:dyDescent="0.25">
      <c r="D30" s="417"/>
      <c r="E30" s="420"/>
      <c r="F30" s="423"/>
      <c r="G30" s="426"/>
      <c r="H30" s="12" t="s">
        <v>640</v>
      </c>
      <c r="I30" s="426"/>
      <c r="J30" s="429"/>
      <c r="K30" s="434"/>
      <c r="L30" s="426"/>
      <c r="M30" s="426"/>
      <c r="N30" s="426"/>
    </row>
    <row r="31" spans="4:14" x14ac:dyDescent="0.25">
      <c r="D31" s="418"/>
      <c r="E31" s="421"/>
      <c r="F31" s="424"/>
      <c r="G31" s="427"/>
      <c r="H31" s="12" t="s">
        <v>641</v>
      </c>
      <c r="I31" s="427"/>
      <c r="J31" s="430"/>
      <c r="K31" s="435"/>
      <c r="L31" s="427"/>
      <c r="M31" s="427"/>
      <c r="N31" s="427"/>
    </row>
    <row r="32" spans="4:14" x14ac:dyDescent="0.25">
      <c r="D32" s="416"/>
      <c r="E32" s="419" t="s">
        <v>644</v>
      </c>
      <c r="F32" s="422" t="s">
        <v>247</v>
      </c>
      <c r="G32" s="425" t="s">
        <v>793</v>
      </c>
      <c r="H32" s="11" t="s">
        <v>645</v>
      </c>
      <c r="I32" s="425"/>
      <c r="J32" s="428"/>
      <c r="K32" s="431">
        <v>190234000</v>
      </c>
      <c r="L32" s="425" t="s">
        <v>642</v>
      </c>
      <c r="M32" s="425" t="s">
        <v>643</v>
      </c>
      <c r="N32" s="425"/>
    </row>
    <row r="33" spans="4:14" x14ac:dyDescent="0.25">
      <c r="D33" s="418"/>
      <c r="E33" s="421"/>
      <c r="F33" s="424"/>
      <c r="G33" s="427"/>
      <c r="H33" s="12" t="s">
        <v>646</v>
      </c>
      <c r="I33" s="427"/>
      <c r="J33" s="430"/>
      <c r="K33" s="432"/>
      <c r="L33" s="427"/>
      <c r="M33" s="427"/>
      <c r="N33" s="427"/>
    </row>
    <row r="34" spans="4:14" x14ac:dyDescent="0.25">
      <c r="D34" s="416"/>
      <c r="E34" s="419" t="s">
        <v>647</v>
      </c>
      <c r="F34" s="422" t="s">
        <v>648</v>
      </c>
      <c r="G34" s="425" t="s">
        <v>793</v>
      </c>
      <c r="H34" s="11" t="s">
        <v>649</v>
      </c>
      <c r="I34" s="425"/>
      <c r="J34" s="428"/>
      <c r="K34" s="431">
        <v>234424479.56</v>
      </c>
      <c r="L34" s="425" t="s">
        <v>642</v>
      </c>
      <c r="M34" s="425" t="s">
        <v>643</v>
      </c>
      <c r="N34" s="425"/>
    </row>
    <row r="35" spans="4:14" x14ac:dyDescent="0.25">
      <c r="D35" s="418"/>
      <c r="E35" s="421"/>
      <c r="F35" s="424"/>
      <c r="G35" s="427"/>
      <c r="H35" s="12" t="s">
        <v>650</v>
      </c>
      <c r="I35" s="427"/>
      <c r="J35" s="430"/>
      <c r="K35" s="432"/>
      <c r="L35" s="427"/>
      <c r="M35" s="427"/>
      <c r="N35" s="427"/>
    </row>
    <row r="36" spans="4:14" x14ac:dyDescent="0.25">
      <c r="D36" s="109">
        <v>3</v>
      </c>
      <c r="E36" s="415" t="s">
        <v>652</v>
      </c>
      <c r="F36" s="415"/>
      <c r="G36" s="113"/>
      <c r="H36" s="113"/>
      <c r="I36" s="113"/>
      <c r="J36" s="114"/>
      <c r="K36" s="113"/>
      <c r="L36" s="113"/>
      <c r="M36" s="115"/>
      <c r="N36" s="116"/>
    </row>
    <row r="37" spans="4:14" x14ac:dyDescent="0.25">
      <c r="D37" s="117"/>
      <c r="E37" s="118" t="s">
        <v>637</v>
      </c>
      <c r="F37" s="119" t="s">
        <v>638</v>
      </c>
      <c r="G37" s="17" t="s">
        <v>794</v>
      </c>
      <c r="H37" s="12" t="s">
        <v>639</v>
      </c>
      <c r="I37" s="12"/>
      <c r="J37" s="120"/>
      <c r="K37" s="14">
        <v>0</v>
      </c>
      <c r="L37" s="17" t="s">
        <v>642</v>
      </c>
      <c r="M37" s="12" t="s">
        <v>653</v>
      </c>
      <c r="N37" s="12" t="s">
        <v>795</v>
      </c>
    </row>
    <row r="38" spans="4:14" x14ac:dyDescent="0.25">
      <c r="D38" s="117"/>
      <c r="E38" s="118" t="s">
        <v>644</v>
      </c>
      <c r="F38" s="119" t="s">
        <v>247</v>
      </c>
      <c r="G38" s="18" t="s">
        <v>794</v>
      </c>
      <c r="H38" s="11" t="s">
        <v>654</v>
      </c>
      <c r="I38" s="11"/>
      <c r="J38" s="121"/>
      <c r="K38" s="122">
        <v>0</v>
      </c>
      <c r="L38" s="18" t="s">
        <v>642</v>
      </c>
      <c r="M38" s="11" t="s">
        <v>653</v>
      </c>
      <c r="N38" s="11" t="s">
        <v>795</v>
      </c>
    </row>
    <row r="39" spans="4:14" x14ac:dyDescent="0.25">
      <c r="D39" s="416"/>
      <c r="E39" s="419" t="s">
        <v>647</v>
      </c>
      <c r="F39" s="422" t="s">
        <v>648</v>
      </c>
      <c r="G39" s="425" t="s">
        <v>794</v>
      </c>
      <c r="H39" s="11" t="s">
        <v>649</v>
      </c>
      <c r="I39" s="425"/>
      <c r="J39" s="428"/>
      <c r="K39" s="425">
        <v>0</v>
      </c>
      <c r="L39" s="425" t="s">
        <v>642</v>
      </c>
      <c r="M39" s="425" t="s">
        <v>653</v>
      </c>
      <c r="N39" s="425" t="s">
        <v>795</v>
      </c>
    </row>
    <row r="40" spans="4:14" x14ac:dyDescent="0.25">
      <c r="D40" s="418"/>
      <c r="E40" s="421"/>
      <c r="F40" s="424"/>
      <c r="G40" s="427"/>
      <c r="H40" s="12" t="s">
        <v>650</v>
      </c>
      <c r="I40" s="427"/>
      <c r="J40" s="430"/>
      <c r="K40" s="427"/>
      <c r="L40" s="427"/>
      <c r="M40" s="427"/>
      <c r="N40" s="427"/>
    </row>
    <row r="41" spans="4:14" x14ac:dyDescent="0.25">
      <c r="D41" s="109">
        <v>4</v>
      </c>
      <c r="E41" s="415" t="s">
        <v>655</v>
      </c>
      <c r="F41" s="415"/>
      <c r="G41" s="123"/>
      <c r="H41" s="123"/>
      <c r="I41" s="123"/>
      <c r="J41" s="124"/>
      <c r="K41" s="123"/>
      <c r="L41" s="123"/>
      <c r="M41" s="110"/>
      <c r="N41" s="125"/>
    </row>
    <row r="42" spans="4:14" x14ac:dyDescent="0.25">
      <c r="D42" s="126"/>
      <c r="E42" s="127" t="s">
        <v>637</v>
      </c>
      <c r="F42" s="128" t="s">
        <v>656</v>
      </c>
      <c r="G42" s="110"/>
      <c r="H42" s="110"/>
      <c r="I42" s="110"/>
      <c r="J42" s="111"/>
      <c r="K42" s="110"/>
      <c r="L42" s="110"/>
      <c r="M42" s="110"/>
      <c r="N42" s="112"/>
    </row>
    <row r="43" spans="4:14" x14ac:dyDescent="0.25">
      <c r="D43" s="117"/>
      <c r="E43" s="118"/>
      <c r="F43" s="119" t="s">
        <v>657</v>
      </c>
      <c r="G43" s="17" t="s">
        <v>794</v>
      </c>
      <c r="H43" s="12" t="s">
        <v>658</v>
      </c>
      <c r="I43" s="12"/>
      <c r="J43" s="120"/>
      <c r="K43" s="14">
        <v>0</v>
      </c>
      <c r="L43" s="17" t="s">
        <v>642</v>
      </c>
      <c r="M43" s="12" t="s">
        <v>659</v>
      </c>
      <c r="N43" s="12" t="s">
        <v>795</v>
      </c>
    </row>
    <row r="44" spans="4:14" x14ac:dyDescent="0.25">
      <c r="D44" s="416"/>
      <c r="E44" s="419"/>
      <c r="F44" s="422" t="s">
        <v>660</v>
      </c>
      <c r="G44" s="425" t="s">
        <v>794</v>
      </c>
      <c r="H44" s="11" t="s">
        <v>661</v>
      </c>
      <c r="I44" s="425"/>
      <c r="J44" s="428"/>
      <c r="K44" s="425">
        <v>0</v>
      </c>
      <c r="L44" s="425" t="s">
        <v>642</v>
      </c>
      <c r="M44" s="425" t="s">
        <v>659</v>
      </c>
      <c r="N44" s="425" t="s">
        <v>795</v>
      </c>
    </row>
    <row r="45" spans="4:14" x14ac:dyDescent="0.25">
      <c r="D45" s="418"/>
      <c r="E45" s="421"/>
      <c r="F45" s="424"/>
      <c r="G45" s="427"/>
      <c r="H45" s="12" t="s">
        <v>662</v>
      </c>
      <c r="I45" s="427"/>
      <c r="J45" s="430"/>
      <c r="K45" s="427"/>
      <c r="L45" s="427"/>
      <c r="M45" s="427"/>
      <c r="N45" s="427"/>
    </row>
    <row r="46" spans="4:14" x14ac:dyDescent="0.25">
      <c r="D46" s="436"/>
      <c r="E46" s="419" t="s">
        <v>644</v>
      </c>
      <c r="F46" s="129" t="s">
        <v>663</v>
      </c>
      <c r="G46" s="438"/>
      <c r="H46" s="11" t="s">
        <v>665</v>
      </c>
      <c r="I46" s="438"/>
      <c r="J46" s="428"/>
      <c r="K46" s="425">
        <v>0</v>
      </c>
      <c r="L46" s="425" t="s">
        <v>642</v>
      </c>
      <c r="M46" s="425" t="s">
        <v>659</v>
      </c>
      <c r="N46" s="425" t="s">
        <v>795</v>
      </c>
    </row>
    <row r="47" spans="4:14" x14ac:dyDescent="0.25">
      <c r="D47" s="437"/>
      <c r="E47" s="421"/>
      <c r="F47" s="119" t="s">
        <v>664</v>
      </c>
      <c r="G47" s="439"/>
      <c r="H47" s="12" t="s">
        <v>666</v>
      </c>
      <c r="I47" s="439"/>
      <c r="J47" s="430"/>
      <c r="K47" s="427"/>
      <c r="L47" s="427"/>
      <c r="M47" s="427"/>
      <c r="N47" s="427"/>
    </row>
    <row r="48" spans="4:14" x14ac:dyDescent="0.25">
      <c r="D48" s="436"/>
      <c r="E48" s="419" t="s">
        <v>647</v>
      </c>
      <c r="F48" s="422" t="s">
        <v>667</v>
      </c>
      <c r="G48" s="438"/>
      <c r="H48" s="11" t="s">
        <v>668</v>
      </c>
      <c r="I48" s="438"/>
      <c r="J48" s="428"/>
      <c r="K48" s="425">
        <v>0</v>
      </c>
      <c r="L48" s="425" t="s">
        <v>642</v>
      </c>
      <c r="M48" s="425" t="s">
        <v>659</v>
      </c>
      <c r="N48" s="425" t="s">
        <v>795</v>
      </c>
    </row>
    <row r="49" spans="4:14" x14ac:dyDescent="0.25">
      <c r="D49" s="437"/>
      <c r="E49" s="421"/>
      <c r="F49" s="424"/>
      <c r="G49" s="439"/>
      <c r="H49" s="19" t="s">
        <v>669</v>
      </c>
      <c r="I49" s="439"/>
      <c r="J49" s="430"/>
      <c r="K49" s="427"/>
      <c r="L49" s="427"/>
      <c r="M49" s="427"/>
      <c r="N49" s="427"/>
    </row>
    <row r="50" spans="4:14" x14ac:dyDescent="0.25">
      <c r="D50" s="436"/>
      <c r="E50" s="419" t="s">
        <v>670</v>
      </c>
      <c r="F50" s="130" t="s">
        <v>671</v>
      </c>
      <c r="G50" s="438"/>
      <c r="H50" s="11" t="s">
        <v>665</v>
      </c>
      <c r="I50" s="438"/>
      <c r="J50" s="428"/>
      <c r="K50" s="425">
        <v>0</v>
      </c>
      <c r="L50" s="425" t="s">
        <v>642</v>
      </c>
      <c r="M50" s="425" t="s">
        <v>659</v>
      </c>
      <c r="N50" s="425" t="s">
        <v>795</v>
      </c>
    </row>
    <row r="51" spans="4:14" x14ac:dyDescent="0.25">
      <c r="D51" s="437"/>
      <c r="E51" s="421"/>
      <c r="F51" s="119" t="s">
        <v>672</v>
      </c>
      <c r="G51" s="439"/>
      <c r="H51" s="19" t="s">
        <v>666</v>
      </c>
      <c r="I51" s="439"/>
      <c r="J51" s="430"/>
      <c r="K51" s="427"/>
      <c r="L51" s="427"/>
      <c r="M51" s="427"/>
      <c r="N51" s="427"/>
    </row>
    <row r="52" spans="4:14" x14ac:dyDescent="0.25">
      <c r="D52" s="131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25">
      <c r="D53" s="132">
        <v>5</v>
      </c>
      <c r="E53" s="415" t="s">
        <v>673</v>
      </c>
      <c r="F53" s="415"/>
      <c r="G53" s="113"/>
      <c r="H53" s="113"/>
      <c r="I53" s="113"/>
      <c r="J53" s="114"/>
      <c r="K53" s="113"/>
      <c r="L53" s="113"/>
      <c r="M53" s="113"/>
      <c r="N53" s="116"/>
    </row>
    <row r="54" spans="4:14" x14ac:dyDescent="0.25">
      <c r="D54" s="117"/>
      <c r="E54" s="118" t="s">
        <v>637</v>
      </c>
      <c r="F54" s="119" t="s">
        <v>674</v>
      </c>
      <c r="G54" s="17" t="s">
        <v>793</v>
      </c>
      <c r="H54" s="12" t="s">
        <v>675</v>
      </c>
      <c r="I54" s="12"/>
      <c r="J54" s="120"/>
      <c r="K54" s="244">
        <v>173543000</v>
      </c>
      <c r="L54" s="17" t="s">
        <v>642</v>
      </c>
      <c r="M54" s="12" t="s">
        <v>676</v>
      </c>
      <c r="N54" s="12"/>
    </row>
    <row r="55" spans="4:14" x14ac:dyDescent="0.25">
      <c r="D55" s="117"/>
      <c r="E55" s="118" t="s">
        <v>644</v>
      </c>
      <c r="F55" s="119" t="s">
        <v>648</v>
      </c>
      <c r="G55" s="18" t="s">
        <v>793</v>
      </c>
      <c r="H55" s="11" t="s">
        <v>675</v>
      </c>
      <c r="I55" s="11"/>
      <c r="J55" s="121"/>
      <c r="K55" s="245">
        <v>214349908.61000001</v>
      </c>
      <c r="L55" s="18" t="s">
        <v>642</v>
      </c>
      <c r="M55" s="133" t="s">
        <v>677</v>
      </c>
      <c r="N55" s="11"/>
    </row>
    <row r="56" spans="4:14" x14ac:dyDescent="0.25">
      <c r="D56" s="109">
        <v>6</v>
      </c>
      <c r="E56" s="415" t="s">
        <v>678</v>
      </c>
      <c r="F56" s="415"/>
      <c r="G56" s="123"/>
      <c r="H56" s="123"/>
      <c r="I56" s="123"/>
      <c r="J56" s="124"/>
      <c r="K56" s="123"/>
      <c r="L56" s="123"/>
      <c r="M56" s="110"/>
      <c r="N56" s="125"/>
    </row>
    <row r="57" spans="4:14" x14ac:dyDescent="0.25">
      <c r="D57" s="117"/>
      <c r="E57" s="118" t="s">
        <v>637</v>
      </c>
      <c r="F57" s="119" t="s">
        <v>674</v>
      </c>
      <c r="G57" s="17" t="s">
        <v>794</v>
      </c>
      <c r="H57" s="12" t="s">
        <v>646</v>
      </c>
      <c r="I57" s="12"/>
      <c r="J57" s="120"/>
      <c r="K57" s="14">
        <v>0</v>
      </c>
      <c r="L57" s="17" t="s">
        <v>642</v>
      </c>
      <c r="M57" s="19" t="s">
        <v>679</v>
      </c>
      <c r="N57" s="12" t="s">
        <v>795</v>
      </c>
    </row>
    <row r="58" spans="4:14" x14ac:dyDescent="0.25">
      <c r="D58" s="109">
        <v>7</v>
      </c>
      <c r="E58" s="415" t="s">
        <v>680</v>
      </c>
      <c r="F58" s="415"/>
      <c r="G58" s="123"/>
      <c r="H58" s="123"/>
      <c r="I58" s="123"/>
      <c r="J58" s="124"/>
      <c r="K58" s="123"/>
      <c r="L58" s="123"/>
      <c r="M58" s="110"/>
      <c r="N58" s="125"/>
    </row>
    <row r="59" spans="4:14" x14ac:dyDescent="0.25">
      <c r="D59" s="416"/>
      <c r="E59" s="419" t="s">
        <v>637</v>
      </c>
      <c r="F59" s="422" t="s">
        <v>638</v>
      </c>
      <c r="G59" s="425" t="s">
        <v>794</v>
      </c>
      <c r="H59" s="12" t="s">
        <v>681</v>
      </c>
      <c r="I59" s="425"/>
      <c r="J59" s="428"/>
      <c r="K59" s="425">
        <v>0</v>
      </c>
      <c r="L59" s="425" t="s">
        <v>642</v>
      </c>
      <c r="M59" s="425" t="s">
        <v>682</v>
      </c>
      <c r="N59" s="425" t="s">
        <v>795</v>
      </c>
    </row>
    <row r="60" spans="4:14" x14ac:dyDescent="0.25">
      <c r="D60" s="418"/>
      <c r="E60" s="421"/>
      <c r="F60" s="424"/>
      <c r="G60" s="427"/>
      <c r="H60" s="19" t="s">
        <v>366</v>
      </c>
      <c r="I60" s="427"/>
      <c r="J60" s="430"/>
      <c r="K60" s="427"/>
      <c r="L60" s="427"/>
      <c r="M60" s="427"/>
      <c r="N60" s="427"/>
    </row>
    <row r="61" spans="4:14" x14ac:dyDescent="0.25">
      <c r="D61" s="117"/>
      <c r="E61" s="118" t="s">
        <v>644</v>
      </c>
      <c r="F61" s="119" t="s">
        <v>247</v>
      </c>
      <c r="G61" s="17" t="s">
        <v>794</v>
      </c>
      <c r="H61" s="12" t="s">
        <v>658</v>
      </c>
      <c r="I61" s="12"/>
      <c r="J61" s="120"/>
      <c r="K61" s="122">
        <v>0</v>
      </c>
      <c r="L61" s="17" t="s">
        <v>642</v>
      </c>
      <c r="M61" s="11" t="s">
        <v>682</v>
      </c>
      <c r="N61" s="11" t="s">
        <v>795</v>
      </c>
    </row>
    <row r="62" spans="4:14" x14ac:dyDescent="0.25">
      <c r="D62" s="416"/>
      <c r="E62" s="419" t="s">
        <v>647</v>
      </c>
      <c r="F62" s="422" t="s">
        <v>648</v>
      </c>
      <c r="G62" s="425" t="s">
        <v>794</v>
      </c>
      <c r="H62" s="11" t="s">
        <v>661</v>
      </c>
      <c r="I62" s="425"/>
      <c r="J62" s="428"/>
      <c r="K62" s="122">
        <v>0</v>
      </c>
      <c r="L62" s="425" t="s">
        <v>642</v>
      </c>
      <c r="M62" s="425" t="s">
        <v>682</v>
      </c>
      <c r="N62" s="425" t="s">
        <v>795</v>
      </c>
    </row>
    <row r="63" spans="4:14" x14ac:dyDescent="0.25">
      <c r="D63" s="418"/>
      <c r="E63" s="421"/>
      <c r="F63" s="424"/>
      <c r="G63" s="427"/>
      <c r="H63" s="19" t="s">
        <v>662</v>
      </c>
      <c r="I63" s="427"/>
      <c r="J63" s="430"/>
      <c r="K63" s="122"/>
      <c r="L63" s="427"/>
      <c r="M63" s="427"/>
      <c r="N63" s="427"/>
    </row>
    <row r="64" spans="4:14" x14ac:dyDescent="0.25">
      <c r="D64" s="413" t="s">
        <v>683</v>
      </c>
      <c r="E64" s="414"/>
      <c r="F64" s="414"/>
      <c r="G64" s="414"/>
      <c r="H64" s="414"/>
      <c r="I64" s="414"/>
      <c r="J64" s="414"/>
      <c r="K64" s="107"/>
      <c r="L64" s="107"/>
      <c r="M64" s="107"/>
      <c r="N64" s="108"/>
    </row>
    <row r="65" spans="4:14" x14ac:dyDescent="0.25">
      <c r="D65" s="109">
        <v>1</v>
      </c>
      <c r="E65" s="415" t="s">
        <v>684</v>
      </c>
      <c r="F65" s="415"/>
      <c r="G65" s="115"/>
      <c r="H65" s="134"/>
      <c r="I65" s="115"/>
      <c r="J65" s="134"/>
      <c r="K65" s="115"/>
      <c r="L65" s="115"/>
      <c r="M65" s="115"/>
      <c r="N65" s="135"/>
    </row>
    <row r="66" spans="4:14" x14ac:dyDescent="0.25">
      <c r="D66" s="436"/>
      <c r="E66" s="419" t="s">
        <v>637</v>
      </c>
      <c r="F66" s="422" t="s">
        <v>685</v>
      </c>
      <c r="G66" s="425" t="s">
        <v>793</v>
      </c>
      <c r="H66" s="12" t="s">
        <v>686</v>
      </c>
      <c r="I66" s="425"/>
      <c r="J66" s="428"/>
      <c r="K66" s="438"/>
      <c r="L66" s="438"/>
      <c r="M66" s="425" t="s">
        <v>687</v>
      </c>
      <c r="N66" s="425"/>
    </row>
    <row r="67" spans="4:14" x14ac:dyDescent="0.25">
      <c r="D67" s="441"/>
      <c r="E67" s="420"/>
      <c r="F67" s="423"/>
      <c r="G67" s="426"/>
      <c r="H67" s="12" t="s">
        <v>681</v>
      </c>
      <c r="I67" s="426"/>
      <c r="J67" s="429"/>
      <c r="K67" s="440"/>
      <c r="L67" s="440"/>
      <c r="M67" s="426"/>
      <c r="N67" s="426"/>
    </row>
    <row r="68" spans="4:14" x14ac:dyDescent="0.25">
      <c r="D68" s="437"/>
      <c r="E68" s="421"/>
      <c r="F68" s="424"/>
      <c r="G68" s="427"/>
      <c r="H68" s="19" t="s">
        <v>366</v>
      </c>
      <c r="I68" s="427"/>
      <c r="J68" s="430"/>
      <c r="K68" s="439"/>
      <c r="L68" s="439"/>
      <c r="M68" s="427"/>
      <c r="N68" s="427"/>
    </row>
    <row r="69" spans="4:14" x14ac:dyDescent="0.25">
      <c r="D69" s="436"/>
      <c r="E69" s="419" t="s">
        <v>644</v>
      </c>
      <c r="F69" s="422" t="s">
        <v>688</v>
      </c>
      <c r="G69" s="425" t="s">
        <v>793</v>
      </c>
      <c r="H69" s="12" t="s">
        <v>686</v>
      </c>
      <c r="I69" s="425"/>
      <c r="J69" s="428"/>
      <c r="K69" s="438"/>
      <c r="L69" s="438"/>
      <c r="M69" s="425" t="s">
        <v>687</v>
      </c>
      <c r="N69" s="425"/>
    </row>
    <row r="70" spans="4:14" x14ac:dyDescent="0.25">
      <c r="D70" s="441"/>
      <c r="E70" s="420"/>
      <c r="F70" s="423"/>
      <c r="G70" s="426"/>
      <c r="H70" s="12" t="s">
        <v>681</v>
      </c>
      <c r="I70" s="426"/>
      <c r="J70" s="429"/>
      <c r="K70" s="440"/>
      <c r="L70" s="440"/>
      <c r="M70" s="426"/>
      <c r="N70" s="426"/>
    </row>
    <row r="71" spans="4:14" x14ac:dyDescent="0.25">
      <c r="D71" s="437"/>
      <c r="E71" s="421"/>
      <c r="F71" s="424"/>
      <c r="G71" s="427"/>
      <c r="H71" s="19" t="s">
        <v>689</v>
      </c>
      <c r="I71" s="427"/>
      <c r="J71" s="430"/>
      <c r="K71" s="439"/>
      <c r="L71" s="439"/>
      <c r="M71" s="427"/>
      <c r="N71" s="427"/>
    </row>
    <row r="72" spans="4:14" x14ac:dyDescent="0.25">
      <c r="D72" s="436"/>
      <c r="E72" s="419" t="s">
        <v>647</v>
      </c>
      <c r="F72" s="129" t="s">
        <v>690</v>
      </c>
      <c r="G72" s="425" t="s">
        <v>794</v>
      </c>
      <c r="H72" s="12" t="s">
        <v>686</v>
      </c>
      <c r="I72" s="425"/>
      <c r="J72" s="428"/>
      <c r="K72" s="438"/>
      <c r="L72" s="438"/>
      <c r="M72" s="425" t="s">
        <v>687</v>
      </c>
      <c r="N72" s="425" t="s">
        <v>795</v>
      </c>
    </row>
    <row r="73" spans="4:14" x14ac:dyDescent="0.25">
      <c r="D73" s="441"/>
      <c r="E73" s="420"/>
      <c r="F73" s="129" t="s">
        <v>691</v>
      </c>
      <c r="G73" s="426"/>
      <c r="H73" s="12" t="s">
        <v>681</v>
      </c>
      <c r="I73" s="426"/>
      <c r="J73" s="429"/>
      <c r="K73" s="440"/>
      <c r="L73" s="440"/>
      <c r="M73" s="426"/>
      <c r="N73" s="426"/>
    </row>
    <row r="74" spans="4:14" x14ac:dyDescent="0.25">
      <c r="D74" s="437"/>
      <c r="E74" s="421"/>
      <c r="F74" s="136"/>
      <c r="G74" s="427"/>
      <c r="H74" s="19" t="s">
        <v>366</v>
      </c>
      <c r="I74" s="427"/>
      <c r="J74" s="430"/>
      <c r="K74" s="439"/>
      <c r="L74" s="439"/>
      <c r="M74" s="427"/>
      <c r="N74" s="427"/>
    </row>
    <row r="75" spans="4:14" x14ac:dyDescent="0.25">
      <c r="D75" s="436"/>
      <c r="E75" s="419" t="s">
        <v>670</v>
      </c>
      <c r="F75" s="129" t="s">
        <v>692</v>
      </c>
      <c r="G75" s="425" t="s">
        <v>794</v>
      </c>
      <c r="H75" s="12" t="s">
        <v>686</v>
      </c>
      <c r="I75" s="425"/>
      <c r="J75" s="428"/>
      <c r="K75" s="438"/>
      <c r="L75" s="438"/>
      <c r="M75" s="425" t="s">
        <v>687</v>
      </c>
      <c r="N75" s="425" t="s">
        <v>795</v>
      </c>
    </row>
    <row r="76" spans="4:14" x14ac:dyDescent="0.25">
      <c r="D76" s="441"/>
      <c r="E76" s="420"/>
      <c r="F76" s="129" t="s">
        <v>693</v>
      </c>
      <c r="G76" s="426"/>
      <c r="H76" s="12" t="s">
        <v>681</v>
      </c>
      <c r="I76" s="426"/>
      <c r="J76" s="429"/>
      <c r="K76" s="440"/>
      <c r="L76" s="440"/>
      <c r="M76" s="426"/>
      <c r="N76" s="426"/>
    </row>
    <row r="77" spans="4:14" x14ac:dyDescent="0.25">
      <c r="D77" s="437"/>
      <c r="E77" s="421"/>
      <c r="F77" s="136"/>
      <c r="G77" s="427"/>
      <c r="H77" s="19" t="s">
        <v>694</v>
      </c>
      <c r="I77" s="427"/>
      <c r="J77" s="430"/>
      <c r="K77" s="439"/>
      <c r="L77" s="439"/>
      <c r="M77" s="427"/>
      <c r="N77" s="427"/>
    </row>
    <row r="78" spans="4:14" x14ac:dyDescent="0.25">
      <c r="D78" s="436"/>
      <c r="E78" s="419" t="s">
        <v>695</v>
      </c>
      <c r="F78" s="422" t="s">
        <v>696</v>
      </c>
      <c r="G78" s="425" t="s">
        <v>794</v>
      </c>
      <c r="H78" s="12" t="s">
        <v>681</v>
      </c>
      <c r="I78" s="425"/>
      <c r="J78" s="428"/>
      <c r="K78" s="438"/>
      <c r="L78" s="438"/>
      <c r="M78" s="425" t="s">
        <v>687</v>
      </c>
      <c r="N78" s="425" t="s">
        <v>795</v>
      </c>
    </row>
    <row r="79" spans="4:14" x14ac:dyDescent="0.25">
      <c r="D79" s="437"/>
      <c r="E79" s="421"/>
      <c r="F79" s="424"/>
      <c r="G79" s="427"/>
      <c r="H79" s="19" t="s">
        <v>697</v>
      </c>
      <c r="I79" s="427"/>
      <c r="J79" s="430"/>
      <c r="K79" s="439"/>
      <c r="L79" s="439"/>
      <c r="M79" s="427"/>
      <c r="N79" s="427"/>
    </row>
    <row r="80" spans="4:14" x14ac:dyDescent="0.25">
      <c r="D80" s="442">
        <v>2</v>
      </c>
      <c r="E80" s="444" t="s">
        <v>698</v>
      </c>
      <c r="F80" s="444"/>
      <c r="G80" s="446"/>
      <c r="H80" s="448"/>
      <c r="I80" s="446"/>
      <c r="J80" s="448"/>
      <c r="K80" s="446"/>
      <c r="L80" s="446"/>
      <c r="M80" s="446"/>
      <c r="N80" s="450"/>
    </row>
    <row r="81" spans="4:18" x14ac:dyDescent="0.25">
      <c r="D81" s="443"/>
      <c r="E81" s="445" t="s">
        <v>699</v>
      </c>
      <c r="F81" s="445"/>
      <c r="G81" s="447"/>
      <c r="H81" s="449"/>
      <c r="I81" s="447"/>
      <c r="J81" s="449"/>
      <c r="K81" s="447"/>
      <c r="L81" s="447"/>
      <c r="M81" s="447"/>
      <c r="N81" s="451"/>
    </row>
    <row r="82" spans="4:18" x14ac:dyDescent="0.25">
      <c r="D82" s="436"/>
      <c r="E82" s="419" t="s">
        <v>637</v>
      </c>
      <c r="F82" s="129" t="s">
        <v>700</v>
      </c>
      <c r="G82" s="425" t="s">
        <v>794</v>
      </c>
      <c r="H82" s="12" t="s">
        <v>702</v>
      </c>
      <c r="I82" s="425"/>
      <c r="J82" s="428"/>
      <c r="K82" s="438"/>
      <c r="L82" s="438"/>
      <c r="M82" s="425" t="s">
        <v>643</v>
      </c>
      <c r="N82" s="425" t="s">
        <v>795</v>
      </c>
    </row>
    <row r="83" spans="4:18" x14ac:dyDescent="0.25">
      <c r="D83" s="441"/>
      <c r="E83" s="420"/>
      <c r="F83" s="129" t="s">
        <v>701</v>
      </c>
      <c r="G83" s="426"/>
      <c r="H83" s="12" t="s">
        <v>681</v>
      </c>
      <c r="I83" s="426"/>
      <c r="J83" s="429"/>
      <c r="K83" s="440"/>
      <c r="L83" s="440"/>
      <c r="M83" s="426"/>
      <c r="N83" s="426"/>
    </row>
    <row r="84" spans="4:18" x14ac:dyDescent="0.25">
      <c r="D84" s="437"/>
      <c r="E84" s="421"/>
      <c r="F84" s="136"/>
      <c r="G84" s="427"/>
      <c r="H84" s="19" t="s">
        <v>366</v>
      </c>
      <c r="I84" s="427"/>
      <c r="J84" s="430"/>
      <c r="K84" s="439"/>
      <c r="L84" s="439"/>
      <c r="M84" s="427"/>
      <c r="N84" s="427"/>
    </row>
    <row r="85" spans="4:18" x14ac:dyDescent="0.25">
      <c r="D85" s="436"/>
      <c r="E85" s="419" t="s">
        <v>644</v>
      </c>
      <c r="F85" s="129" t="s">
        <v>703</v>
      </c>
      <c r="G85" s="425" t="s">
        <v>794</v>
      </c>
      <c r="H85" s="12" t="s">
        <v>702</v>
      </c>
      <c r="I85" s="425"/>
      <c r="J85" s="428"/>
      <c r="K85" s="438"/>
      <c r="L85" s="438"/>
      <c r="M85" s="425" t="s">
        <v>643</v>
      </c>
      <c r="N85" s="425" t="s">
        <v>795</v>
      </c>
    </row>
    <row r="86" spans="4:18" x14ac:dyDescent="0.25">
      <c r="D86" s="441"/>
      <c r="E86" s="420"/>
      <c r="F86" s="129" t="s">
        <v>704</v>
      </c>
      <c r="G86" s="426"/>
      <c r="H86" s="12" t="s">
        <v>681</v>
      </c>
      <c r="I86" s="426"/>
      <c r="J86" s="429"/>
      <c r="K86" s="440"/>
      <c r="L86" s="440"/>
      <c r="M86" s="426"/>
      <c r="N86" s="426"/>
    </row>
    <row r="87" spans="4:18" x14ac:dyDescent="0.25">
      <c r="D87" s="437"/>
      <c r="E87" s="421"/>
      <c r="F87" s="136"/>
      <c r="G87" s="427"/>
      <c r="H87" s="19" t="s">
        <v>366</v>
      </c>
      <c r="I87" s="427"/>
      <c r="J87" s="430"/>
      <c r="K87" s="439"/>
      <c r="L87" s="439"/>
      <c r="M87" s="427"/>
      <c r="N87" s="427"/>
    </row>
    <row r="88" spans="4:18" x14ac:dyDescent="0.25">
      <c r="D88" s="436"/>
      <c r="E88" s="419" t="s">
        <v>647</v>
      </c>
      <c r="F88" s="129" t="s">
        <v>705</v>
      </c>
      <c r="G88" s="425" t="s">
        <v>794</v>
      </c>
      <c r="H88" s="12" t="s">
        <v>702</v>
      </c>
      <c r="I88" s="425"/>
      <c r="J88" s="428"/>
      <c r="K88" s="438"/>
      <c r="L88" s="438"/>
      <c r="M88" s="425" t="s">
        <v>643</v>
      </c>
      <c r="N88" s="425" t="s">
        <v>795</v>
      </c>
    </row>
    <row r="89" spans="4:18" x14ac:dyDescent="0.25">
      <c r="D89" s="441"/>
      <c r="E89" s="420"/>
      <c r="F89" s="129" t="s">
        <v>706</v>
      </c>
      <c r="G89" s="426"/>
      <c r="H89" s="12" t="s">
        <v>681</v>
      </c>
      <c r="I89" s="426"/>
      <c r="J89" s="429"/>
      <c r="K89" s="440"/>
      <c r="L89" s="440"/>
      <c r="M89" s="426"/>
      <c r="N89" s="426"/>
      <c r="R89">
        <f>237-187</f>
        <v>50</v>
      </c>
    </row>
    <row r="90" spans="4:18" x14ac:dyDescent="0.25">
      <c r="D90" s="437"/>
      <c r="E90" s="421"/>
      <c r="F90" s="136"/>
      <c r="G90" s="427"/>
      <c r="H90" s="19" t="s">
        <v>366</v>
      </c>
      <c r="I90" s="427"/>
      <c r="J90" s="430"/>
      <c r="K90" s="439"/>
      <c r="L90" s="439"/>
      <c r="M90" s="427"/>
      <c r="N90" s="427"/>
    </row>
    <row r="91" spans="4:18" x14ac:dyDescent="0.25">
      <c r="D91" s="436"/>
      <c r="E91" s="419" t="s">
        <v>670</v>
      </c>
      <c r="F91" s="130" t="s">
        <v>707</v>
      </c>
      <c r="G91" s="425" t="s">
        <v>794</v>
      </c>
      <c r="H91" s="425" t="s">
        <v>709</v>
      </c>
      <c r="I91" s="425"/>
      <c r="J91" s="428"/>
      <c r="K91" s="438"/>
      <c r="L91" s="438"/>
      <c r="M91" s="425" t="s">
        <v>643</v>
      </c>
      <c r="N91" s="425" t="s">
        <v>795</v>
      </c>
    </row>
    <row r="92" spans="4:18" x14ac:dyDescent="0.25">
      <c r="D92" s="437"/>
      <c r="E92" s="421"/>
      <c r="F92" s="119" t="s">
        <v>708</v>
      </c>
      <c r="G92" s="427"/>
      <c r="H92" s="427"/>
      <c r="I92" s="427"/>
      <c r="J92" s="430"/>
      <c r="K92" s="439"/>
      <c r="L92" s="439"/>
      <c r="M92" s="427"/>
      <c r="N92" s="427"/>
    </row>
    <row r="93" spans="4:18" x14ac:dyDescent="0.25">
      <c r="D93" s="131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4:18" x14ac:dyDescent="0.25"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4:18" x14ac:dyDescent="0.25">
      <c r="D95" s="132">
        <v>3</v>
      </c>
      <c r="E95" s="415" t="s">
        <v>710</v>
      </c>
      <c r="F95" s="415"/>
      <c r="G95" s="113"/>
      <c r="H95" s="114"/>
      <c r="I95" s="113"/>
      <c r="J95" s="114"/>
      <c r="K95" s="113"/>
      <c r="L95" s="113"/>
      <c r="M95" s="113"/>
      <c r="N95" s="116"/>
    </row>
    <row r="96" spans="4:18" x14ac:dyDescent="0.25">
      <c r="D96" s="137"/>
      <c r="E96" s="118" t="s">
        <v>637</v>
      </c>
      <c r="F96" s="119" t="s">
        <v>711</v>
      </c>
      <c r="G96" s="138" t="s">
        <v>625</v>
      </c>
      <c r="H96" s="19" t="s">
        <v>712</v>
      </c>
      <c r="I96" s="19"/>
      <c r="J96" s="139"/>
      <c r="K96" s="140"/>
      <c r="L96" s="141"/>
      <c r="M96" s="12" t="s">
        <v>676</v>
      </c>
      <c r="N96" s="12"/>
    </row>
    <row r="97" spans="4:14" x14ac:dyDescent="0.25">
      <c r="D97" s="436"/>
      <c r="E97" s="419" t="s">
        <v>644</v>
      </c>
      <c r="F97" s="129" t="s">
        <v>713</v>
      </c>
      <c r="G97" s="425" t="s">
        <v>793</v>
      </c>
      <c r="H97" s="425" t="s">
        <v>712</v>
      </c>
      <c r="I97" s="425"/>
      <c r="J97" s="428"/>
      <c r="K97" s="438"/>
      <c r="L97" s="438"/>
      <c r="M97" s="425" t="s">
        <v>676</v>
      </c>
      <c r="N97" s="425"/>
    </row>
    <row r="98" spans="4:14" x14ac:dyDescent="0.25">
      <c r="D98" s="437"/>
      <c r="E98" s="421"/>
      <c r="F98" s="119" t="s">
        <v>714</v>
      </c>
      <c r="G98" s="427"/>
      <c r="H98" s="427"/>
      <c r="I98" s="427"/>
      <c r="J98" s="430"/>
      <c r="K98" s="439"/>
      <c r="L98" s="439"/>
      <c r="M98" s="427"/>
      <c r="N98" s="427"/>
    </row>
    <row r="99" spans="4:14" x14ac:dyDescent="0.25">
      <c r="D99" s="7"/>
      <c r="E99" s="142"/>
      <c r="F99" s="142"/>
      <c r="G99" s="142"/>
      <c r="H99" s="142"/>
      <c r="I99" s="142"/>
      <c r="J99" s="142"/>
      <c r="K99" s="142"/>
      <c r="L99" s="142"/>
      <c r="M99" s="142"/>
      <c r="N99" s="8"/>
    </row>
    <row r="100" spans="4:14" x14ac:dyDescent="0.25">
      <c r="D100" s="399" t="s">
        <v>715</v>
      </c>
      <c r="E100" s="400"/>
      <c r="F100" s="400"/>
      <c r="G100" s="400"/>
      <c r="H100" s="400"/>
      <c r="I100" s="400"/>
      <c r="J100" s="400"/>
      <c r="K100" s="105"/>
      <c r="L100" s="105"/>
      <c r="M100" s="105"/>
      <c r="N100" s="106"/>
    </row>
    <row r="101" spans="4:14" x14ac:dyDescent="0.25">
      <c r="D101" s="413" t="s">
        <v>635</v>
      </c>
      <c r="E101" s="414"/>
      <c r="F101" s="414"/>
      <c r="G101" s="414"/>
      <c r="H101" s="414"/>
      <c r="I101" s="414"/>
      <c r="J101" s="414"/>
      <c r="K101" s="107"/>
      <c r="L101" s="107"/>
      <c r="M101" s="107"/>
      <c r="N101" s="108"/>
    </row>
    <row r="102" spans="4:14" x14ac:dyDescent="0.25">
      <c r="D102" s="109">
        <v>1</v>
      </c>
      <c r="E102" s="415" t="s">
        <v>716</v>
      </c>
      <c r="F102" s="415"/>
      <c r="G102" s="115"/>
      <c r="H102" s="134"/>
      <c r="I102" s="115"/>
      <c r="J102" s="134"/>
      <c r="K102" s="115"/>
      <c r="L102" s="115"/>
      <c r="M102" s="115"/>
      <c r="N102" s="135"/>
    </row>
    <row r="103" spans="4:14" x14ac:dyDescent="0.25">
      <c r="D103" s="117"/>
      <c r="E103" s="118" t="s">
        <v>637</v>
      </c>
      <c r="F103" s="119" t="s">
        <v>717</v>
      </c>
      <c r="G103" s="17" t="s">
        <v>793</v>
      </c>
      <c r="H103" s="12" t="s">
        <v>718</v>
      </c>
      <c r="I103" s="12"/>
      <c r="J103" s="120"/>
      <c r="K103" s="244"/>
      <c r="L103" s="17" t="s">
        <v>642</v>
      </c>
      <c r="M103" s="12" t="s">
        <v>719</v>
      </c>
      <c r="N103" s="12"/>
    </row>
    <row r="104" spans="4:14" x14ac:dyDescent="0.25">
      <c r="D104" s="416"/>
      <c r="E104" s="419" t="s">
        <v>644</v>
      </c>
      <c r="F104" s="129" t="s">
        <v>720</v>
      </c>
      <c r="G104" s="425" t="s">
        <v>794</v>
      </c>
      <c r="H104" s="425" t="s">
        <v>722</v>
      </c>
      <c r="I104" s="425"/>
      <c r="J104" s="428"/>
      <c r="K104" s="425">
        <v>0</v>
      </c>
      <c r="L104" s="425" t="s">
        <v>642</v>
      </c>
      <c r="M104" s="425" t="s">
        <v>719</v>
      </c>
      <c r="N104" s="425" t="s">
        <v>795</v>
      </c>
    </row>
    <row r="105" spans="4:14" x14ac:dyDescent="0.25">
      <c r="D105" s="418"/>
      <c r="E105" s="421"/>
      <c r="F105" s="119" t="s">
        <v>721</v>
      </c>
      <c r="G105" s="427"/>
      <c r="H105" s="427"/>
      <c r="I105" s="427"/>
      <c r="J105" s="430"/>
      <c r="K105" s="427"/>
      <c r="L105" s="427"/>
      <c r="M105" s="427"/>
      <c r="N105" s="427"/>
    </row>
    <row r="106" spans="4:14" x14ac:dyDescent="0.25">
      <c r="D106" s="416"/>
      <c r="E106" s="419" t="s">
        <v>647</v>
      </c>
      <c r="F106" s="129" t="s">
        <v>720</v>
      </c>
      <c r="G106" s="425" t="s">
        <v>794</v>
      </c>
      <c r="H106" s="425" t="s">
        <v>722</v>
      </c>
      <c r="I106" s="425"/>
      <c r="J106" s="428"/>
      <c r="K106" s="425">
        <v>0</v>
      </c>
      <c r="L106" s="425" t="s">
        <v>642</v>
      </c>
      <c r="M106" s="425" t="s">
        <v>719</v>
      </c>
      <c r="N106" s="425" t="s">
        <v>795</v>
      </c>
    </row>
    <row r="107" spans="4:14" x14ac:dyDescent="0.25">
      <c r="D107" s="418"/>
      <c r="E107" s="421"/>
      <c r="F107" s="119" t="s">
        <v>723</v>
      </c>
      <c r="G107" s="427"/>
      <c r="H107" s="427"/>
      <c r="I107" s="427"/>
      <c r="J107" s="430"/>
      <c r="K107" s="427"/>
      <c r="L107" s="427"/>
      <c r="M107" s="427"/>
      <c r="N107" s="427"/>
    </row>
    <row r="108" spans="4:14" x14ac:dyDescent="0.25">
      <c r="D108" s="416"/>
      <c r="E108" s="419" t="s">
        <v>670</v>
      </c>
      <c r="F108" s="129" t="s">
        <v>720</v>
      </c>
      <c r="G108" s="425" t="s">
        <v>794</v>
      </c>
      <c r="H108" s="425" t="s">
        <v>722</v>
      </c>
      <c r="I108" s="425"/>
      <c r="J108" s="428"/>
      <c r="K108" s="425">
        <v>0</v>
      </c>
      <c r="L108" s="425" t="s">
        <v>642</v>
      </c>
      <c r="M108" s="425" t="s">
        <v>719</v>
      </c>
      <c r="N108" s="425" t="s">
        <v>795</v>
      </c>
    </row>
    <row r="109" spans="4:14" x14ac:dyDescent="0.25">
      <c r="D109" s="418"/>
      <c r="E109" s="421"/>
      <c r="F109" s="119" t="s">
        <v>724</v>
      </c>
      <c r="G109" s="427"/>
      <c r="H109" s="427"/>
      <c r="I109" s="427"/>
      <c r="J109" s="430"/>
      <c r="K109" s="427"/>
      <c r="L109" s="427"/>
      <c r="M109" s="427"/>
      <c r="N109" s="427"/>
    </row>
    <row r="110" spans="4:14" x14ac:dyDescent="0.25">
      <c r="D110" s="416"/>
      <c r="E110" s="419" t="s">
        <v>695</v>
      </c>
      <c r="F110" s="129" t="s">
        <v>720</v>
      </c>
      <c r="G110" s="425" t="s">
        <v>793</v>
      </c>
      <c r="H110" s="425"/>
      <c r="I110" s="425"/>
      <c r="J110" s="428"/>
      <c r="K110" s="431">
        <f>47989678.53-648605.24</f>
        <v>47341073.289999999</v>
      </c>
      <c r="L110" s="425" t="s">
        <v>642</v>
      </c>
      <c r="M110" s="11" t="s">
        <v>726</v>
      </c>
      <c r="N110" s="425"/>
    </row>
    <row r="111" spans="4:14" x14ac:dyDescent="0.25">
      <c r="D111" s="418"/>
      <c r="E111" s="421"/>
      <c r="F111" s="119" t="s">
        <v>725</v>
      </c>
      <c r="G111" s="427"/>
      <c r="H111" s="427"/>
      <c r="I111" s="427"/>
      <c r="J111" s="430"/>
      <c r="K111" s="432"/>
      <c r="L111" s="427"/>
      <c r="M111" s="19" t="s">
        <v>650</v>
      </c>
      <c r="N111" s="427"/>
    </row>
    <row r="112" spans="4:14" x14ac:dyDescent="0.25">
      <c r="D112" s="413" t="s">
        <v>683</v>
      </c>
      <c r="E112" s="414"/>
      <c r="F112" s="414"/>
      <c r="G112" s="414"/>
      <c r="H112" s="414"/>
      <c r="I112" s="414"/>
      <c r="J112" s="414"/>
      <c r="K112" s="107"/>
      <c r="L112" s="107"/>
      <c r="M112" s="107"/>
      <c r="N112" s="108"/>
    </row>
    <row r="113" spans="4:14" x14ac:dyDescent="0.25">
      <c r="D113" s="416">
        <v>1</v>
      </c>
      <c r="E113" s="452" t="s">
        <v>727</v>
      </c>
      <c r="F113" s="453"/>
      <c r="G113" s="425" t="s">
        <v>794</v>
      </c>
      <c r="H113" s="12" t="s">
        <v>729</v>
      </c>
      <c r="I113" s="425"/>
      <c r="J113" s="428"/>
      <c r="K113" s="438"/>
      <c r="L113" s="438"/>
      <c r="M113" s="425" t="s">
        <v>732</v>
      </c>
      <c r="N113" s="425" t="s">
        <v>795</v>
      </c>
    </row>
    <row r="114" spans="4:14" x14ac:dyDescent="0.25">
      <c r="D114" s="417"/>
      <c r="E114" s="454" t="s">
        <v>728</v>
      </c>
      <c r="F114" s="318"/>
      <c r="G114" s="426"/>
      <c r="H114" s="12" t="s">
        <v>730</v>
      </c>
      <c r="I114" s="426"/>
      <c r="J114" s="429"/>
      <c r="K114" s="440"/>
      <c r="L114" s="440"/>
      <c r="M114" s="426"/>
      <c r="N114" s="426"/>
    </row>
    <row r="115" spans="4:14" x14ac:dyDescent="0.25">
      <c r="D115" s="418"/>
      <c r="E115" s="455"/>
      <c r="F115" s="456"/>
      <c r="G115" s="427"/>
      <c r="H115" s="12" t="s">
        <v>731</v>
      </c>
      <c r="I115" s="427"/>
      <c r="J115" s="430"/>
      <c r="K115" s="439"/>
      <c r="L115" s="439"/>
      <c r="M115" s="427"/>
      <c r="N115" s="427"/>
    </row>
    <row r="116" spans="4:14" x14ac:dyDescent="0.25">
      <c r="D116" s="416">
        <v>2</v>
      </c>
      <c r="E116" s="452" t="s">
        <v>733</v>
      </c>
      <c r="F116" s="453"/>
      <c r="G116" s="425" t="s">
        <v>794</v>
      </c>
      <c r="H116" s="11" t="s">
        <v>729</v>
      </c>
      <c r="I116" s="425"/>
      <c r="J116" s="428"/>
      <c r="K116" s="438"/>
      <c r="L116" s="438"/>
      <c r="M116" s="425" t="s">
        <v>732</v>
      </c>
      <c r="N116" s="425" t="s">
        <v>795</v>
      </c>
    </row>
    <row r="117" spans="4:14" x14ac:dyDescent="0.25">
      <c r="D117" s="417"/>
      <c r="E117" s="454" t="s">
        <v>734</v>
      </c>
      <c r="F117" s="318"/>
      <c r="G117" s="426"/>
      <c r="H117" s="12" t="s">
        <v>730</v>
      </c>
      <c r="I117" s="426"/>
      <c r="J117" s="429"/>
      <c r="K117" s="440"/>
      <c r="L117" s="440"/>
      <c r="M117" s="426"/>
      <c r="N117" s="426"/>
    </row>
    <row r="118" spans="4:14" x14ac:dyDescent="0.25">
      <c r="D118" s="418"/>
      <c r="E118" s="455"/>
      <c r="F118" s="456"/>
      <c r="G118" s="427"/>
      <c r="H118" s="12" t="s">
        <v>731</v>
      </c>
      <c r="I118" s="427"/>
      <c r="J118" s="430"/>
      <c r="K118" s="439"/>
      <c r="L118" s="439"/>
      <c r="M118" s="427"/>
      <c r="N118" s="427"/>
    </row>
    <row r="119" spans="4:14" x14ac:dyDescent="0.25">
      <c r="D119" s="416">
        <v>3</v>
      </c>
      <c r="E119" s="452" t="s">
        <v>735</v>
      </c>
      <c r="F119" s="453"/>
      <c r="G119" s="425" t="s">
        <v>794</v>
      </c>
      <c r="H119" s="11" t="s">
        <v>729</v>
      </c>
      <c r="I119" s="425"/>
      <c r="J119" s="428"/>
      <c r="K119" s="438"/>
      <c r="L119" s="438"/>
      <c r="M119" s="425" t="s">
        <v>737</v>
      </c>
      <c r="N119" s="425" t="s">
        <v>795</v>
      </c>
    </row>
    <row r="120" spans="4:14" x14ac:dyDescent="0.25">
      <c r="D120" s="417"/>
      <c r="E120" s="454" t="s">
        <v>736</v>
      </c>
      <c r="F120" s="318"/>
      <c r="G120" s="426"/>
      <c r="H120" s="12" t="s">
        <v>730</v>
      </c>
      <c r="I120" s="426"/>
      <c r="J120" s="429"/>
      <c r="K120" s="440"/>
      <c r="L120" s="440"/>
      <c r="M120" s="426"/>
      <c r="N120" s="426"/>
    </row>
    <row r="121" spans="4:14" x14ac:dyDescent="0.25">
      <c r="D121" s="418"/>
      <c r="E121" s="455"/>
      <c r="F121" s="456"/>
      <c r="G121" s="427"/>
      <c r="H121" s="19" t="s">
        <v>731</v>
      </c>
      <c r="I121" s="427"/>
      <c r="J121" s="430"/>
      <c r="K121" s="439"/>
      <c r="L121" s="439"/>
      <c r="M121" s="427"/>
      <c r="N121" s="427"/>
    </row>
    <row r="122" spans="4:14" x14ac:dyDescent="0.25">
      <c r="D122" s="399" t="s">
        <v>738</v>
      </c>
      <c r="E122" s="400"/>
      <c r="F122" s="400"/>
      <c r="G122" s="400"/>
      <c r="H122" s="400"/>
      <c r="I122" s="400"/>
      <c r="J122" s="460"/>
      <c r="K122" s="143"/>
      <c r="L122" s="143"/>
      <c r="M122" s="143"/>
      <c r="N122" s="143"/>
    </row>
    <row r="123" spans="4:14" x14ac:dyDescent="0.25">
      <c r="D123" s="457" t="s">
        <v>635</v>
      </c>
      <c r="E123" s="458"/>
      <c r="F123" s="458"/>
      <c r="G123" s="458"/>
      <c r="H123" s="458"/>
      <c r="I123" s="458"/>
      <c r="J123" s="458"/>
      <c r="K123" s="458"/>
      <c r="L123" s="458"/>
      <c r="M123" s="458"/>
      <c r="N123" s="459"/>
    </row>
    <row r="124" spans="4:14" x14ac:dyDescent="0.25">
      <c r="D124" s="132">
        <v>1</v>
      </c>
      <c r="E124" s="415" t="s">
        <v>739</v>
      </c>
      <c r="F124" s="415"/>
      <c r="G124" s="113"/>
      <c r="H124" s="114"/>
      <c r="I124" s="113"/>
      <c r="J124" s="114"/>
      <c r="K124" s="113"/>
      <c r="L124" s="113"/>
      <c r="M124" s="113"/>
      <c r="N124" s="116"/>
    </row>
    <row r="125" spans="4:14" x14ac:dyDescent="0.25">
      <c r="D125" s="144"/>
      <c r="E125" s="145" t="s">
        <v>637</v>
      </c>
      <c r="F125" s="146" t="s">
        <v>740</v>
      </c>
      <c r="G125" s="147" t="s">
        <v>794</v>
      </c>
      <c r="H125" s="148"/>
      <c r="I125" s="147"/>
      <c r="J125" s="149"/>
      <c r="K125" s="147">
        <v>0</v>
      </c>
      <c r="L125" s="147" t="s">
        <v>642</v>
      </c>
      <c r="M125" s="147" t="s">
        <v>741</v>
      </c>
      <c r="N125" s="147" t="s">
        <v>795</v>
      </c>
    </row>
    <row r="126" spans="4:14" x14ac:dyDescent="0.25">
      <c r="D126" s="144"/>
      <c r="E126" s="145" t="s">
        <v>644</v>
      </c>
      <c r="F126" s="146" t="s">
        <v>742</v>
      </c>
      <c r="G126" s="147" t="s">
        <v>794</v>
      </c>
      <c r="H126" s="148"/>
      <c r="I126" s="147"/>
      <c r="J126" s="149"/>
      <c r="K126" s="147">
        <v>0</v>
      </c>
      <c r="L126" s="147" t="s">
        <v>642</v>
      </c>
      <c r="M126" s="147" t="s">
        <v>741</v>
      </c>
      <c r="N126" s="147" t="s">
        <v>795</v>
      </c>
    </row>
    <row r="127" spans="4:14" x14ac:dyDescent="0.25">
      <c r="D127" s="9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K52"/>
  <sheetViews>
    <sheetView topLeftCell="A34" workbookViewId="0">
      <selection activeCell="C4" sqref="C4:K52"/>
    </sheetView>
  </sheetViews>
  <sheetFormatPr baseColWidth="10" defaultRowHeight="15" x14ac:dyDescent="0.25"/>
  <cols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2.140625" customWidth="1"/>
    <col min="10" max="10" width="13.42578125" customWidth="1"/>
    <col min="11" max="11" width="19.42578125" customWidth="1"/>
  </cols>
  <sheetData>
    <row r="4" spans="3:11" x14ac:dyDescent="0.25">
      <c r="C4" s="465" t="s">
        <v>786</v>
      </c>
      <c r="D4" s="465"/>
      <c r="E4" s="465"/>
      <c r="F4" s="465"/>
      <c r="G4" s="465"/>
      <c r="H4" s="465"/>
      <c r="I4" s="465"/>
      <c r="J4" s="465"/>
      <c r="K4" s="465"/>
    </row>
    <row r="5" spans="3:11" ht="13.5" customHeight="1" x14ac:dyDescent="0.25">
      <c r="C5" s="465" t="s">
        <v>120</v>
      </c>
      <c r="D5" s="465"/>
      <c r="E5" s="465"/>
      <c r="F5" s="465"/>
      <c r="G5" s="465"/>
      <c r="H5" s="465"/>
      <c r="I5" s="465"/>
      <c r="J5" s="465"/>
      <c r="K5" s="465"/>
    </row>
    <row r="6" spans="3:11" ht="23.25" customHeight="1" x14ac:dyDescent="0.25">
      <c r="C6" s="502" t="s">
        <v>863</v>
      </c>
      <c r="D6" s="465"/>
      <c r="E6" s="465"/>
      <c r="F6" s="465"/>
      <c r="G6" s="465"/>
      <c r="H6" s="465"/>
      <c r="I6" s="465"/>
      <c r="J6" s="465"/>
      <c r="K6" s="465"/>
    </row>
    <row r="7" spans="3:11" x14ac:dyDescent="0.25">
      <c r="C7" s="465" t="s">
        <v>1</v>
      </c>
      <c r="D7" s="465"/>
      <c r="E7" s="465"/>
      <c r="F7" s="465"/>
      <c r="G7" s="465"/>
      <c r="H7" s="465"/>
      <c r="I7" s="465"/>
      <c r="J7" s="465"/>
      <c r="K7" s="465"/>
    </row>
    <row r="8" spans="3:11" x14ac:dyDescent="0.25">
      <c r="C8" s="465" t="s">
        <v>121</v>
      </c>
      <c r="D8" s="465"/>
      <c r="E8" s="471" t="s">
        <v>123</v>
      </c>
      <c r="F8" s="471" t="s">
        <v>125</v>
      </c>
      <c r="G8" s="471" t="s">
        <v>127</v>
      </c>
      <c r="H8" s="471" t="s">
        <v>129</v>
      </c>
      <c r="I8" s="471" t="s">
        <v>132</v>
      </c>
      <c r="J8" s="471" t="s">
        <v>136</v>
      </c>
      <c r="K8" s="471" t="s">
        <v>136</v>
      </c>
    </row>
    <row r="9" spans="3:11" x14ac:dyDescent="0.25">
      <c r="C9" s="465" t="s">
        <v>122</v>
      </c>
      <c r="D9" s="465"/>
      <c r="E9" s="471" t="s">
        <v>124</v>
      </c>
      <c r="F9" s="471" t="s">
        <v>126</v>
      </c>
      <c r="G9" s="471" t="s">
        <v>128</v>
      </c>
      <c r="H9" s="471" t="s">
        <v>130</v>
      </c>
      <c r="I9" s="471" t="s">
        <v>133</v>
      </c>
      <c r="J9" s="471" t="s">
        <v>137</v>
      </c>
      <c r="K9" s="471" t="s">
        <v>139</v>
      </c>
    </row>
    <row r="10" spans="3:11" x14ac:dyDescent="0.25">
      <c r="C10" s="479"/>
      <c r="D10" s="479"/>
      <c r="E10" s="471" t="s">
        <v>797</v>
      </c>
      <c r="F10" s="478"/>
      <c r="G10" s="478"/>
      <c r="H10" s="471" t="s">
        <v>131</v>
      </c>
      <c r="I10" s="471" t="s">
        <v>134</v>
      </c>
      <c r="J10" s="471" t="s">
        <v>138</v>
      </c>
      <c r="K10" s="471" t="s">
        <v>140</v>
      </c>
    </row>
    <row r="11" spans="3:11" x14ac:dyDescent="0.25">
      <c r="C11" s="479"/>
      <c r="D11" s="479"/>
      <c r="E11" s="471" t="s">
        <v>798</v>
      </c>
      <c r="F11" s="478"/>
      <c r="G11" s="478"/>
      <c r="H11" s="478"/>
      <c r="I11" s="471" t="s">
        <v>135</v>
      </c>
      <c r="J11" s="478"/>
      <c r="K11" s="471" t="s">
        <v>141</v>
      </c>
    </row>
    <row r="12" spans="3:11" ht="10.5" customHeight="1" x14ac:dyDescent="0.25">
      <c r="C12" s="479"/>
      <c r="D12" s="479"/>
      <c r="E12" s="478"/>
      <c r="F12" s="478"/>
      <c r="G12" s="478"/>
      <c r="H12" s="478"/>
      <c r="I12" s="478"/>
      <c r="J12" s="478"/>
      <c r="K12" s="471" t="s">
        <v>142</v>
      </c>
    </row>
    <row r="13" spans="3:11" x14ac:dyDescent="0.25">
      <c r="C13" s="303"/>
      <c r="D13" s="304"/>
      <c r="E13" s="283"/>
      <c r="F13" s="283"/>
      <c r="G13" s="283"/>
      <c r="H13" s="283"/>
      <c r="I13" s="283"/>
      <c r="J13" s="283"/>
      <c r="K13" s="283"/>
    </row>
    <row r="14" spans="3:11" x14ac:dyDescent="0.25">
      <c r="C14" s="305" t="s">
        <v>143</v>
      </c>
      <c r="D14" s="306"/>
      <c r="E14" s="169">
        <f>+E15+E19</f>
        <v>0</v>
      </c>
      <c r="F14" s="169">
        <f t="shared" ref="F14:K14" si="0">+F15+F19</f>
        <v>0</v>
      </c>
      <c r="G14" s="169">
        <f t="shared" si="0"/>
        <v>0</v>
      </c>
      <c r="H14" s="169">
        <f t="shared" si="0"/>
        <v>0</v>
      </c>
      <c r="I14" s="169">
        <f t="shared" si="0"/>
        <v>0</v>
      </c>
      <c r="J14" s="169">
        <f t="shared" si="0"/>
        <v>0</v>
      </c>
      <c r="K14" s="169">
        <f t="shared" si="0"/>
        <v>0</v>
      </c>
    </row>
    <row r="15" spans="3:11" x14ac:dyDescent="0.25">
      <c r="C15" s="305" t="s">
        <v>144</v>
      </c>
      <c r="D15" s="306"/>
      <c r="E15" s="169">
        <f>+E16+E17+E18</f>
        <v>0</v>
      </c>
      <c r="F15" s="169">
        <f t="shared" ref="F15:K15" si="1">+F16+F17+F18</f>
        <v>0</v>
      </c>
      <c r="G15" s="169">
        <f t="shared" si="1"/>
        <v>0</v>
      </c>
      <c r="H15" s="169">
        <f t="shared" si="1"/>
        <v>0</v>
      </c>
      <c r="I15" s="169">
        <f t="shared" si="1"/>
        <v>0</v>
      </c>
      <c r="J15" s="169">
        <f t="shared" si="1"/>
        <v>0</v>
      </c>
      <c r="K15" s="169">
        <f t="shared" si="1"/>
        <v>0</v>
      </c>
    </row>
    <row r="16" spans="3:11" ht="24" x14ac:dyDescent="0.25">
      <c r="C16" s="7"/>
      <c r="D16" s="8" t="s">
        <v>145</v>
      </c>
      <c r="E16" s="169">
        <v>0</v>
      </c>
      <c r="F16" s="169">
        <v>0</v>
      </c>
      <c r="G16" s="169">
        <v>0</v>
      </c>
      <c r="H16" s="169">
        <v>0</v>
      </c>
      <c r="I16" s="169">
        <v>0</v>
      </c>
      <c r="J16" s="169">
        <v>0</v>
      </c>
      <c r="K16" s="169">
        <v>0</v>
      </c>
    </row>
    <row r="17" spans="3:11" x14ac:dyDescent="0.25">
      <c r="C17" s="7"/>
      <c r="D17" s="8" t="s">
        <v>146</v>
      </c>
      <c r="E17" s="169">
        <v>0</v>
      </c>
      <c r="F17" s="169">
        <v>0</v>
      </c>
      <c r="G17" s="169">
        <v>0</v>
      </c>
      <c r="H17" s="169">
        <v>0</v>
      </c>
      <c r="I17" s="169">
        <v>0</v>
      </c>
      <c r="J17" s="169">
        <v>0</v>
      </c>
      <c r="K17" s="169">
        <v>0</v>
      </c>
    </row>
    <row r="18" spans="3:11" ht="24" x14ac:dyDescent="0.25">
      <c r="C18" s="7"/>
      <c r="D18" s="8" t="s">
        <v>147</v>
      </c>
      <c r="E18" s="169">
        <v>0</v>
      </c>
      <c r="F18" s="169">
        <v>0</v>
      </c>
      <c r="G18" s="169">
        <v>0</v>
      </c>
      <c r="H18" s="169">
        <v>0</v>
      </c>
      <c r="I18" s="169">
        <v>0</v>
      </c>
      <c r="J18" s="169">
        <v>0</v>
      </c>
      <c r="K18" s="169">
        <v>0</v>
      </c>
    </row>
    <row r="19" spans="3:11" x14ac:dyDescent="0.25">
      <c r="C19" s="305" t="s">
        <v>148</v>
      </c>
      <c r="D19" s="306"/>
      <c r="E19" s="169">
        <f>SUM(E16:E18)</f>
        <v>0</v>
      </c>
      <c r="F19" s="169">
        <f t="shared" ref="F19:K19" si="2">SUM(F16:F18)</f>
        <v>0</v>
      </c>
      <c r="G19" s="169">
        <f t="shared" si="2"/>
        <v>0</v>
      </c>
      <c r="H19" s="169">
        <f t="shared" si="2"/>
        <v>0</v>
      </c>
      <c r="I19" s="169">
        <f t="shared" si="2"/>
        <v>0</v>
      </c>
      <c r="J19" s="169">
        <f t="shared" si="2"/>
        <v>0</v>
      </c>
      <c r="K19" s="169">
        <f t="shared" si="2"/>
        <v>0</v>
      </c>
    </row>
    <row r="20" spans="3:11" ht="24" x14ac:dyDescent="0.25">
      <c r="C20" s="7"/>
      <c r="D20" s="8" t="s">
        <v>149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</row>
    <row r="21" spans="3:11" x14ac:dyDescent="0.25">
      <c r="C21" s="7"/>
      <c r="D21" s="8" t="s">
        <v>150</v>
      </c>
      <c r="E21" s="169">
        <v>0</v>
      </c>
      <c r="F21" s="169">
        <v>0</v>
      </c>
      <c r="G21" s="169">
        <v>0</v>
      </c>
      <c r="H21" s="169">
        <v>0</v>
      </c>
      <c r="I21" s="169">
        <v>0</v>
      </c>
      <c r="J21" s="169">
        <v>0</v>
      </c>
      <c r="K21" s="169">
        <v>0</v>
      </c>
    </row>
    <row r="22" spans="3:11" ht="24" x14ac:dyDescent="0.25">
      <c r="C22" s="7"/>
      <c r="D22" s="8" t="s">
        <v>151</v>
      </c>
      <c r="E22" s="169">
        <v>0</v>
      </c>
      <c r="F22" s="169">
        <v>0</v>
      </c>
      <c r="G22" s="169">
        <v>0</v>
      </c>
      <c r="H22" s="169">
        <v>0</v>
      </c>
      <c r="I22" s="169">
        <v>0</v>
      </c>
      <c r="J22" s="169">
        <v>0</v>
      </c>
      <c r="K22" s="169">
        <v>0</v>
      </c>
    </row>
    <row r="23" spans="3:11" x14ac:dyDescent="0.25">
      <c r="C23" s="305" t="s">
        <v>152</v>
      </c>
      <c r="D23" s="306"/>
      <c r="E23" s="243">
        <f>+'formato 1'!J66</f>
        <v>62097034.100000001</v>
      </c>
      <c r="F23" s="170"/>
      <c r="G23" s="170"/>
      <c r="H23" s="170"/>
      <c r="I23" s="170">
        <f>+'formato 1'!I66</f>
        <v>70112727.170000002</v>
      </c>
      <c r="J23" s="170"/>
      <c r="K23" s="170"/>
    </row>
    <row r="24" spans="3:11" x14ac:dyDescent="0.25">
      <c r="C24" s="7"/>
      <c r="D24" s="8"/>
      <c r="E24" s="171"/>
      <c r="F24" s="171"/>
      <c r="G24" s="171"/>
      <c r="H24" s="171"/>
      <c r="I24" s="171"/>
      <c r="J24" s="171"/>
      <c r="K24" s="171"/>
    </row>
    <row r="25" spans="3:11" ht="29.25" customHeight="1" x14ac:dyDescent="0.25">
      <c r="C25" s="305" t="s">
        <v>153</v>
      </c>
      <c r="D25" s="306"/>
      <c r="E25" s="169">
        <f>+E14+E23</f>
        <v>62097034.100000001</v>
      </c>
      <c r="F25" s="169">
        <f t="shared" ref="F25:K25" si="3">+F14+F23</f>
        <v>0</v>
      </c>
      <c r="G25" s="169">
        <f t="shared" si="3"/>
        <v>0</v>
      </c>
      <c r="H25" s="169">
        <f t="shared" si="3"/>
        <v>0</v>
      </c>
      <c r="I25" s="169">
        <f t="shared" si="3"/>
        <v>70112727.170000002</v>
      </c>
      <c r="J25" s="169">
        <f t="shared" si="3"/>
        <v>0</v>
      </c>
      <c r="K25" s="169">
        <f t="shared" si="3"/>
        <v>0</v>
      </c>
    </row>
    <row r="26" spans="3:11" x14ac:dyDescent="0.25">
      <c r="C26" s="303"/>
      <c r="D26" s="304"/>
      <c r="E26" s="171"/>
      <c r="F26" s="171"/>
      <c r="G26" s="171"/>
      <c r="H26" s="171"/>
      <c r="I26" s="171"/>
      <c r="J26" s="171"/>
      <c r="K26" s="171"/>
    </row>
    <row r="27" spans="3:11" ht="16.5" customHeight="1" x14ac:dyDescent="0.25">
      <c r="C27" s="305" t="s">
        <v>743</v>
      </c>
      <c r="D27" s="306"/>
      <c r="E27" s="171"/>
      <c r="F27" s="171"/>
      <c r="G27" s="171"/>
      <c r="H27" s="171"/>
      <c r="I27" s="171"/>
      <c r="J27" s="171"/>
      <c r="K27" s="171"/>
    </row>
    <row r="28" spans="3:11" x14ac:dyDescent="0.25">
      <c r="C28" s="303" t="s">
        <v>154</v>
      </c>
      <c r="D28" s="304"/>
      <c r="E28" s="169">
        <v>0</v>
      </c>
      <c r="F28" s="169">
        <v>0</v>
      </c>
      <c r="G28" s="169">
        <v>0</v>
      </c>
      <c r="H28" s="169">
        <v>0</v>
      </c>
      <c r="I28" s="169">
        <v>0</v>
      </c>
      <c r="J28" s="169">
        <v>0</v>
      </c>
      <c r="K28" s="169">
        <v>0</v>
      </c>
    </row>
    <row r="29" spans="3:11" x14ac:dyDescent="0.25">
      <c r="C29" s="303" t="s">
        <v>155</v>
      </c>
      <c r="D29" s="304"/>
      <c r="E29" s="169">
        <v>0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</row>
    <row r="30" spans="3:11" x14ac:dyDescent="0.25">
      <c r="C30" s="303" t="s">
        <v>156</v>
      </c>
      <c r="D30" s="304"/>
      <c r="E30" s="169">
        <v>0</v>
      </c>
      <c r="F30" s="169">
        <v>0</v>
      </c>
      <c r="G30" s="169">
        <v>0</v>
      </c>
      <c r="H30" s="169">
        <v>0</v>
      </c>
      <c r="I30" s="169">
        <v>0</v>
      </c>
      <c r="J30" s="169">
        <v>0</v>
      </c>
      <c r="K30" s="169">
        <v>0</v>
      </c>
    </row>
    <row r="31" spans="3:11" x14ac:dyDescent="0.25">
      <c r="C31" s="303"/>
      <c r="D31" s="304"/>
      <c r="E31" s="171"/>
      <c r="F31" s="171"/>
      <c r="G31" s="171"/>
      <c r="H31" s="171"/>
      <c r="I31" s="171"/>
      <c r="J31" s="171"/>
      <c r="K31" s="171"/>
    </row>
    <row r="32" spans="3:11" ht="25.5" customHeight="1" x14ac:dyDescent="0.25">
      <c r="C32" s="305" t="s">
        <v>157</v>
      </c>
      <c r="D32" s="306"/>
      <c r="E32" s="171"/>
      <c r="F32" s="171"/>
      <c r="G32" s="171"/>
      <c r="H32" s="171"/>
      <c r="I32" s="171"/>
      <c r="J32" s="171"/>
      <c r="K32" s="171"/>
    </row>
    <row r="33" spans="3:11" x14ac:dyDescent="0.25">
      <c r="C33" s="303" t="s">
        <v>158</v>
      </c>
      <c r="D33" s="304"/>
      <c r="E33" s="169">
        <v>0</v>
      </c>
      <c r="F33" s="169">
        <v>0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</row>
    <row r="34" spans="3:11" x14ac:dyDescent="0.25">
      <c r="C34" s="303" t="s">
        <v>159</v>
      </c>
      <c r="D34" s="304"/>
      <c r="E34" s="169">
        <v>0</v>
      </c>
      <c r="F34" s="169">
        <v>0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</row>
    <row r="35" spans="3:11" x14ac:dyDescent="0.25">
      <c r="C35" s="303" t="s">
        <v>160</v>
      </c>
      <c r="D35" s="304"/>
      <c r="E35" s="169">
        <v>0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</row>
    <row r="36" spans="3:11" x14ac:dyDescent="0.25">
      <c r="C36" s="307"/>
      <c r="D36" s="308"/>
      <c r="E36" s="172"/>
      <c r="F36" s="172"/>
      <c r="G36" s="172"/>
      <c r="H36" s="172"/>
      <c r="I36" s="172"/>
      <c r="J36" s="172"/>
      <c r="K36" s="172"/>
    </row>
    <row r="37" spans="3:11" x14ac:dyDescent="0.25">
      <c r="C37" s="9"/>
      <c r="D37" s="2"/>
      <c r="E37" s="2"/>
      <c r="F37" s="2"/>
      <c r="G37" s="2"/>
      <c r="H37" s="2"/>
      <c r="I37" s="2"/>
      <c r="J37" s="2"/>
      <c r="K37" s="2"/>
    </row>
    <row r="38" spans="3:11" ht="34.5" customHeight="1" x14ac:dyDescent="0.25">
      <c r="C38" s="309" t="s">
        <v>744</v>
      </c>
      <c r="D38" s="309"/>
      <c r="E38" s="309"/>
      <c r="F38" s="309"/>
      <c r="G38" s="309"/>
      <c r="H38" s="309"/>
      <c r="I38" s="309"/>
      <c r="J38" s="309"/>
      <c r="K38" s="309"/>
    </row>
    <row r="39" spans="3:11" ht="30.75" customHeight="1" x14ac:dyDescent="0.25">
      <c r="C39" s="309" t="s">
        <v>745</v>
      </c>
      <c r="D39" s="309"/>
      <c r="E39" s="309"/>
      <c r="F39" s="309"/>
      <c r="G39" s="309"/>
      <c r="H39" s="309"/>
      <c r="I39" s="309"/>
      <c r="J39" s="309"/>
      <c r="K39" s="309"/>
    </row>
    <row r="41" spans="3:11" x14ac:dyDescent="0.25">
      <c r="C41" s="465" t="s">
        <v>786</v>
      </c>
      <c r="D41" s="465"/>
      <c r="E41" s="465"/>
      <c r="F41" s="465"/>
      <c r="G41" s="465"/>
      <c r="H41" s="465"/>
      <c r="I41" s="465"/>
    </row>
    <row r="42" spans="3:11" x14ac:dyDescent="0.25">
      <c r="C42" s="465" t="s">
        <v>120</v>
      </c>
      <c r="D42" s="465"/>
      <c r="E42" s="465"/>
      <c r="F42" s="465"/>
      <c r="G42" s="465"/>
      <c r="H42" s="465"/>
      <c r="I42" s="465"/>
    </row>
    <row r="43" spans="3:11" x14ac:dyDescent="0.25">
      <c r="C43" s="502" t="s">
        <v>865</v>
      </c>
      <c r="D43" s="465"/>
      <c r="E43" s="465"/>
      <c r="F43" s="465"/>
      <c r="G43" s="465"/>
      <c r="H43" s="465"/>
      <c r="I43" s="465"/>
    </row>
    <row r="44" spans="3:11" x14ac:dyDescent="0.25">
      <c r="C44" s="465" t="s">
        <v>1</v>
      </c>
      <c r="D44" s="465"/>
      <c r="E44" s="465"/>
      <c r="F44" s="465"/>
      <c r="G44" s="465"/>
      <c r="H44" s="465"/>
      <c r="I44" s="465"/>
    </row>
    <row r="45" spans="3:11" x14ac:dyDescent="0.25">
      <c r="C45" s="477" t="s">
        <v>161</v>
      </c>
      <c r="D45" s="477"/>
      <c r="E45" s="471" t="s">
        <v>162</v>
      </c>
      <c r="F45" s="471" t="s">
        <v>164</v>
      </c>
      <c r="G45" s="471" t="s">
        <v>167</v>
      </c>
      <c r="H45" s="471" t="s">
        <v>139</v>
      </c>
      <c r="I45" s="471" t="s">
        <v>171</v>
      </c>
    </row>
    <row r="46" spans="3:11" x14ac:dyDescent="0.25">
      <c r="C46" s="477"/>
      <c r="D46" s="477"/>
      <c r="E46" s="471" t="s">
        <v>163</v>
      </c>
      <c r="F46" s="471" t="s">
        <v>165</v>
      </c>
      <c r="G46" s="471" t="s">
        <v>168</v>
      </c>
      <c r="H46" s="471" t="s">
        <v>169</v>
      </c>
      <c r="I46" s="471" t="s">
        <v>172</v>
      </c>
    </row>
    <row r="47" spans="3:11" x14ac:dyDescent="0.25">
      <c r="C47" s="477"/>
      <c r="D47" s="477"/>
      <c r="E47" s="478"/>
      <c r="F47" s="471" t="s">
        <v>166</v>
      </c>
      <c r="G47" s="478"/>
      <c r="H47" s="471" t="s">
        <v>170</v>
      </c>
      <c r="I47" s="478"/>
    </row>
    <row r="48" spans="3:11" x14ac:dyDescent="0.25">
      <c r="C48" s="503" t="s">
        <v>173</v>
      </c>
      <c r="D48" s="504"/>
      <c r="E48" s="505"/>
      <c r="F48" s="506"/>
      <c r="G48" s="506"/>
      <c r="H48" s="506"/>
      <c r="I48" s="506"/>
    </row>
    <row r="49" spans="3:9" x14ac:dyDescent="0.25">
      <c r="C49" s="503"/>
      <c r="D49" s="504"/>
      <c r="E49" s="505"/>
      <c r="F49" s="506"/>
      <c r="G49" s="506"/>
      <c r="H49" s="506"/>
      <c r="I49" s="506"/>
    </row>
    <row r="50" spans="3:9" x14ac:dyDescent="0.25">
      <c r="C50" s="503" t="s">
        <v>174</v>
      </c>
      <c r="D50" s="504"/>
      <c r="E50" s="507">
        <v>0</v>
      </c>
      <c r="F50" s="508">
        <v>0</v>
      </c>
      <c r="G50" s="508">
        <v>0</v>
      </c>
      <c r="H50" s="508">
        <v>0</v>
      </c>
      <c r="I50" s="508">
        <v>0</v>
      </c>
    </row>
    <row r="51" spans="3:9" x14ac:dyDescent="0.25">
      <c r="C51" s="503" t="s">
        <v>175</v>
      </c>
      <c r="D51" s="504"/>
      <c r="E51" s="507">
        <v>0</v>
      </c>
      <c r="F51" s="508">
        <v>0</v>
      </c>
      <c r="G51" s="508">
        <v>0</v>
      </c>
      <c r="H51" s="508">
        <v>0</v>
      </c>
      <c r="I51" s="508">
        <v>0</v>
      </c>
    </row>
    <row r="52" spans="3:9" x14ac:dyDescent="0.25">
      <c r="C52" s="509" t="s">
        <v>176</v>
      </c>
      <c r="D52" s="510"/>
      <c r="E52" s="511">
        <v>0</v>
      </c>
      <c r="F52" s="512">
        <v>0</v>
      </c>
      <c r="G52" s="512">
        <v>0</v>
      </c>
      <c r="H52" s="512">
        <v>0</v>
      </c>
      <c r="I52" s="512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M33"/>
  <sheetViews>
    <sheetView workbookViewId="0">
      <selection activeCell="C5" sqref="C5:M32"/>
    </sheetView>
  </sheetViews>
  <sheetFormatPr baseColWidth="10" defaultRowHeight="15" x14ac:dyDescent="0.25"/>
  <cols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6.85546875" customWidth="1"/>
    <col min="12" max="12" width="13.7109375" customWidth="1"/>
    <col min="13" max="13" width="15.28515625" customWidth="1"/>
  </cols>
  <sheetData>
    <row r="4" spans="3:13" x14ac:dyDescent="0.25">
      <c r="C4" s="9"/>
    </row>
    <row r="5" spans="3:13" x14ac:dyDescent="0.25">
      <c r="C5" s="468" t="s">
        <v>786</v>
      </c>
      <c r="D5" s="468"/>
      <c r="E5" s="468"/>
      <c r="F5" s="468"/>
      <c r="G5" s="468"/>
      <c r="H5" s="468"/>
      <c r="I5" s="468"/>
      <c r="J5" s="468"/>
      <c r="K5" s="468"/>
      <c r="L5" s="468"/>
      <c r="M5" s="468"/>
    </row>
    <row r="6" spans="3:13" x14ac:dyDescent="0.25">
      <c r="C6" s="462" t="s">
        <v>177</v>
      </c>
      <c r="D6" s="462"/>
      <c r="E6" s="462"/>
      <c r="F6" s="462"/>
      <c r="G6" s="462"/>
      <c r="H6" s="462"/>
      <c r="I6" s="462"/>
      <c r="J6" s="462"/>
      <c r="K6" s="462"/>
      <c r="L6" s="462"/>
      <c r="M6" s="462"/>
    </row>
    <row r="7" spans="3:13" x14ac:dyDescent="0.25">
      <c r="C7" s="502" t="s">
        <v>864</v>
      </c>
      <c r="D7" s="465"/>
      <c r="E7" s="465"/>
      <c r="F7" s="465"/>
      <c r="G7" s="465"/>
      <c r="H7" s="465"/>
      <c r="I7" s="465"/>
      <c r="J7" s="465"/>
      <c r="K7" s="465"/>
      <c r="L7" s="465"/>
      <c r="M7" s="465"/>
    </row>
    <row r="8" spans="3:13" x14ac:dyDescent="0.25">
      <c r="C8" s="468" t="s">
        <v>1</v>
      </c>
      <c r="D8" s="468"/>
      <c r="E8" s="468"/>
      <c r="F8" s="468"/>
      <c r="G8" s="468"/>
      <c r="H8" s="468"/>
      <c r="I8" s="468"/>
      <c r="J8" s="468"/>
      <c r="K8" s="468"/>
      <c r="L8" s="468"/>
      <c r="M8" s="468"/>
    </row>
    <row r="9" spans="3:13" x14ac:dyDescent="0.25">
      <c r="C9" s="471" t="s">
        <v>178</v>
      </c>
      <c r="D9" s="471" t="s">
        <v>180</v>
      </c>
      <c r="E9" s="471" t="s">
        <v>182</v>
      </c>
      <c r="F9" s="471" t="s">
        <v>182</v>
      </c>
      <c r="G9" s="471" t="s">
        <v>188</v>
      </c>
      <c r="H9" s="471" t="s">
        <v>164</v>
      </c>
      <c r="I9" s="471" t="s">
        <v>192</v>
      </c>
      <c r="J9" s="471" t="s">
        <v>192</v>
      </c>
      <c r="K9" s="471" t="s">
        <v>200</v>
      </c>
      <c r="L9" s="471" t="s">
        <v>203</v>
      </c>
      <c r="M9" s="471" t="s">
        <v>208</v>
      </c>
    </row>
    <row r="10" spans="3:13" x14ac:dyDescent="0.25">
      <c r="C10" s="471" t="s">
        <v>179</v>
      </c>
      <c r="D10" s="471" t="s">
        <v>181</v>
      </c>
      <c r="E10" s="471" t="s">
        <v>183</v>
      </c>
      <c r="F10" s="471" t="s">
        <v>186</v>
      </c>
      <c r="G10" s="471" t="s">
        <v>189</v>
      </c>
      <c r="H10" s="471" t="s">
        <v>191</v>
      </c>
      <c r="I10" s="471" t="s">
        <v>193</v>
      </c>
      <c r="J10" s="471" t="s">
        <v>193</v>
      </c>
      <c r="K10" s="471" t="s">
        <v>201</v>
      </c>
      <c r="L10" s="471" t="s">
        <v>204</v>
      </c>
      <c r="M10" s="471" t="s">
        <v>209</v>
      </c>
    </row>
    <row r="11" spans="3:13" x14ac:dyDescent="0.25">
      <c r="C11" s="478"/>
      <c r="D11" s="478"/>
      <c r="E11" s="471" t="s">
        <v>184</v>
      </c>
      <c r="F11" s="471" t="s">
        <v>187</v>
      </c>
      <c r="G11" s="471" t="s">
        <v>190</v>
      </c>
      <c r="H11" s="478"/>
      <c r="I11" s="471" t="s">
        <v>194</v>
      </c>
      <c r="J11" s="471" t="s">
        <v>194</v>
      </c>
      <c r="K11" s="471" t="s">
        <v>202</v>
      </c>
      <c r="L11" s="471" t="s">
        <v>205</v>
      </c>
      <c r="M11" s="471" t="s">
        <v>210</v>
      </c>
    </row>
    <row r="12" spans="3:13" x14ac:dyDescent="0.25">
      <c r="C12" s="478"/>
      <c r="D12" s="478"/>
      <c r="E12" s="471" t="s">
        <v>185</v>
      </c>
      <c r="F12" s="478"/>
      <c r="G12" s="478"/>
      <c r="H12" s="478"/>
      <c r="I12" s="471" t="s">
        <v>195</v>
      </c>
      <c r="J12" s="471" t="s">
        <v>195</v>
      </c>
      <c r="K12" s="478"/>
      <c r="L12" s="471" t="s">
        <v>206</v>
      </c>
      <c r="M12" s="471" t="s">
        <v>211</v>
      </c>
    </row>
    <row r="13" spans="3:13" x14ac:dyDescent="0.25">
      <c r="C13" s="478"/>
      <c r="D13" s="478"/>
      <c r="E13" s="478"/>
      <c r="F13" s="478"/>
      <c r="G13" s="478"/>
      <c r="H13" s="478"/>
      <c r="I13" s="471" t="s">
        <v>196</v>
      </c>
      <c r="J13" s="471" t="s">
        <v>197</v>
      </c>
      <c r="K13" s="478"/>
      <c r="L13" s="471" t="s">
        <v>207</v>
      </c>
      <c r="M13" s="471" t="s">
        <v>212</v>
      </c>
    </row>
    <row r="14" spans="3:13" x14ac:dyDescent="0.25">
      <c r="C14" s="478"/>
      <c r="D14" s="478"/>
      <c r="E14" s="478"/>
      <c r="F14" s="478"/>
      <c r="G14" s="478"/>
      <c r="H14" s="478"/>
      <c r="I14" s="478"/>
      <c r="J14" s="471" t="s">
        <v>198</v>
      </c>
      <c r="K14" s="478"/>
      <c r="L14" s="478"/>
      <c r="M14" s="478"/>
    </row>
    <row r="15" spans="3:13" x14ac:dyDescent="0.25">
      <c r="C15" s="478"/>
      <c r="D15" s="478"/>
      <c r="E15" s="478"/>
      <c r="F15" s="478"/>
      <c r="G15" s="478"/>
      <c r="H15" s="478"/>
      <c r="I15" s="478"/>
      <c r="J15" s="471" t="s">
        <v>199</v>
      </c>
      <c r="K15" s="478"/>
      <c r="L15" s="478"/>
      <c r="M15" s="478"/>
    </row>
    <row r="16" spans="3:13" x14ac:dyDescent="0.25">
      <c r="C16" s="283"/>
      <c r="D16" s="283"/>
      <c r="E16" s="283"/>
      <c r="F16" s="283"/>
      <c r="G16" s="283"/>
      <c r="H16" s="283"/>
      <c r="I16" s="283"/>
      <c r="J16" s="283"/>
      <c r="K16" s="283"/>
      <c r="L16" s="283"/>
      <c r="M16" s="283"/>
    </row>
    <row r="17" spans="3:13" x14ac:dyDescent="0.25">
      <c r="C17" s="26" t="s">
        <v>213</v>
      </c>
      <c r="D17" s="310"/>
      <c r="E17" s="310"/>
      <c r="F17" s="310"/>
      <c r="G17" s="310">
        <f t="shared" ref="G17:M17" si="0">+G19+G20+G21+G22</f>
        <v>0</v>
      </c>
      <c r="H17" s="310"/>
      <c r="I17" s="310">
        <f t="shared" si="0"/>
        <v>0</v>
      </c>
      <c r="J17" s="310">
        <f t="shared" si="0"/>
        <v>0</v>
      </c>
      <c r="K17" s="310">
        <f t="shared" si="0"/>
        <v>0</v>
      </c>
      <c r="L17" s="310">
        <f t="shared" si="0"/>
        <v>0</v>
      </c>
      <c r="M17" s="310">
        <f t="shared" si="0"/>
        <v>0</v>
      </c>
    </row>
    <row r="18" spans="3:13" x14ac:dyDescent="0.25">
      <c r="C18" s="26" t="s">
        <v>214</v>
      </c>
      <c r="D18" s="310"/>
      <c r="E18" s="310"/>
      <c r="F18" s="310"/>
      <c r="G18" s="310"/>
      <c r="H18" s="310"/>
      <c r="I18" s="310"/>
      <c r="J18" s="310"/>
      <c r="K18" s="310"/>
      <c r="L18" s="310"/>
      <c r="M18" s="310"/>
    </row>
    <row r="19" spans="3:13" x14ac:dyDescent="0.25">
      <c r="C19" s="27" t="s">
        <v>215</v>
      </c>
      <c r="D19" s="169"/>
      <c r="E19" s="169"/>
      <c r="F19" s="169"/>
      <c r="G19" s="169">
        <v>0</v>
      </c>
      <c r="H19" s="169"/>
      <c r="I19" s="169">
        <v>0</v>
      </c>
      <c r="J19" s="169">
        <v>0</v>
      </c>
      <c r="K19" s="169">
        <v>0</v>
      </c>
      <c r="L19" s="169">
        <v>0</v>
      </c>
      <c r="M19" s="169">
        <v>0</v>
      </c>
    </row>
    <row r="20" spans="3:13" x14ac:dyDescent="0.25">
      <c r="C20" s="27" t="s">
        <v>216</v>
      </c>
      <c r="D20" s="169"/>
      <c r="E20" s="169"/>
      <c r="F20" s="169"/>
      <c r="G20" s="169">
        <v>0</v>
      </c>
      <c r="H20" s="169"/>
      <c r="I20" s="169">
        <v>0</v>
      </c>
      <c r="J20" s="169">
        <v>0</v>
      </c>
      <c r="K20" s="169">
        <v>0</v>
      </c>
      <c r="L20" s="169">
        <v>0</v>
      </c>
      <c r="M20" s="169">
        <v>0</v>
      </c>
    </row>
    <row r="21" spans="3:13" x14ac:dyDescent="0.25">
      <c r="C21" s="27" t="s">
        <v>217</v>
      </c>
      <c r="D21" s="169"/>
      <c r="E21" s="169"/>
      <c r="F21" s="169"/>
      <c r="G21" s="169">
        <v>0</v>
      </c>
      <c r="H21" s="169"/>
      <c r="I21" s="169">
        <v>0</v>
      </c>
      <c r="J21" s="169">
        <v>0</v>
      </c>
      <c r="K21" s="169">
        <v>0</v>
      </c>
      <c r="L21" s="169">
        <v>0</v>
      </c>
      <c r="M21" s="169">
        <v>0</v>
      </c>
    </row>
    <row r="22" spans="3:13" x14ac:dyDescent="0.25">
      <c r="C22" s="27" t="s">
        <v>218</v>
      </c>
      <c r="D22" s="169"/>
      <c r="E22" s="169"/>
      <c r="F22" s="169"/>
      <c r="G22" s="169">
        <v>0</v>
      </c>
      <c r="H22" s="169"/>
      <c r="I22" s="169">
        <v>0</v>
      </c>
      <c r="J22" s="169">
        <v>0</v>
      </c>
      <c r="K22" s="169">
        <v>0</v>
      </c>
      <c r="L22" s="169">
        <v>0</v>
      </c>
      <c r="M22" s="169">
        <v>0</v>
      </c>
    </row>
    <row r="23" spans="3:13" x14ac:dyDescent="0.25">
      <c r="C23" s="10"/>
      <c r="D23" s="171"/>
      <c r="E23" s="171"/>
      <c r="F23" s="171"/>
      <c r="G23" s="171"/>
      <c r="H23" s="171"/>
      <c r="I23" s="171"/>
      <c r="J23" s="171"/>
      <c r="K23" s="171"/>
      <c r="L23" s="171"/>
      <c r="M23" s="171"/>
    </row>
    <row r="24" spans="3:13" x14ac:dyDescent="0.25">
      <c r="C24" s="26" t="s">
        <v>219</v>
      </c>
      <c r="D24" s="169"/>
      <c r="E24" s="169"/>
      <c r="F24" s="169"/>
      <c r="G24" s="169">
        <f t="shared" ref="G24:M24" si="1">+G25+G26+G27+G28</f>
        <v>0</v>
      </c>
      <c r="H24" s="169"/>
      <c r="I24" s="169">
        <f t="shared" si="1"/>
        <v>0</v>
      </c>
      <c r="J24" s="169">
        <f t="shared" si="1"/>
        <v>0</v>
      </c>
      <c r="K24" s="169">
        <f t="shared" si="1"/>
        <v>0</v>
      </c>
      <c r="L24" s="169">
        <f t="shared" si="1"/>
        <v>0</v>
      </c>
      <c r="M24" s="169">
        <f t="shared" si="1"/>
        <v>0</v>
      </c>
    </row>
    <row r="25" spans="3:13" x14ac:dyDescent="0.25">
      <c r="C25" s="27" t="s">
        <v>220</v>
      </c>
      <c r="D25" s="169"/>
      <c r="E25" s="169"/>
      <c r="F25" s="169"/>
      <c r="G25" s="169">
        <v>0</v>
      </c>
      <c r="H25" s="169"/>
      <c r="I25" s="169">
        <v>0</v>
      </c>
      <c r="J25" s="169">
        <v>0</v>
      </c>
      <c r="K25" s="169">
        <v>0</v>
      </c>
      <c r="L25" s="169">
        <v>0</v>
      </c>
      <c r="M25" s="169">
        <v>0</v>
      </c>
    </row>
    <row r="26" spans="3:13" x14ac:dyDescent="0.25">
      <c r="C26" s="27" t="s">
        <v>221</v>
      </c>
      <c r="D26" s="169"/>
      <c r="E26" s="169"/>
      <c r="F26" s="169"/>
      <c r="G26" s="169">
        <v>0</v>
      </c>
      <c r="H26" s="169"/>
      <c r="I26" s="169">
        <v>0</v>
      </c>
      <c r="J26" s="169">
        <v>0</v>
      </c>
      <c r="K26" s="169">
        <v>0</v>
      </c>
      <c r="L26" s="169">
        <v>0</v>
      </c>
      <c r="M26" s="169">
        <v>0</v>
      </c>
    </row>
    <row r="27" spans="3:13" x14ac:dyDescent="0.25">
      <c r="C27" s="27" t="s">
        <v>222</v>
      </c>
      <c r="D27" s="169"/>
      <c r="E27" s="169"/>
      <c r="F27" s="169"/>
      <c r="G27" s="169">
        <v>0</v>
      </c>
      <c r="H27" s="169"/>
      <c r="I27" s="169">
        <v>0</v>
      </c>
      <c r="J27" s="169">
        <v>0</v>
      </c>
      <c r="K27" s="169">
        <v>0</v>
      </c>
      <c r="L27" s="169">
        <v>0</v>
      </c>
      <c r="M27" s="169">
        <v>0</v>
      </c>
    </row>
    <row r="28" spans="3:13" x14ac:dyDescent="0.25">
      <c r="C28" s="27" t="s">
        <v>223</v>
      </c>
      <c r="D28" s="169"/>
      <c r="E28" s="169"/>
      <c r="F28" s="169"/>
      <c r="G28" s="169">
        <v>0</v>
      </c>
      <c r="H28" s="169"/>
      <c r="I28" s="169">
        <v>0</v>
      </c>
      <c r="J28" s="169">
        <v>0</v>
      </c>
      <c r="K28" s="169">
        <v>0</v>
      </c>
      <c r="L28" s="169">
        <v>0</v>
      </c>
      <c r="M28" s="169">
        <v>0</v>
      </c>
    </row>
    <row r="29" spans="3:13" x14ac:dyDescent="0.25">
      <c r="C29" s="10"/>
      <c r="D29" s="171"/>
      <c r="E29" s="171"/>
      <c r="F29" s="171"/>
      <c r="G29" s="171"/>
      <c r="H29" s="171"/>
      <c r="I29" s="171"/>
      <c r="J29" s="171"/>
      <c r="K29" s="171"/>
      <c r="L29" s="171"/>
      <c r="M29" s="171"/>
    </row>
    <row r="30" spans="3:13" x14ac:dyDescent="0.25">
      <c r="C30" s="26" t="s">
        <v>224</v>
      </c>
      <c r="D30" s="169"/>
      <c r="E30" s="169"/>
      <c r="F30" s="169"/>
      <c r="G30" s="169">
        <f t="shared" ref="G30:M30" si="2">+G17+G24</f>
        <v>0</v>
      </c>
      <c r="H30" s="169"/>
      <c r="I30" s="169">
        <f t="shared" si="2"/>
        <v>0</v>
      </c>
      <c r="J30" s="169">
        <f t="shared" si="2"/>
        <v>0</v>
      </c>
      <c r="K30" s="169">
        <f t="shared" si="2"/>
        <v>0</v>
      </c>
      <c r="L30" s="169">
        <f t="shared" si="2"/>
        <v>0</v>
      </c>
      <c r="M30" s="169">
        <f t="shared" si="2"/>
        <v>0</v>
      </c>
    </row>
    <row r="31" spans="3:13" x14ac:dyDescent="0.25">
      <c r="C31" s="26" t="s">
        <v>225</v>
      </c>
      <c r="D31" s="169"/>
      <c r="E31" s="169"/>
      <c r="F31" s="169"/>
      <c r="G31" s="169"/>
      <c r="H31" s="169"/>
      <c r="I31" s="169"/>
      <c r="J31" s="169"/>
      <c r="K31" s="169"/>
      <c r="L31" s="169"/>
      <c r="M31" s="169"/>
    </row>
    <row r="32" spans="3:13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3" x14ac:dyDescent="0.25">
      <c r="C33" s="9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I93"/>
  <sheetViews>
    <sheetView topLeftCell="A62" workbookViewId="0">
      <selection activeCell="C5" sqref="C5:G93"/>
    </sheetView>
  </sheetViews>
  <sheetFormatPr baseColWidth="10" defaultRowHeight="15" x14ac:dyDescent="0.25"/>
  <cols>
    <col min="4" max="4" width="77.7109375" customWidth="1"/>
    <col min="5" max="5" width="13" bestFit="1" customWidth="1"/>
    <col min="6" max="6" width="11.5703125" bestFit="1" customWidth="1"/>
    <col min="7" max="7" width="13.140625" customWidth="1"/>
    <col min="9" max="9" width="11.7109375" bestFit="1" customWidth="1"/>
  </cols>
  <sheetData>
    <row r="4" spans="3:7" ht="16.5" customHeight="1" x14ac:dyDescent="0.25">
      <c r="C4" s="311" t="s">
        <v>789</v>
      </c>
      <c r="D4" s="311"/>
      <c r="E4" s="311"/>
      <c r="F4" s="311"/>
      <c r="G4" s="311"/>
    </row>
    <row r="5" spans="3:7" x14ac:dyDescent="0.25">
      <c r="C5" s="480" t="s">
        <v>786</v>
      </c>
      <c r="D5" s="481"/>
      <c r="E5" s="481"/>
      <c r="F5" s="481"/>
      <c r="G5" s="482"/>
    </row>
    <row r="6" spans="3:7" x14ac:dyDescent="0.25">
      <c r="C6" s="483" t="s">
        <v>226</v>
      </c>
      <c r="D6" s="465"/>
      <c r="E6" s="465"/>
      <c r="F6" s="465"/>
      <c r="G6" s="484"/>
    </row>
    <row r="7" spans="3:7" x14ac:dyDescent="0.25">
      <c r="C7" s="501" t="s">
        <v>866</v>
      </c>
      <c r="D7" s="465"/>
      <c r="E7" s="465"/>
      <c r="F7" s="465"/>
      <c r="G7" s="484"/>
    </row>
    <row r="8" spans="3:7" x14ac:dyDescent="0.25">
      <c r="C8" s="485" t="s">
        <v>1</v>
      </c>
      <c r="D8" s="486"/>
      <c r="E8" s="486"/>
      <c r="F8" s="486"/>
      <c r="G8" s="487"/>
    </row>
    <row r="9" spans="3:7" x14ac:dyDescent="0.25">
      <c r="C9" s="300"/>
      <c r="D9" s="300"/>
      <c r="E9" s="300"/>
      <c r="F9" s="300"/>
      <c r="G9" s="300"/>
    </row>
    <row r="10" spans="3:7" x14ac:dyDescent="0.25">
      <c r="C10" s="488" t="s">
        <v>2</v>
      </c>
      <c r="D10" s="488"/>
      <c r="E10" s="471" t="s">
        <v>227</v>
      </c>
      <c r="F10" s="465" t="s">
        <v>229</v>
      </c>
      <c r="G10" s="471" t="s">
        <v>230</v>
      </c>
    </row>
    <row r="11" spans="3:7" x14ac:dyDescent="0.25">
      <c r="C11" s="489"/>
      <c r="D11" s="489"/>
      <c r="E11" s="490" t="s">
        <v>228</v>
      </c>
      <c r="F11" s="468"/>
      <c r="G11" s="490" t="s">
        <v>231</v>
      </c>
    </row>
    <row r="12" spans="3:7" x14ac:dyDescent="0.25">
      <c r="C12" s="278"/>
      <c r="D12" s="32"/>
      <c r="E12" s="33"/>
      <c r="F12" s="33"/>
      <c r="G12" s="33"/>
    </row>
    <row r="13" spans="3:7" x14ac:dyDescent="0.25">
      <c r="C13" s="28"/>
      <c r="D13" s="29" t="s">
        <v>232</v>
      </c>
      <c r="E13" s="173">
        <f>+E14+E15+E16</f>
        <v>228982706.72999999</v>
      </c>
      <c r="F13" s="173">
        <f t="shared" ref="F13:G13" si="0">+F14+F15+F16</f>
        <v>252017628.03999999</v>
      </c>
      <c r="G13" s="173">
        <f t="shared" si="0"/>
        <v>252017628.03999999</v>
      </c>
    </row>
    <row r="14" spans="3:7" x14ac:dyDescent="0.25">
      <c r="C14" s="28"/>
      <c r="D14" s="31" t="s">
        <v>233</v>
      </c>
      <c r="E14" s="173">
        <v>228982706.72999999</v>
      </c>
      <c r="F14" s="173">
        <v>252017628.03999999</v>
      </c>
      <c r="G14" s="173">
        <v>252017628.03999999</v>
      </c>
    </row>
    <row r="15" spans="3:7" x14ac:dyDescent="0.25">
      <c r="C15" s="28"/>
      <c r="D15" s="31" t="s">
        <v>234</v>
      </c>
      <c r="E15" s="173">
        <v>0</v>
      </c>
      <c r="F15" s="173">
        <v>0</v>
      </c>
      <c r="G15" s="173">
        <v>0</v>
      </c>
    </row>
    <row r="16" spans="3:7" x14ac:dyDescent="0.25">
      <c r="C16" s="28"/>
      <c r="D16" s="31" t="s">
        <v>235</v>
      </c>
      <c r="E16" s="173">
        <v>0</v>
      </c>
      <c r="F16" s="173">
        <v>0</v>
      </c>
      <c r="G16" s="173">
        <v>0</v>
      </c>
    </row>
    <row r="17" spans="3:9" x14ac:dyDescent="0.25">
      <c r="C17" s="28"/>
      <c r="D17" s="32"/>
      <c r="E17" s="173"/>
      <c r="F17" s="173"/>
      <c r="G17" s="173"/>
    </row>
    <row r="18" spans="3:9" x14ac:dyDescent="0.25">
      <c r="C18" s="28"/>
      <c r="D18" s="29" t="s">
        <v>236</v>
      </c>
      <c r="E18" s="173">
        <f>+E19+E20</f>
        <v>228982706.72999999</v>
      </c>
      <c r="F18" s="173">
        <f t="shared" ref="F18:G18" si="1">+F19+F20</f>
        <v>253816482.53999999</v>
      </c>
      <c r="G18" s="173">
        <f t="shared" si="1"/>
        <v>248860900.69</v>
      </c>
    </row>
    <row r="19" spans="3:9" x14ac:dyDescent="0.25">
      <c r="C19" s="28"/>
      <c r="D19" s="31" t="s">
        <v>237</v>
      </c>
      <c r="E19" s="173">
        <v>228982706.72999999</v>
      </c>
      <c r="F19" s="173">
        <v>253816482.53999999</v>
      </c>
      <c r="G19" s="173">
        <v>248860900.69</v>
      </c>
    </row>
    <row r="20" spans="3:9" x14ac:dyDescent="0.25">
      <c r="C20" s="28"/>
      <c r="D20" s="31" t="s">
        <v>238</v>
      </c>
      <c r="E20" s="173">
        <v>0</v>
      </c>
      <c r="F20" s="173">
        <v>0</v>
      </c>
      <c r="G20" s="173">
        <v>0</v>
      </c>
    </row>
    <row r="21" spans="3:9" x14ac:dyDescent="0.25">
      <c r="C21" s="28"/>
      <c r="D21" s="32"/>
      <c r="E21" s="173"/>
      <c r="F21" s="173"/>
      <c r="G21" s="173"/>
    </row>
    <row r="22" spans="3:9" x14ac:dyDescent="0.25">
      <c r="C22" s="28"/>
      <c r="D22" s="29" t="s">
        <v>239</v>
      </c>
      <c r="E22" s="174"/>
      <c r="F22" s="173">
        <f>+F23</f>
        <v>3419850.08</v>
      </c>
      <c r="G22" s="173">
        <f>+G23</f>
        <v>3419850.09</v>
      </c>
    </row>
    <row r="23" spans="3:9" x14ac:dyDescent="0.25">
      <c r="C23" s="28"/>
      <c r="D23" s="31" t="s">
        <v>240</v>
      </c>
      <c r="E23" s="246">
        <v>449747.28</v>
      </c>
      <c r="F23" s="246">
        <v>3419850.08</v>
      </c>
      <c r="G23" s="246">
        <v>3419850.09</v>
      </c>
      <c r="I23" s="166" t="s">
        <v>789</v>
      </c>
    </row>
    <row r="24" spans="3:9" x14ac:dyDescent="0.25">
      <c r="C24" s="312"/>
      <c r="D24" s="31" t="s">
        <v>241</v>
      </c>
      <c r="E24" s="314"/>
      <c r="F24" s="315">
        <v>0</v>
      </c>
      <c r="G24" s="315">
        <v>0</v>
      </c>
    </row>
    <row r="25" spans="3:9" x14ac:dyDescent="0.25">
      <c r="C25" s="312"/>
      <c r="D25" s="31" t="s">
        <v>242</v>
      </c>
      <c r="E25" s="314"/>
      <c r="F25" s="315"/>
      <c r="G25" s="315"/>
    </row>
    <row r="26" spans="3:9" x14ac:dyDescent="0.25">
      <c r="C26" s="28"/>
      <c r="D26" s="32"/>
      <c r="E26" s="173"/>
      <c r="F26" s="173"/>
      <c r="G26" s="173"/>
    </row>
    <row r="27" spans="3:9" x14ac:dyDescent="0.25">
      <c r="C27" s="312"/>
      <c r="D27" s="29" t="s">
        <v>787</v>
      </c>
      <c r="E27" s="173">
        <v>0</v>
      </c>
      <c r="F27" s="173">
        <f>+F13-F18+F22</f>
        <v>1620995.58</v>
      </c>
      <c r="G27" s="173">
        <f>+G13-G18+G22</f>
        <v>6576577.4399999939</v>
      </c>
    </row>
    <row r="28" spans="3:9" x14ac:dyDescent="0.25">
      <c r="C28" s="312"/>
      <c r="D28" s="29" t="s">
        <v>243</v>
      </c>
      <c r="E28" s="173">
        <v>0</v>
      </c>
      <c r="F28" s="173">
        <f>+F27-F16</f>
        <v>1620995.58</v>
      </c>
      <c r="G28" s="173">
        <f t="shared" ref="G28" si="2">+G27-G16</f>
        <v>6576577.4399999939</v>
      </c>
    </row>
    <row r="29" spans="3:9" x14ac:dyDescent="0.25">
      <c r="C29" s="312"/>
      <c r="D29" s="32"/>
      <c r="E29" s="173"/>
      <c r="F29" s="173"/>
      <c r="G29" s="173"/>
    </row>
    <row r="30" spans="3:9" x14ac:dyDescent="0.25">
      <c r="C30" s="312"/>
      <c r="D30" s="29" t="s">
        <v>244</v>
      </c>
      <c r="E30" s="173"/>
      <c r="F30" s="173"/>
      <c r="G30" s="173"/>
    </row>
    <row r="31" spans="3:9" x14ac:dyDescent="0.25">
      <c r="C31" s="312"/>
      <c r="D31" s="29" t="s">
        <v>245</v>
      </c>
      <c r="E31" s="173">
        <f>-E23</f>
        <v>-449747.28</v>
      </c>
      <c r="F31" s="173">
        <f>+F28-F22</f>
        <v>-1798854.5</v>
      </c>
      <c r="G31" s="173">
        <f>+G28-G22</f>
        <v>3156727.349999994</v>
      </c>
    </row>
    <row r="32" spans="3:9" x14ac:dyDescent="0.25">
      <c r="C32" s="34"/>
      <c r="D32" s="35"/>
      <c r="E32" s="176"/>
      <c r="F32" s="176"/>
      <c r="G32" s="176"/>
    </row>
    <row r="33" spans="3:7" x14ac:dyDescent="0.25">
      <c r="C33" s="313"/>
      <c r="D33" s="313"/>
      <c r="E33" s="313"/>
      <c r="F33" s="313"/>
      <c r="G33" s="313"/>
    </row>
    <row r="34" spans="3:7" x14ac:dyDescent="0.25">
      <c r="C34" s="489" t="s">
        <v>246</v>
      </c>
      <c r="D34" s="489"/>
      <c r="E34" s="490" t="s">
        <v>247</v>
      </c>
      <c r="F34" s="490" t="s">
        <v>229</v>
      </c>
      <c r="G34" s="490" t="s">
        <v>231</v>
      </c>
    </row>
    <row r="35" spans="3:7" x14ac:dyDescent="0.25">
      <c r="C35" s="278"/>
      <c r="D35" s="32"/>
      <c r="E35" s="33"/>
      <c r="F35" s="33"/>
      <c r="G35" s="36"/>
    </row>
    <row r="36" spans="3:7" x14ac:dyDescent="0.25">
      <c r="C36" s="312"/>
      <c r="D36" s="29" t="s">
        <v>248</v>
      </c>
      <c r="E36" s="173">
        <f>+E37+E38</f>
        <v>0</v>
      </c>
      <c r="F36" s="173">
        <f t="shared" ref="F36:G36" si="3">+F37+F38</f>
        <v>0</v>
      </c>
      <c r="G36" s="173">
        <f t="shared" si="3"/>
        <v>0</v>
      </c>
    </row>
    <row r="37" spans="3:7" x14ac:dyDescent="0.25">
      <c r="C37" s="312"/>
      <c r="D37" s="31" t="s">
        <v>249</v>
      </c>
      <c r="E37" s="173">
        <v>0</v>
      </c>
      <c r="F37" s="173">
        <v>0</v>
      </c>
      <c r="G37" s="177">
        <v>0</v>
      </c>
    </row>
    <row r="38" spans="3:7" x14ac:dyDescent="0.25">
      <c r="C38" s="312"/>
      <c r="D38" s="31" t="s">
        <v>250</v>
      </c>
      <c r="E38" s="173">
        <v>0</v>
      </c>
      <c r="F38" s="173">
        <v>0</v>
      </c>
      <c r="G38" s="177">
        <v>0</v>
      </c>
    </row>
    <row r="39" spans="3:7" x14ac:dyDescent="0.25">
      <c r="C39" s="28"/>
      <c r="D39" s="32"/>
      <c r="E39" s="30"/>
      <c r="F39" s="30"/>
      <c r="G39" s="36"/>
    </row>
    <row r="40" spans="3:7" x14ac:dyDescent="0.25">
      <c r="C40" s="28"/>
      <c r="D40" s="29" t="s">
        <v>251</v>
      </c>
      <c r="E40" s="173">
        <f>+E31+E36</f>
        <v>-449747.28</v>
      </c>
      <c r="F40" s="175">
        <f t="shared" ref="F40:G40" si="4">+F31+F36</f>
        <v>-1798854.5</v>
      </c>
      <c r="G40" s="175">
        <f t="shared" si="4"/>
        <v>3156727.349999994</v>
      </c>
    </row>
    <row r="41" spans="3:7" x14ac:dyDescent="0.25">
      <c r="C41" s="34"/>
      <c r="D41" s="35"/>
      <c r="E41" s="159"/>
      <c r="F41" s="159"/>
      <c r="G41" s="159"/>
    </row>
    <row r="43" spans="3:7" x14ac:dyDescent="0.25">
      <c r="C43" s="488" t="s">
        <v>246</v>
      </c>
      <c r="D43" s="488"/>
      <c r="E43" s="471" t="s">
        <v>227</v>
      </c>
      <c r="F43" s="465" t="s">
        <v>229</v>
      </c>
      <c r="G43" s="471" t="s">
        <v>230</v>
      </c>
    </row>
    <row r="44" spans="3:7" x14ac:dyDescent="0.25">
      <c r="C44" s="489"/>
      <c r="D44" s="489"/>
      <c r="E44" s="490" t="s">
        <v>247</v>
      </c>
      <c r="F44" s="468"/>
      <c r="G44" s="490" t="s">
        <v>231</v>
      </c>
    </row>
    <row r="45" spans="3:7" x14ac:dyDescent="0.25">
      <c r="C45" s="278"/>
      <c r="D45" s="32"/>
      <c r="E45" s="279"/>
      <c r="F45" s="279"/>
      <c r="G45" s="279"/>
    </row>
    <row r="46" spans="3:7" x14ac:dyDescent="0.25">
      <c r="C46" s="203"/>
      <c r="D46" s="208" t="s">
        <v>252</v>
      </c>
      <c r="E46" s="204">
        <f>+E47+E48</f>
        <v>0</v>
      </c>
      <c r="F46" s="204">
        <f t="shared" ref="F46:G46" si="5">+F47+F48</f>
        <v>0</v>
      </c>
      <c r="G46" s="204">
        <f t="shared" si="5"/>
        <v>0</v>
      </c>
    </row>
    <row r="47" spans="3:7" x14ac:dyDescent="0.25">
      <c r="C47" s="312"/>
      <c r="D47" s="31" t="s">
        <v>253</v>
      </c>
      <c r="E47" s="204">
        <v>0</v>
      </c>
      <c r="F47" s="204">
        <v>0</v>
      </c>
      <c r="G47" s="204">
        <v>0</v>
      </c>
    </row>
    <row r="48" spans="3:7" x14ac:dyDescent="0.25">
      <c r="C48" s="312"/>
      <c r="D48" s="31" t="s">
        <v>254</v>
      </c>
      <c r="E48" s="204">
        <v>0</v>
      </c>
      <c r="F48" s="204">
        <v>0</v>
      </c>
      <c r="G48" s="204">
        <v>0</v>
      </c>
    </row>
    <row r="49" spans="3:7" x14ac:dyDescent="0.25">
      <c r="C49" s="312"/>
      <c r="D49" s="31" t="s">
        <v>255</v>
      </c>
      <c r="E49" s="204"/>
      <c r="F49" s="204"/>
      <c r="G49" s="204"/>
    </row>
    <row r="50" spans="3:7" x14ac:dyDescent="0.25">
      <c r="C50" s="312"/>
      <c r="D50" s="208" t="s">
        <v>256</v>
      </c>
      <c r="E50" s="204">
        <f>+E51+E52</f>
        <v>0</v>
      </c>
      <c r="F50" s="204">
        <f t="shared" ref="F50:G50" si="6">+F51+F52</f>
        <v>0</v>
      </c>
      <c r="G50" s="204">
        <f t="shared" si="6"/>
        <v>0</v>
      </c>
    </row>
    <row r="51" spans="3:7" x14ac:dyDescent="0.25">
      <c r="C51" s="312"/>
      <c r="D51" s="31" t="s">
        <v>257</v>
      </c>
      <c r="E51" s="204">
        <v>0</v>
      </c>
      <c r="F51" s="204">
        <v>0</v>
      </c>
      <c r="G51" s="204">
        <v>0</v>
      </c>
    </row>
    <row r="52" spans="3:7" x14ac:dyDescent="0.25">
      <c r="C52" s="312"/>
      <c r="D52" s="31" t="s">
        <v>258</v>
      </c>
      <c r="E52" s="204">
        <v>0</v>
      </c>
      <c r="F52" s="204">
        <v>0</v>
      </c>
      <c r="G52" s="204">
        <v>0</v>
      </c>
    </row>
    <row r="53" spans="3:7" x14ac:dyDescent="0.25">
      <c r="C53" s="203"/>
      <c r="D53" s="32"/>
      <c r="E53" s="204"/>
      <c r="F53" s="204"/>
      <c r="G53" s="204"/>
    </row>
    <row r="54" spans="3:7" x14ac:dyDescent="0.25">
      <c r="C54" s="312"/>
      <c r="D54" s="318" t="s">
        <v>259</v>
      </c>
      <c r="E54" s="204">
        <f>+E46-E50</f>
        <v>0</v>
      </c>
      <c r="F54" s="204">
        <f t="shared" ref="F54:G54" si="7">+F46-F50</f>
        <v>0</v>
      </c>
      <c r="G54" s="204">
        <f t="shared" si="7"/>
        <v>0</v>
      </c>
    </row>
    <row r="55" spans="3:7" x14ac:dyDescent="0.25">
      <c r="C55" s="317"/>
      <c r="D55" s="319"/>
      <c r="E55" s="38"/>
      <c r="F55" s="38"/>
      <c r="G55" s="38"/>
    </row>
    <row r="57" spans="3:7" x14ac:dyDescent="0.25">
      <c r="C57" s="488" t="s">
        <v>246</v>
      </c>
      <c r="D57" s="488"/>
      <c r="E57" s="471" t="s">
        <v>227</v>
      </c>
      <c r="F57" s="465" t="s">
        <v>229</v>
      </c>
      <c r="G57" s="471" t="s">
        <v>230</v>
      </c>
    </row>
    <row r="58" spans="3:7" x14ac:dyDescent="0.25">
      <c r="C58" s="489"/>
      <c r="D58" s="489"/>
      <c r="E58" s="490" t="s">
        <v>247</v>
      </c>
      <c r="F58" s="468"/>
      <c r="G58" s="490" t="s">
        <v>231</v>
      </c>
    </row>
    <row r="59" spans="3:7" x14ac:dyDescent="0.25">
      <c r="C59" s="312"/>
      <c r="D59" s="316"/>
      <c r="E59" s="33"/>
      <c r="F59" s="33"/>
      <c r="G59" s="33"/>
    </row>
    <row r="60" spans="3:7" x14ac:dyDescent="0.25">
      <c r="C60" s="312"/>
      <c r="D60" s="320" t="s">
        <v>233</v>
      </c>
      <c r="E60" s="33"/>
      <c r="F60" s="33"/>
      <c r="G60" s="33"/>
    </row>
    <row r="61" spans="3:7" x14ac:dyDescent="0.25">
      <c r="C61" s="312"/>
      <c r="D61" s="320"/>
      <c r="E61" s="204">
        <f>+E13</f>
        <v>228982706.72999999</v>
      </c>
      <c r="F61" s="204">
        <f>+F13</f>
        <v>252017628.03999999</v>
      </c>
      <c r="G61" s="204">
        <f>+G13</f>
        <v>252017628.03999999</v>
      </c>
    </row>
    <row r="62" spans="3:7" x14ac:dyDescent="0.25">
      <c r="C62" s="312"/>
      <c r="D62" s="202" t="s">
        <v>260</v>
      </c>
      <c r="E62" s="204">
        <f>+E63+E64</f>
        <v>0</v>
      </c>
      <c r="F62" s="204">
        <f t="shared" ref="F62:G62" si="8">+F63+F64</f>
        <v>0</v>
      </c>
      <c r="G62" s="204">
        <f t="shared" si="8"/>
        <v>0</v>
      </c>
    </row>
    <row r="63" spans="3:7" x14ac:dyDescent="0.25">
      <c r="C63" s="312"/>
      <c r="D63" s="31" t="s">
        <v>261</v>
      </c>
      <c r="E63" s="204">
        <v>0</v>
      </c>
      <c r="F63" s="204">
        <v>0</v>
      </c>
      <c r="G63" s="204">
        <v>0</v>
      </c>
    </row>
    <row r="64" spans="3:7" x14ac:dyDescent="0.25">
      <c r="C64" s="312"/>
      <c r="D64" s="31" t="s">
        <v>257</v>
      </c>
      <c r="E64" s="204">
        <v>0</v>
      </c>
      <c r="F64" s="204">
        <v>0</v>
      </c>
      <c r="G64" s="204">
        <v>0</v>
      </c>
    </row>
    <row r="65" spans="3:7" x14ac:dyDescent="0.25">
      <c r="C65" s="312"/>
      <c r="D65" s="39"/>
      <c r="E65" s="204"/>
      <c r="F65" s="204"/>
      <c r="G65" s="204"/>
    </row>
    <row r="66" spans="3:7" x14ac:dyDescent="0.25">
      <c r="C66" s="203"/>
      <c r="D66" s="206" t="s">
        <v>237</v>
      </c>
      <c r="E66" s="204">
        <v>0</v>
      </c>
      <c r="F66" s="204">
        <v>0</v>
      </c>
      <c r="G66" s="204">
        <v>0</v>
      </c>
    </row>
    <row r="67" spans="3:7" x14ac:dyDescent="0.25">
      <c r="C67" s="203"/>
      <c r="D67" s="39"/>
      <c r="E67" s="204"/>
      <c r="F67" s="204"/>
      <c r="G67" s="204"/>
    </row>
    <row r="68" spans="3:7" x14ac:dyDescent="0.25">
      <c r="C68" s="203"/>
      <c r="D68" s="206" t="s">
        <v>240</v>
      </c>
      <c r="E68" s="178">
        <v>449747.28</v>
      </c>
      <c r="F68" s="204">
        <f>+F23</f>
        <v>3419850.08</v>
      </c>
      <c r="G68" s="204">
        <f>+G23</f>
        <v>3419850.09</v>
      </c>
    </row>
    <row r="69" spans="3:7" x14ac:dyDescent="0.25">
      <c r="C69" s="203"/>
      <c r="D69" s="39"/>
      <c r="E69" s="204"/>
      <c r="F69" s="204"/>
      <c r="G69" s="204"/>
    </row>
    <row r="70" spans="3:7" x14ac:dyDescent="0.25">
      <c r="C70" s="312"/>
      <c r="D70" s="40" t="s">
        <v>262</v>
      </c>
      <c r="E70" s="204">
        <v>0</v>
      </c>
      <c r="F70" s="204">
        <f>+F28</f>
        <v>1620995.58</v>
      </c>
      <c r="G70" s="247">
        <f>+G28</f>
        <v>6576577.4399999939</v>
      </c>
    </row>
    <row r="71" spans="3:7" x14ac:dyDescent="0.25">
      <c r="C71" s="312"/>
      <c r="D71" s="40" t="s">
        <v>263</v>
      </c>
      <c r="E71" s="204">
        <v>0</v>
      </c>
      <c r="F71" s="204">
        <f t="shared" ref="F71" si="9">+F70-F62</f>
        <v>1620995.58</v>
      </c>
      <c r="G71" s="204">
        <f>+G28</f>
        <v>6576577.4399999939</v>
      </c>
    </row>
    <row r="72" spans="3:7" x14ac:dyDescent="0.25">
      <c r="C72" s="312"/>
      <c r="D72" s="40" t="s">
        <v>264</v>
      </c>
      <c r="E72" s="204"/>
      <c r="F72" s="204"/>
      <c r="G72" s="204"/>
    </row>
    <row r="73" spans="3:7" x14ac:dyDescent="0.25">
      <c r="C73" s="317"/>
      <c r="D73" s="41"/>
      <c r="E73" s="238"/>
      <c r="F73" s="238"/>
      <c r="G73" s="238"/>
    </row>
    <row r="74" spans="3:7" x14ac:dyDescent="0.25">
      <c r="C74" s="9"/>
      <c r="D74" s="2"/>
      <c r="E74" s="2"/>
      <c r="F74" s="2"/>
      <c r="G74" s="2"/>
    </row>
    <row r="75" spans="3:7" x14ac:dyDescent="0.25">
      <c r="C75" s="488" t="s">
        <v>246</v>
      </c>
      <c r="D75" s="488"/>
      <c r="E75" s="471" t="s">
        <v>227</v>
      </c>
      <c r="F75" s="465" t="s">
        <v>229</v>
      </c>
      <c r="G75" s="471" t="s">
        <v>230</v>
      </c>
    </row>
    <row r="76" spans="3:7" x14ac:dyDescent="0.25">
      <c r="C76" s="488"/>
      <c r="D76" s="488"/>
      <c r="E76" s="471" t="s">
        <v>247</v>
      </c>
      <c r="F76" s="465"/>
      <c r="G76" s="471" t="s">
        <v>231</v>
      </c>
    </row>
    <row r="77" spans="3:7" x14ac:dyDescent="0.25">
      <c r="C77" s="312"/>
      <c r="D77" s="316"/>
      <c r="E77" s="36"/>
      <c r="F77" s="301"/>
      <c r="G77" s="301"/>
    </row>
    <row r="78" spans="3:7" x14ac:dyDescent="0.25">
      <c r="C78" s="312"/>
      <c r="D78" s="320" t="s">
        <v>234</v>
      </c>
      <c r="E78" s="207">
        <v>0</v>
      </c>
      <c r="F78" s="207">
        <v>0</v>
      </c>
      <c r="G78" s="207">
        <v>0</v>
      </c>
    </row>
    <row r="79" spans="3:7" x14ac:dyDescent="0.25">
      <c r="C79" s="312"/>
      <c r="D79" s="320"/>
      <c r="E79" s="207"/>
      <c r="F79" s="207"/>
      <c r="G79" s="207"/>
    </row>
    <row r="80" spans="3:7" x14ac:dyDescent="0.25">
      <c r="C80" s="312"/>
      <c r="D80" s="206" t="s">
        <v>265</v>
      </c>
      <c r="E80" s="207">
        <f>+E83-E84</f>
        <v>0</v>
      </c>
      <c r="F80" s="207">
        <f t="shared" ref="F80:G80" si="10">+F83-F84</f>
        <v>0</v>
      </c>
      <c r="G80" s="207">
        <f t="shared" si="10"/>
        <v>0</v>
      </c>
    </row>
    <row r="81" spans="3:7" x14ac:dyDescent="0.25">
      <c r="C81" s="312"/>
      <c r="D81" s="206" t="s">
        <v>788</v>
      </c>
      <c r="E81" s="207"/>
      <c r="F81" s="205"/>
      <c r="G81" s="205"/>
    </row>
    <row r="82" spans="3:7" x14ac:dyDescent="0.25">
      <c r="C82" s="312"/>
      <c r="D82" s="31" t="s">
        <v>266</v>
      </c>
      <c r="E82" s="207"/>
      <c r="F82" s="205"/>
      <c r="G82" s="205"/>
    </row>
    <row r="83" spans="3:7" x14ac:dyDescent="0.25">
      <c r="C83" s="312"/>
      <c r="D83" s="31" t="s">
        <v>255</v>
      </c>
      <c r="E83" s="207">
        <v>0</v>
      </c>
      <c r="F83" s="205">
        <v>0</v>
      </c>
      <c r="G83" s="205">
        <v>0</v>
      </c>
    </row>
    <row r="84" spans="3:7" x14ac:dyDescent="0.25">
      <c r="C84" s="312"/>
      <c r="D84" s="31" t="s">
        <v>258</v>
      </c>
      <c r="E84" s="207">
        <v>0</v>
      </c>
      <c r="F84" s="205">
        <v>0</v>
      </c>
      <c r="G84" s="205">
        <v>0</v>
      </c>
    </row>
    <row r="85" spans="3:7" x14ac:dyDescent="0.25">
      <c r="C85" s="312"/>
      <c r="D85" s="39"/>
      <c r="E85" s="207"/>
      <c r="F85" s="205"/>
      <c r="G85" s="205"/>
    </row>
    <row r="86" spans="3:7" x14ac:dyDescent="0.25">
      <c r="C86" s="203"/>
      <c r="D86" s="206" t="s">
        <v>238</v>
      </c>
      <c r="E86" s="207">
        <v>0</v>
      </c>
      <c r="F86" s="205">
        <v>0</v>
      </c>
      <c r="G86" s="205">
        <v>0</v>
      </c>
    </row>
    <row r="87" spans="3:7" x14ac:dyDescent="0.25">
      <c r="C87" s="203"/>
      <c r="D87" s="39"/>
      <c r="E87" s="207"/>
      <c r="F87" s="205"/>
      <c r="G87" s="205"/>
    </row>
    <row r="88" spans="3:7" x14ac:dyDescent="0.25">
      <c r="C88" s="203"/>
      <c r="D88" s="206" t="s">
        <v>267</v>
      </c>
      <c r="E88" s="179">
        <v>0</v>
      </c>
      <c r="F88" s="205">
        <v>0</v>
      </c>
      <c r="G88" s="205">
        <v>0</v>
      </c>
    </row>
    <row r="89" spans="3:7" x14ac:dyDescent="0.25">
      <c r="C89" s="203"/>
      <c r="D89" s="39"/>
      <c r="E89" s="207"/>
      <c r="F89" s="205"/>
      <c r="G89" s="205"/>
    </row>
    <row r="90" spans="3:7" x14ac:dyDescent="0.25">
      <c r="C90" s="312"/>
      <c r="D90" s="40" t="s">
        <v>268</v>
      </c>
      <c r="E90" s="180">
        <f>+E78+E80+E86+E88</f>
        <v>0</v>
      </c>
      <c r="F90" s="180">
        <f t="shared" ref="F90:G90" si="11">+F78+F80+F86+F88</f>
        <v>0</v>
      </c>
      <c r="G90" s="180">
        <f t="shared" si="11"/>
        <v>0</v>
      </c>
    </row>
    <row r="91" spans="3:7" x14ac:dyDescent="0.25">
      <c r="C91" s="312"/>
      <c r="D91" s="40" t="s">
        <v>269</v>
      </c>
      <c r="E91" s="207"/>
      <c r="F91" s="207"/>
      <c r="G91" s="207"/>
    </row>
    <row r="92" spans="3:7" x14ac:dyDescent="0.25">
      <c r="C92" s="312"/>
      <c r="D92" s="40" t="s">
        <v>270</v>
      </c>
      <c r="E92" s="207">
        <f>+E80</f>
        <v>0</v>
      </c>
      <c r="F92" s="207">
        <f t="shared" ref="F92:G92" si="12">+F80</f>
        <v>0</v>
      </c>
      <c r="G92" s="207">
        <f t="shared" si="12"/>
        <v>0</v>
      </c>
    </row>
    <row r="93" spans="3:7" x14ac:dyDescent="0.25">
      <c r="C93" s="317"/>
      <c r="D93" s="41"/>
      <c r="E93" s="37"/>
      <c r="F93" s="44"/>
      <c r="G93" s="44"/>
    </row>
  </sheetData>
  <mergeCells count="36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E24:E25"/>
    <mergeCell ref="F24:F25"/>
    <mergeCell ref="G24:G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N112"/>
  <sheetViews>
    <sheetView topLeftCell="A2" workbookViewId="0">
      <selection activeCell="C4" sqref="C4:K103"/>
    </sheetView>
  </sheetViews>
  <sheetFormatPr baseColWidth="10" defaultRowHeight="15" x14ac:dyDescent="0.25"/>
  <cols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1" x14ac:dyDescent="0.25">
      <c r="C4" s="461" t="s">
        <v>786</v>
      </c>
      <c r="D4" s="462"/>
      <c r="E4" s="462"/>
      <c r="F4" s="462"/>
      <c r="G4" s="462"/>
      <c r="H4" s="462"/>
      <c r="I4" s="462"/>
      <c r="J4" s="462"/>
      <c r="K4" s="463"/>
    </row>
    <row r="5" spans="3:11" x14ac:dyDescent="0.25">
      <c r="C5" s="464" t="s">
        <v>271</v>
      </c>
      <c r="D5" s="465"/>
      <c r="E5" s="465"/>
      <c r="F5" s="465"/>
      <c r="G5" s="465"/>
      <c r="H5" s="465"/>
      <c r="I5" s="465"/>
      <c r="J5" s="465"/>
      <c r="K5" s="466"/>
    </row>
    <row r="6" spans="3:11" x14ac:dyDescent="0.25">
      <c r="C6" s="513" t="s">
        <v>861</v>
      </c>
      <c r="D6" s="465"/>
      <c r="E6" s="465"/>
      <c r="F6" s="465"/>
      <c r="G6" s="465"/>
      <c r="H6" s="465"/>
      <c r="I6" s="465"/>
      <c r="J6" s="465"/>
      <c r="K6" s="466"/>
    </row>
    <row r="7" spans="3:11" x14ac:dyDescent="0.25">
      <c r="C7" s="467" t="s">
        <v>1</v>
      </c>
      <c r="D7" s="468"/>
      <c r="E7" s="468"/>
      <c r="F7" s="468"/>
      <c r="G7" s="468"/>
      <c r="H7" s="468"/>
      <c r="I7" s="468"/>
      <c r="J7" s="468"/>
      <c r="K7" s="469"/>
    </row>
    <row r="8" spans="3:11" x14ac:dyDescent="0.25">
      <c r="C8" s="470"/>
      <c r="D8" s="470"/>
      <c r="E8" s="470"/>
      <c r="F8" s="465" t="s">
        <v>272</v>
      </c>
      <c r="G8" s="465"/>
      <c r="H8" s="465"/>
      <c r="I8" s="465"/>
      <c r="J8" s="465"/>
      <c r="K8" s="465" t="s">
        <v>273</v>
      </c>
    </row>
    <row r="9" spans="3:11" x14ac:dyDescent="0.25">
      <c r="C9" s="465" t="s">
        <v>246</v>
      </c>
      <c r="D9" s="465"/>
      <c r="E9" s="465"/>
      <c r="F9" s="465" t="s">
        <v>275</v>
      </c>
      <c r="G9" s="471" t="s">
        <v>276</v>
      </c>
      <c r="H9" s="465" t="s">
        <v>278</v>
      </c>
      <c r="I9" s="465" t="s">
        <v>229</v>
      </c>
      <c r="J9" s="465" t="s">
        <v>279</v>
      </c>
      <c r="K9" s="465"/>
    </row>
    <row r="10" spans="3:11" x14ac:dyDescent="0.25">
      <c r="C10" s="465" t="s">
        <v>274</v>
      </c>
      <c r="D10" s="465"/>
      <c r="E10" s="465"/>
      <c r="F10" s="465"/>
      <c r="G10" s="471" t="s">
        <v>277</v>
      </c>
      <c r="H10" s="465"/>
      <c r="I10" s="465"/>
      <c r="J10" s="465"/>
      <c r="K10" s="465"/>
    </row>
    <row r="11" spans="3:11" x14ac:dyDescent="0.25">
      <c r="C11" s="322"/>
      <c r="D11" s="323"/>
      <c r="E11" s="323"/>
      <c r="F11" s="261"/>
      <c r="G11" s="217"/>
      <c r="H11" s="261"/>
      <c r="I11" s="217"/>
      <c r="J11" s="261"/>
      <c r="K11" s="262"/>
    </row>
    <row r="12" spans="3:11" x14ac:dyDescent="0.25">
      <c r="C12" s="324" t="s">
        <v>280</v>
      </c>
      <c r="D12" s="325"/>
      <c r="E12" s="325"/>
      <c r="F12" s="162"/>
      <c r="G12" s="163"/>
      <c r="H12" s="162"/>
      <c r="I12" s="163"/>
      <c r="J12" s="162"/>
      <c r="K12" s="161"/>
    </row>
    <row r="13" spans="3:11" x14ac:dyDescent="0.25">
      <c r="C13" s="151"/>
      <c r="D13" s="321" t="s">
        <v>281</v>
      </c>
      <c r="E13" s="321"/>
      <c r="F13" s="181">
        <v>0</v>
      </c>
      <c r="G13" s="182">
        <v>0</v>
      </c>
      <c r="H13" s="181">
        <v>0</v>
      </c>
      <c r="I13" s="182">
        <v>0</v>
      </c>
      <c r="J13" s="181">
        <v>0</v>
      </c>
      <c r="K13" s="183">
        <v>0</v>
      </c>
    </row>
    <row r="14" spans="3:11" x14ac:dyDescent="0.25">
      <c r="C14" s="151"/>
      <c r="D14" s="321" t="s">
        <v>282</v>
      </c>
      <c r="E14" s="321"/>
      <c r="F14" s="181">
        <v>0</v>
      </c>
      <c r="G14" s="182">
        <v>0</v>
      </c>
      <c r="H14" s="181">
        <v>0</v>
      </c>
      <c r="I14" s="182">
        <v>0</v>
      </c>
      <c r="J14" s="181">
        <v>0</v>
      </c>
      <c r="K14" s="183">
        <v>0</v>
      </c>
    </row>
    <row r="15" spans="3:11" x14ac:dyDescent="0.25">
      <c r="C15" s="151"/>
      <c r="D15" s="321" t="s">
        <v>283</v>
      </c>
      <c r="E15" s="321"/>
      <c r="F15" s="181">
        <v>0</v>
      </c>
      <c r="G15" s="182">
        <v>0</v>
      </c>
      <c r="H15" s="181">
        <v>0</v>
      </c>
      <c r="I15" s="182">
        <v>0</v>
      </c>
      <c r="J15" s="181">
        <v>0</v>
      </c>
      <c r="K15" s="183">
        <v>0</v>
      </c>
    </row>
    <row r="16" spans="3:11" x14ac:dyDescent="0.25">
      <c r="C16" s="151"/>
      <c r="D16" s="321" t="s">
        <v>284</v>
      </c>
      <c r="E16" s="321"/>
      <c r="F16" s="181">
        <v>1178262.25</v>
      </c>
      <c r="G16" s="182">
        <f>+H16-F16</f>
        <v>1772389.3599999999</v>
      </c>
      <c r="H16" s="181">
        <v>2950651.61</v>
      </c>
      <c r="I16" s="182">
        <v>2950651.61</v>
      </c>
      <c r="J16" s="181">
        <f t="shared" ref="J16:J17" si="0">+I16</f>
        <v>2950651.61</v>
      </c>
      <c r="K16" s="183">
        <f>+H16-F16</f>
        <v>1772389.3599999999</v>
      </c>
    </row>
    <row r="17" spans="3:14" x14ac:dyDescent="0.25">
      <c r="C17" s="151"/>
      <c r="D17" s="321" t="s">
        <v>285</v>
      </c>
      <c r="E17" s="321"/>
      <c r="F17" s="181">
        <v>2071737.75</v>
      </c>
      <c r="G17" s="182">
        <f>+H17-F17</f>
        <v>1659536.1600000001</v>
      </c>
      <c r="H17" s="181">
        <v>3731273.91</v>
      </c>
      <c r="I17" s="182">
        <v>3731273.91</v>
      </c>
      <c r="J17" s="181">
        <f t="shared" si="0"/>
        <v>3731273.91</v>
      </c>
      <c r="K17" s="249">
        <f>+H17-F17</f>
        <v>1659536.1600000001</v>
      </c>
    </row>
    <row r="18" spans="3:14" x14ac:dyDescent="0.25">
      <c r="C18" s="151"/>
      <c r="D18" s="321" t="s">
        <v>286</v>
      </c>
      <c r="E18" s="321"/>
      <c r="F18" s="181">
        <v>750000</v>
      </c>
      <c r="G18" s="182">
        <f>+H18-F18</f>
        <v>97389.910000000033</v>
      </c>
      <c r="H18" s="181">
        <v>847389.91</v>
      </c>
      <c r="I18" s="182">
        <v>847389.91</v>
      </c>
      <c r="J18" s="252">
        <v>847389.91</v>
      </c>
      <c r="K18" s="249">
        <f>+H18-F18</f>
        <v>97389.910000000033</v>
      </c>
    </row>
    <row r="19" spans="3:14" x14ac:dyDescent="0.25">
      <c r="C19" s="151"/>
      <c r="D19" s="321" t="s">
        <v>287</v>
      </c>
      <c r="E19" s="321"/>
      <c r="F19" s="181">
        <v>0</v>
      </c>
      <c r="G19" s="182">
        <v>0</v>
      </c>
      <c r="H19" s="181">
        <v>0</v>
      </c>
      <c r="I19" s="182">
        <v>0</v>
      </c>
      <c r="J19" s="181">
        <v>0</v>
      </c>
      <c r="K19" s="183">
        <v>0</v>
      </c>
    </row>
    <row r="20" spans="3:14" x14ac:dyDescent="0.25">
      <c r="C20" s="326"/>
      <c r="D20" s="321" t="s">
        <v>288</v>
      </c>
      <c r="E20" s="321"/>
      <c r="F20" s="181">
        <v>224982706.72999999</v>
      </c>
      <c r="G20" s="182">
        <f t="shared" ref="G20" si="1">SUM(G22:G35)</f>
        <v>19505604.880000025</v>
      </c>
      <c r="H20" s="181">
        <v>244488312.61000001</v>
      </c>
      <c r="I20" s="182">
        <v>244488312.61000001</v>
      </c>
      <c r="J20" s="181">
        <v>24448812.609999999</v>
      </c>
      <c r="K20" s="249">
        <f>+H20-F20</f>
        <v>19505605.880000025</v>
      </c>
      <c r="L20" s="166" t="s">
        <v>789</v>
      </c>
    </row>
    <row r="21" spans="3:14" x14ac:dyDescent="0.25">
      <c r="C21" s="326"/>
      <c r="D21" s="321" t="s">
        <v>289</v>
      </c>
      <c r="E21" s="321"/>
      <c r="F21" s="181"/>
      <c r="G21" s="182"/>
      <c r="H21" s="181"/>
      <c r="I21" s="182"/>
      <c r="J21" s="181"/>
      <c r="K21" s="183"/>
    </row>
    <row r="22" spans="3:14" x14ac:dyDescent="0.25">
      <c r="C22" s="151"/>
      <c r="D22" s="152"/>
      <c r="E22" s="152" t="s">
        <v>290</v>
      </c>
      <c r="F22" s="181">
        <v>224982707.72999999</v>
      </c>
      <c r="G22" s="182">
        <f>+H22-F22</f>
        <v>19505604.880000025</v>
      </c>
      <c r="H22" s="181">
        <v>244488312.61000001</v>
      </c>
      <c r="I22" s="218">
        <v>244488312.61000001</v>
      </c>
      <c r="J22" s="218">
        <v>244488312.61000001</v>
      </c>
      <c r="K22" s="183">
        <f>+I22-F22</f>
        <v>19505604.880000025</v>
      </c>
    </row>
    <row r="23" spans="3:14" x14ac:dyDescent="0.25">
      <c r="C23" s="151"/>
      <c r="D23" s="152"/>
      <c r="E23" s="152" t="s">
        <v>291</v>
      </c>
      <c r="F23" s="181">
        <v>0</v>
      </c>
      <c r="G23" s="182">
        <v>0</v>
      </c>
      <c r="H23" s="181">
        <v>0</v>
      </c>
      <c r="I23" s="182">
        <v>0</v>
      </c>
      <c r="J23" s="181">
        <v>0</v>
      </c>
      <c r="K23" s="183">
        <v>0</v>
      </c>
    </row>
    <row r="24" spans="3:14" x14ac:dyDescent="0.25">
      <c r="C24" s="151"/>
      <c r="D24" s="152"/>
      <c r="E24" s="152" t="s">
        <v>292</v>
      </c>
      <c r="F24" s="181">
        <v>0</v>
      </c>
      <c r="G24" s="182">
        <v>0</v>
      </c>
      <c r="H24" s="181">
        <v>0</v>
      </c>
      <c r="I24" s="182">
        <v>0</v>
      </c>
      <c r="J24" s="181">
        <v>0</v>
      </c>
      <c r="K24" s="183">
        <v>0</v>
      </c>
      <c r="M24" s="182" t="s">
        <v>789</v>
      </c>
      <c r="N24" s="166" t="s">
        <v>789</v>
      </c>
    </row>
    <row r="25" spans="3:14" x14ac:dyDescent="0.25">
      <c r="C25" s="151"/>
      <c r="D25" s="152"/>
      <c r="E25" s="152" t="s">
        <v>293</v>
      </c>
      <c r="F25" s="181">
        <v>0</v>
      </c>
      <c r="G25" s="182">
        <v>0</v>
      </c>
      <c r="H25" s="181">
        <v>0</v>
      </c>
      <c r="I25" s="182">
        <v>0</v>
      </c>
      <c r="J25" s="181">
        <v>0</v>
      </c>
      <c r="K25" s="183">
        <v>0</v>
      </c>
    </row>
    <row r="26" spans="3:14" x14ac:dyDescent="0.25">
      <c r="C26" s="151"/>
      <c r="D26" s="152"/>
      <c r="E26" s="152" t="s">
        <v>294</v>
      </c>
      <c r="F26" s="181">
        <v>0</v>
      </c>
      <c r="G26" s="182">
        <v>0</v>
      </c>
      <c r="H26" s="181">
        <v>0</v>
      </c>
      <c r="I26" s="182">
        <v>0</v>
      </c>
      <c r="J26" s="181">
        <v>0</v>
      </c>
      <c r="K26" s="183">
        <v>0</v>
      </c>
    </row>
    <row r="27" spans="3:14" x14ac:dyDescent="0.25">
      <c r="C27" s="326"/>
      <c r="D27" s="321"/>
      <c r="E27" s="152" t="s">
        <v>295</v>
      </c>
      <c r="F27" s="327">
        <v>0</v>
      </c>
      <c r="G27" s="328">
        <v>0</v>
      </c>
      <c r="H27" s="327">
        <v>0</v>
      </c>
      <c r="I27" s="328">
        <v>0</v>
      </c>
      <c r="J27" s="327">
        <v>0</v>
      </c>
      <c r="K27" s="329">
        <v>0</v>
      </c>
    </row>
    <row r="28" spans="3:14" x14ac:dyDescent="0.25">
      <c r="C28" s="326"/>
      <c r="D28" s="321"/>
      <c r="E28" s="152" t="s">
        <v>296</v>
      </c>
      <c r="F28" s="327"/>
      <c r="G28" s="328"/>
      <c r="H28" s="327"/>
      <c r="I28" s="328"/>
      <c r="J28" s="327"/>
      <c r="K28" s="329"/>
    </row>
    <row r="29" spans="3:14" x14ac:dyDescent="0.25">
      <c r="C29" s="326"/>
      <c r="D29" s="321"/>
      <c r="E29" s="152" t="s">
        <v>297</v>
      </c>
      <c r="F29" s="327">
        <v>0</v>
      </c>
      <c r="G29" s="328">
        <v>0</v>
      </c>
      <c r="H29" s="327">
        <v>0</v>
      </c>
      <c r="I29" s="328">
        <v>0</v>
      </c>
      <c r="J29" s="327">
        <v>0</v>
      </c>
      <c r="K29" s="329">
        <v>0</v>
      </c>
    </row>
    <row r="30" spans="3:14" x14ac:dyDescent="0.25">
      <c r="C30" s="326"/>
      <c r="D30" s="321"/>
      <c r="E30" s="152" t="s">
        <v>298</v>
      </c>
      <c r="F30" s="327"/>
      <c r="G30" s="328"/>
      <c r="H30" s="327"/>
      <c r="I30" s="328"/>
      <c r="J30" s="327"/>
      <c r="K30" s="329"/>
    </row>
    <row r="31" spans="3:14" x14ac:dyDescent="0.25">
      <c r="C31" s="151"/>
      <c r="D31" s="152"/>
      <c r="E31" s="152" t="s">
        <v>299</v>
      </c>
      <c r="F31" s="181">
        <v>0</v>
      </c>
      <c r="G31" s="182">
        <v>0</v>
      </c>
      <c r="H31" s="181">
        <v>0</v>
      </c>
      <c r="I31" s="182">
        <v>0</v>
      </c>
      <c r="J31" s="181">
        <v>0</v>
      </c>
      <c r="K31" s="183">
        <v>0</v>
      </c>
    </row>
    <row r="32" spans="3:14" x14ac:dyDescent="0.25">
      <c r="C32" s="151"/>
      <c r="D32" s="152"/>
      <c r="E32" s="152" t="s">
        <v>300</v>
      </c>
      <c r="F32" s="181">
        <v>0</v>
      </c>
      <c r="G32" s="182">
        <v>0</v>
      </c>
      <c r="H32" s="181">
        <v>0</v>
      </c>
      <c r="I32" s="182">
        <v>0</v>
      </c>
      <c r="J32" s="181">
        <v>0</v>
      </c>
      <c r="K32" s="183">
        <v>0</v>
      </c>
    </row>
    <row r="33" spans="3:11" x14ac:dyDescent="0.25">
      <c r="C33" s="151"/>
      <c r="D33" s="152"/>
      <c r="E33" s="152" t="s">
        <v>301</v>
      </c>
      <c r="F33" s="181">
        <v>0</v>
      </c>
      <c r="G33" s="182">
        <v>0</v>
      </c>
      <c r="H33" s="181">
        <v>0</v>
      </c>
      <c r="I33" s="182">
        <v>0</v>
      </c>
      <c r="J33" s="181">
        <v>0</v>
      </c>
      <c r="K33" s="183">
        <v>0</v>
      </c>
    </row>
    <row r="34" spans="3:11" x14ac:dyDescent="0.25">
      <c r="C34" s="326"/>
      <c r="D34" s="321"/>
      <c r="E34" s="152" t="s">
        <v>302</v>
      </c>
      <c r="F34" s="327">
        <v>0</v>
      </c>
      <c r="G34" s="328">
        <v>0</v>
      </c>
      <c r="H34" s="327">
        <v>0</v>
      </c>
      <c r="I34" s="328">
        <v>0</v>
      </c>
      <c r="J34" s="327">
        <v>0</v>
      </c>
      <c r="K34" s="329">
        <v>0</v>
      </c>
    </row>
    <row r="35" spans="3:11" x14ac:dyDescent="0.25">
      <c r="C35" s="326"/>
      <c r="D35" s="321"/>
      <c r="E35" s="152" t="s">
        <v>303</v>
      </c>
      <c r="F35" s="327"/>
      <c r="G35" s="328"/>
      <c r="H35" s="327"/>
      <c r="I35" s="328"/>
      <c r="J35" s="327"/>
      <c r="K35" s="329"/>
    </row>
    <row r="36" spans="3:11" x14ac:dyDescent="0.25">
      <c r="C36" s="326"/>
      <c r="D36" s="321" t="s">
        <v>304</v>
      </c>
      <c r="E36" s="321"/>
      <c r="F36" s="181">
        <f>SUM(F39:F43)</f>
        <v>0</v>
      </c>
      <c r="G36" s="182">
        <f t="shared" ref="G36:K36" si="2">SUM(G39:G43)</f>
        <v>0</v>
      </c>
      <c r="H36" s="181">
        <f t="shared" si="2"/>
        <v>0</v>
      </c>
      <c r="I36" s="182">
        <f t="shared" si="2"/>
        <v>0</v>
      </c>
      <c r="J36" s="181">
        <f t="shared" si="2"/>
        <v>0</v>
      </c>
      <c r="K36" s="183">
        <f t="shared" si="2"/>
        <v>0</v>
      </c>
    </row>
    <row r="37" spans="3:11" x14ac:dyDescent="0.25">
      <c r="C37" s="326"/>
      <c r="D37" s="321" t="s">
        <v>305</v>
      </c>
      <c r="E37" s="321"/>
      <c r="F37" s="181"/>
      <c r="G37" s="182"/>
      <c r="H37" s="181"/>
      <c r="I37" s="182"/>
      <c r="J37" s="181"/>
      <c r="K37" s="183"/>
    </row>
    <row r="38" spans="3:11" x14ac:dyDescent="0.25">
      <c r="C38" s="151"/>
      <c r="D38" s="152"/>
      <c r="E38" s="152" t="s">
        <v>306</v>
      </c>
      <c r="F38" s="181">
        <v>0</v>
      </c>
      <c r="G38" s="182">
        <v>0</v>
      </c>
      <c r="H38" s="181">
        <v>0</v>
      </c>
      <c r="I38" s="182">
        <v>0</v>
      </c>
      <c r="J38" s="181">
        <v>0</v>
      </c>
      <c r="K38" s="183">
        <v>0</v>
      </c>
    </row>
    <row r="39" spans="3:11" x14ac:dyDescent="0.25">
      <c r="C39" s="151"/>
      <c r="D39" s="152"/>
      <c r="E39" s="152" t="s">
        <v>307</v>
      </c>
      <c r="F39" s="181">
        <v>0</v>
      </c>
      <c r="G39" s="182">
        <v>0</v>
      </c>
      <c r="H39" s="181">
        <v>0</v>
      </c>
      <c r="I39" s="182">
        <v>0</v>
      </c>
      <c r="J39" s="181">
        <v>0</v>
      </c>
      <c r="K39" s="183">
        <v>0</v>
      </c>
    </row>
    <row r="40" spans="3:11" x14ac:dyDescent="0.25">
      <c r="C40" s="151"/>
      <c r="D40" s="152"/>
      <c r="E40" s="152" t="s">
        <v>308</v>
      </c>
      <c r="F40" s="181">
        <v>0</v>
      </c>
      <c r="G40" s="182">
        <v>0</v>
      </c>
      <c r="H40" s="181">
        <v>0</v>
      </c>
      <c r="I40" s="182">
        <v>0</v>
      </c>
      <c r="J40" s="181">
        <v>0</v>
      </c>
      <c r="K40" s="183">
        <v>0</v>
      </c>
    </row>
    <row r="41" spans="3:11" x14ac:dyDescent="0.25">
      <c r="C41" s="326"/>
      <c r="D41" s="321"/>
      <c r="E41" s="152" t="s">
        <v>309</v>
      </c>
      <c r="F41" s="327">
        <v>0</v>
      </c>
      <c r="G41" s="328">
        <v>0</v>
      </c>
      <c r="H41" s="327">
        <v>0</v>
      </c>
      <c r="I41" s="328">
        <v>0</v>
      </c>
      <c r="J41" s="327">
        <v>0</v>
      </c>
      <c r="K41" s="329">
        <v>0</v>
      </c>
    </row>
    <row r="42" spans="3:11" x14ac:dyDescent="0.25">
      <c r="C42" s="326"/>
      <c r="D42" s="321"/>
      <c r="E42" s="152" t="s">
        <v>310</v>
      </c>
      <c r="F42" s="327"/>
      <c r="G42" s="328"/>
      <c r="H42" s="327"/>
      <c r="I42" s="328"/>
      <c r="J42" s="327"/>
      <c r="K42" s="329"/>
    </row>
    <row r="43" spans="3:11" x14ac:dyDescent="0.25">
      <c r="C43" s="151"/>
      <c r="D43" s="152"/>
      <c r="E43" s="152" t="s">
        <v>311</v>
      </c>
      <c r="F43" s="181">
        <v>0</v>
      </c>
      <c r="G43" s="182">
        <v>0</v>
      </c>
      <c r="H43" s="181">
        <v>0</v>
      </c>
      <c r="I43" s="182">
        <v>0</v>
      </c>
      <c r="J43" s="181">
        <v>0</v>
      </c>
      <c r="K43" s="183">
        <v>0</v>
      </c>
    </row>
    <row r="44" spans="3:11" x14ac:dyDescent="0.25">
      <c r="C44" s="151"/>
      <c r="D44" s="321" t="s">
        <v>312</v>
      </c>
      <c r="E44" s="321"/>
      <c r="F44" s="184">
        <v>0</v>
      </c>
      <c r="G44" s="185">
        <v>0</v>
      </c>
      <c r="H44" s="184">
        <v>0</v>
      </c>
      <c r="I44" s="185">
        <v>0</v>
      </c>
      <c r="J44" s="184">
        <v>0</v>
      </c>
      <c r="K44" s="186">
        <v>0</v>
      </c>
    </row>
    <row r="45" spans="3:11" x14ac:dyDescent="0.25">
      <c r="C45" s="151"/>
      <c r="D45" s="321" t="s">
        <v>313</v>
      </c>
      <c r="E45" s="321"/>
      <c r="F45" s="181">
        <v>0</v>
      </c>
      <c r="G45" s="182">
        <f>+G46</f>
        <v>0</v>
      </c>
      <c r="H45" s="181">
        <f>+G45</f>
        <v>0</v>
      </c>
      <c r="I45" s="182">
        <f>+I46</f>
        <v>0</v>
      </c>
      <c r="J45" s="181">
        <f>+J46</f>
        <v>0</v>
      </c>
      <c r="K45" s="183">
        <v>0</v>
      </c>
    </row>
    <row r="46" spans="3:11" x14ac:dyDescent="0.25">
      <c r="C46" s="151"/>
      <c r="D46" s="152"/>
      <c r="E46" s="152" t="s">
        <v>314</v>
      </c>
      <c r="F46" s="181">
        <v>0</v>
      </c>
      <c r="G46" s="182">
        <v>0</v>
      </c>
      <c r="H46" s="181">
        <v>0</v>
      </c>
      <c r="I46" s="182">
        <v>0</v>
      </c>
      <c r="J46" s="181">
        <v>0</v>
      </c>
      <c r="K46" s="183">
        <v>0</v>
      </c>
    </row>
    <row r="47" spans="3:11" x14ac:dyDescent="0.25">
      <c r="C47" s="151"/>
      <c r="D47" s="321" t="s">
        <v>315</v>
      </c>
      <c r="E47" s="321"/>
      <c r="F47" s="181">
        <f>+F48+F49</f>
        <v>0</v>
      </c>
      <c r="G47" s="182">
        <f t="shared" ref="G47:K47" si="3">+G48+G49</f>
        <v>0</v>
      </c>
      <c r="H47" s="181">
        <f t="shared" si="3"/>
        <v>0</v>
      </c>
      <c r="I47" s="182">
        <f t="shared" si="3"/>
        <v>0</v>
      </c>
      <c r="J47" s="181">
        <f t="shared" si="3"/>
        <v>0</v>
      </c>
      <c r="K47" s="183">
        <f t="shared" si="3"/>
        <v>0</v>
      </c>
    </row>
    <row r="48" spans="3:11" x14ac:dyDescent="0.25">
      <c r="C48" s="151"/>
      <c r="D48" s="152"/>
      <c r="E48" s="152" t="s">
        <v>316</v>
      </c>
      <c r="F48" s="181">
        <v>0</v>
      </c>
      <c r="G48" s="182">
        <v>0</v>
      </c>
      <c r="H48" s="181">
        <v>0</v>
      </c>
      <c r="I48" s="182">
        <v>0</v>
      </c>
      <c r="J48" s="181">
        <v>0</v>
      </c>
      <c r="K48" s="183">
        <v>0</v>
      </c>
    </row>
    <row r="49" spans="3:11" x14ac:dyDescent="0.25">
      <c r="C49" s="151"/>
      <c r="D49" s="152"/>
      <c r="E49" s="152" t="s">
        <v>317</v>
      </c>
      <c r="F49" s="181">
        <v>0</v>
      </c>
      <c r="G49" s="182">
        <v>0</v>
      </c>
      <c r="H49" s="181">
        <v>0</v>
      </c>
      <c r="I49" s="182">
        <v>0</v>
      </c>
      <c r="J49" s="181">
        <v>0</v>
      </c>
      <c r="K49" s="183">
        <v>0</v>
      </c>
    </row>
    <row r="50" spans="3:11" x14ac:dyDescent="0.25">
      <c r="C50" s="151"/>
      <c r="D50" s="152"/>
      <c r="E50" s="152"/>
      <c r="F50" s="187"/>
      <c r="G50" s="188"/>
      <c r="H50" s="187"/>
      <c r="I50" s="188"/>
      <c r="J50" s="187"/>
      <c r="K50" s="189"/>
    </row>
    <row r="51" spans="3:11" x14ac:dyDescent="0.25">
      <c r="C51" s="324" t="s">
        <v>318</v>
      </c>
      <c r="D51" s="325"/>
      <c r="E51" s="325"/>
      <c r="F51" s="190">
        <f>+F45+F20+F16+F17</f>
        <v>228232706.72999999</v>
      </c>
      <c r="G51" s="190">
        <f>+G45+G20+G16+G17</f>
        <v>22937530.400000025</v>
      </c>
      <c r="H51" s="190">
        <f>+H16+H17+H18+H22</f>
        <v>252017628.04000002</v>
      </c>
      <c r="I51" s="190">
        <f t="shared" ref="I51:J51" si="4">+I16+I17+I18+I22</f>
        <v>252017628.04000002</v>
      </c>
      <c r="J51" s="190">
        <f t="shared" si="4"/>
        <v>252017628.04000002</v>
      </c>
      <c r="K51" s="190">
        <f>+K45+K20+K16+K17+K18</f>
        <v>23034921.310000025</v>
      </c>
    </row>
    <row r="52" spans="3:11" x14ac:dyDescent="0.25">
      <c r="C52" s="324" t="s">
        <v>319</v>
      </c>
      <c r="D52" s="325"/>
      <c r="E52" s="325"/>
      <c r="F52" s="187"/>
      <c r="G52" s="188"/>
      <c r="H52" s="187"/>
      <c r="I52" s="188"/>
      <c r="J52" s="187"/>
      <c r="K52" s="189"/>
    </row>
    <row r="53" spans="3:11" x14ac:dyDescent="0.25">
      <c r="C53" s="333" t="s">
        <v>320</v>
      </c>
      <c r="D53" s="325"/>
      <c r="E53" s="325"/>
      <c r="F53" s="334">
        <v>0</v>
      </c>
      <c r="G53" s="335">
        <v>0</v>
      </c>
      <c r="H53" s="332">
        <v>0</v>
      </c>
      <c r="I53" s="335">
        <v>0</v>
      </c>
      <c r="J53" s="332">
        <v>0</v>
      </c>
      <c r="K53" s="327">
        <v>0</v>
      </c>
    </row>
    <row r="54" spans="3:11" x14ac:dyDescent="0.25">
      <c r="C54" s="333" t="s">
        <v>321</v>
      </c>
      <c r="D54" s="325"/>
      <c r="E54" s="325"/>
      <c r="F54" s="334"/>
      <c r="G54" s="335"/>
      <c r="H54" s="332"/>
      <c r="I54" s="335"/>
      <c r="J54" s="332"/>
      <c r="K54" s="327"/>
    </row>
    <row r="55" spans="3:11" x14ac:dyDescent="0.25">
      <c r="C55" s="213"/>
      <c r="D55" s="214"/>
      <c r="E55" s="210"/>
      <c r="F55" s="192"/>
      <c r="G55" s="193"/>
      <c r="H55" s="194"/>
      <c r="I55" s="193"/>
      <c r="J55" s="194"/>
      <c r="K55" s="193"/>
    </row>
    <row r="56" spans="3:11" x14ac:dyDescent="0.25">
      <c r="C56" s="333" t="s">
        <v>322</v>
      </c>
      <c r="D56" s="325"/>
      <c r="E56" s="325"/>
      <c r="F56" s="195"/>
      <c r="G56" s="187"/>
      <c r="H56" s="188"/>
      <c r="I56" s="187"/>
      <c r="J56" s="188"/>
      <c r="K56" s="187"/>
    </row>
    <row r="57" spans="3:11" x14ac:dyDescent="0.25">
      <c r="C57" s="213"/>
      <c r="D57" s="331" t="s">
        <v>323</v>
      </c>
      <c r="E57" s="321"/>
      <c r="F57" s="215">
        <f>SUM(F58:F72)</f>
        <v>0</v>
      </c>
      <c r="G57" s="215">
        <f t="shared" ref="G57:K57" si="5">SUM(G58:G72)</f>
        <v>0</v>
      </c>
      <c r="H57" s="215">
        <f t="shared" si="5"/>
        <v>0</v>
      </c>
      <c r="I57" s="215">
        <f t="shared" si="5"/>
        <v>0</v>
      </c>
      <c r="J57" s="215">
        <f t="shared" si="5"/>
        <v>0</v>
      </c>
      <c r="K57" s="211">
        <f t="shared" si="5"/>
        <v>0</v>
      </c>
    </row>
    <row r="58" spans="3:11" x14ac:dyDescent="0.25">
      <c r="C58" s="330"/>
      <c r="D58" s="331"/>
      <c r="E58" s="210" t="s">
        <v>324</v>
      </c>
      <c r="F58" s="215">
        <v>0</v>
      </c>
      <c r="G58" s="215">
        <v>0</v>
      </c>
      <c r="H58" s="215">
        <v>0</v>
      </c>
      <c r="I58" s="215">
        <v>0</v>
      </c>
      <c r="J58" s="215">
        <v>0</v>
      </c>
      <c r="K58" s="211">
        <v>0</v>
      </c>
    </row>
    <row r="59" spans="3:11" x14ac:dyDescent="0.25">
      <c r="C59" s="330"/>
      <c r="D59" s="331"/>
      <c r="E59" s="210" t="s">
        <v>325</v>
      </c>
      <c r="F59" s="215"/>
      <c r="G59" s="215"/>
      <c r="H59" s="215"/>
      <c r="I59" s="215"/>
      <c r="J59" s="215"/>
      <c r="K59" s="211"/>
    </row>
    <row r="60" spans="3:11" x14ac:dyDescent="0.25">
      <c r="C60" s="330"/>
      <c r="D60" s="331"/>
      <c r="E60" s="210" t="s">
        <v>326</v>
      </c>
      <c r="F60" s="215">
        <v>0</v>
      </c>
      <c r="G60" s="215">
        <v>0</v>
      </c>
      <c r="H60" s="215">
        <v>0</v>
      </c>
      <c r="I60" s="215">
        <v>0</v>
      </c>
      <c r="J60" s="215">
        <v>0</v>
      </c>
      <c r="K60" s="211">
        <v>0</v>
      </c>
    </row>
    <row r="61" spans="3:11" x14ac:dyDescent="0.25">
      <c r="C61" s="330"/>
      <c r="D61" s="331"/>
      <c r="E61" s="210" t="s">
        <v>327</v>
      </c>
      <c r="F61" s="215"/>
      <c r="G61" s="215"/>
      <c r="H61" s="215"/>
      <c r="I61" s="215"/>
      <c r="J61" s="215"/>
      <c r="K61" s="211"/>
    </row>
    <row r="62" spans="3:11" x14ac:dyDescent="0.25">
      <c r="C62" s="330"/>
      <c r="D62" s="331"/>
      <c r="E62" s="210" t="s">
        <v>328</v>
      </c>
      <c r="F62" s="215">
        <v>0</v>
      </c>
      <c r="G62" s="215">
        <v>0</v>
      </c>
      <c r="H62" s="215">
        <v>0</v>
      </c>
      <c r="I62" s="215">
        <v>0</v>
      </c>
      <c r="J62" s="215">
        <v>0</v>
      </c>
      <c r="K62" s="211">
        <v>0</v>
      </c>
    </row>
    <row r="63" spans="3:11" x14ac:dyDescent="0.25">
      <c r="C63" s="330"/>
      <c r="D63" s="331"/>
      <c r="E63" s="210" t="s">
        <v>329</v>
      </c>
      <c r="F63" s="215"/>
      <c r="G63" s="215"/>
      <c r="H63" s="215"/>
      <c r="I63" s="215"/>
      <c r="J63" s="215"/>
      <c r="K63" s="211"/>
    </row>
    <row r="64" spans="3:11" x14ac:dyDescent="0.25">
      <c r="C64" s="330"/>
      <c r="D64" s="331"/>
      <c r="E64" s="210" t="s">
        <v>330</v>
      </c>
      <c r="F64" s="215">
        <v>0</v>
      </c>
      <c r="G64" s="215">
        <v>0</v>
      </c>
      <c r="H64" s="215">
        <v>0</v>
      </c>
      <c r="I64" s="215">
        <v>0</v>
      </c>
      <c r="J64" s="215">
        <v>0</v>
      </c>
      <c r="K64" s="211">
        <v>0</v>
      </c>
    </row>
    <row r="65" spans="3:11" x14ac:dyDescent="0.25">
      <c r="C65" s="330"/>
      <c r="D65" s="331"/>
      <c r="E65" s="210" t="s">
        <v>331</v>
      </c>
      <c r="F65" s="215"/>
      <c r="G65" s="215"/>
      <c r="H65" s="215"/>
      <c r="I65" s="215"/>
      <c r="J65" s="215"/>
      <c r="K65" s="211"/>
    </row>
    <row r="66" spans="3:11" x14ac:dyDescent="0.25">
      <c r="C66" s="330"/>
      <c r="D66" s="331"/>
      <c r="E66" s="210" t="s">
        <v>332</v>
      </c>
      <c r="F66" s="215"/>
      <c r="G66" s="215"/>
      <c r="H66" s="215"/>
      <c r="I66" s="215"/>
      <c r="J66" s="215"/>
      <c r="K66" s="211"/>
    </row>
    <row r="67" spans="3:11" x14ac:dyDescent="0.25">
      <c r="C67" s="213"/>
      <c r="D67" s="214"/>
      <c r="E67" s="210" t="s">
        <v>333</v>
      </c>
      <c r="F67" s="215">
        <v>0</v>
      </c>
      <c r="G67" s="215">
        <v>0</v>
      </c>
      <c r="H67" s="215">
        <v>0</v>
      </c>
      <c r="I67" s="215">
        <v>0</v>
      </c>
      <c r="J67" s="215">
        <v>0</v>
      </c>
      <c r="K67" s="211">
        <v>0</v>
      </c>
    </row>
    <row r="68" spans="3:11" x14ac:dyDescent="0.25">
      <c r="C68" s="330"/>
      <c r="D68" s="331"/>
      <c r="E68" s="210" t="s">
        <v>334</v>
      </c>
      <c r="F68" s="215">
        <v>0</v>
      </c>
      <c r="G68" s="215">
        <v>0</v>
      </c>
      <c r="H68" s="215">
        <v>0</v>
      </c>
      <c r="I68" s="215">
        <v>0</v>
      </c>
      <c r="J68" s="215">
        <v>0</v>
      </c>
      <c r="K68" s="211">
        <v>0</v>
      </c>
    </row>
    <row r="69" spans="3:11" x14ac:dyDescent="0.25">
      <c r="C69" s="330"/>
      <c r="D69" s="331"/>
      <c r="E69" s="210" t="s">
        <v>335</v>
      </c>
      <c r="F69" s="215"/>
      <c r="G69" s="215"/>
      <c r="H69" s="215"/>
      <c r="I69" s="215"/>
      <c r="J69" s="215"/>
      <c r="K69" s="211"/>
    </row>
    <row r="70" spans="3:11" x14ac:dyDescent="0.25">
      <c r="C70" s="330"/>
      <c r="D70" s="331"/>
      <c r="E70" s="210" t="s">
        <v>336</v>
      </c>
      <c r="F70" s="215">
        <v>0</v>
      </c>
      <c r="G70" s="215">
        <v>0</v>
      </c>
      <c r="H70" s="215">
        <v>0</v>
      </c>
      <c r="I70" s="215">
        <v>0</v>
      </c>
      <c r="J70" s="215">
        <v>0</v>
      </c>
      <c r="K70" s="211">
        <v>0</v>
      </c>
    </row>
    <row r="71" spans="3:11" x14ac:dyDescent="0.25">
      <c r="C71" s="330"/>
      <c r="D71" s="331"/>
      <c r="E71" s="210" t="s">
        <v>337</v>
      </c>
      <c r="F71" s="215"/>
      <c r="G71" s="215"/>
      <c r="H71" s="215"/>
      <c r="I71" s="215"/>
      <c r="J71" s="215"/>
      <c r="K71" s="211"/>
    </row>
    <row r="72" spans="3:11" x14ac:dyDescent="0.25">
      <c r="C72" s="330"/>
      <c r="D72" s="331"/>
      <c r="E72" s="210" t="s">
        <v>338</v>
      </c>
      <c r="F72" s="215">
        <v>0</v>
      </c>
      <c r="G72" s="215">
        <v>0</v>
      </c>
      <c r="H72" s="215">
        <v>0</v>
      </c>
      <c r="I72" s="215">
        <v>0</v>
      </c>
      <c r="J72" s="215">
        <v>0</v>
      </c>
      <c r="K72" s="211">
        <v>0</v>
      </c>
    </row>
    <row r="73" spans="3:11" x14ac:dyDescent="0.25">
      <c r="C73" s="330"/>
      <c r="D73" s="331"/>
      <c r="E73" s="210" t="s">
        <v>339</v>
      </c>
      <c r="F73" s="215"/>
      <c r="G73" s="215"/>
      <c r="H73" s="215"/>
      <c r="I73" s="215"/>
      <c r="J73" s="215"/>
      <c r="K73" s="211"/>
    </row>
    <row r="74" spans="3:11" x14ac:dyDescent="0.25">
      <c r="C74" s="213"/>
      <c r="D74" s="331" t="s">
        <v>340</v>
      </c>
      <c r="E74" s="321"/>
      <c r="F74" s="215">
        <f>SUM(F75:F78)</f>
        <v>0</v>
      </c>
      <c r="G74" s="215">
        <f t="shared" ref="G74:J74" si="6">SUM(G75:G78)</f>
        <v>0</v>
      </c>
      <c r="H74" s="215">
        <f t="shared" si="6"/>
        <v>0</v>
      </c>
      <c r="I74" s="215">
        <f t="shared" si="6"/>
        <v>0</v>
      </c>
      <c r="J74" s="215">
        <f t="shared" si="6"/>
        <v>0</v>
      </c>
      <c r="K74" s="211">
        <f>+G74</f>
        <v>0</v>
      </c>
    </row>
    <row r="75" spans="3:11" x14ac:dyDescent="0.25">
      <c r="C75" s="213"/>
      <c r="D75" s="214"/>
      <c r="E75" s="210" t="s">
        <v>341</v>
      </c>
      <c r="F75" s="215">
        <v>0</v>
      </c>
      <c r="G75" s="215">
        <v>0</v>
      </c>
      <c r="H75" s="215">
        <v>0</v>
      </c>
      <c r="I75" s="215">
        <v>0</v>
      </c>
      <c r="J75" s="215">
        <v>0</v>
      </c>
      <c r="K75" s="211">
        <v>0</v>
      </c>
    </row>
    <row r="76" spans="3:11" x14ac:dyDescent="0.25">
      <c r="C76" s="213"/>
      <c r="D76" s="214"/>
      <c r="E76" s="210" t="s">
        <v>342</v>
      </c>
      <c r="F76" s="215">
        <v>0</v>
      </c>
      <c r="G76" s="215">
        <v>0</v>
      </c>
      <c r="H76" s="215">
        <v>0</v>
      </c>
      <c r="I76" s="215">
        <v>0</v>
      </c>
      <c r="J76" s="215">
        <v>0</v>
      </c>
      <c r="K76" s="211">
        <v>0</v>
      </c>
    </row>
    <row r="77" spans="3:11" x14ac:dyDescent="0.25">
      <c r="C77" s="213"/>
      <c r="D77" s="214"/>
      <c r="E77" s="210" t="s">
        <v>343</v>
      </c>
      <c r="F77" s="215">
        <v>0</v>
      </c>
      <c r="G77" s="215">
        <v>0</v>
      </c>
      <c r="H77" s="215">
        <v>0</v>
      </c>
      <c r="I77" s="215">
        <v>0</v>
      </c>
      <c r="J77" s="215">
        <v>0</v>
      </c>
      <c r="K77" s="211">
        <v>0</v>
      </c>
    </row>
    <row r="78" spans="3:11" x14ac:dyDescent="0.25">
      <c r="C78" s="213"/>
      <c r="D78" s="214"/>
      <c r="E78" s="210" t="s">
        <v>344</v>
      </c>
      <c r="F78" s="215">
        <v>0</v>
      </c>
      <c r="G78" s="215">
        <v>0</v>
      </c>
      <c r="H78" s="219">
        <v>0</v>
      </c>
      <c r="I78" s="219">
        <v>0</v>
      </c>
      <c r="J78" s="219">
        <v>0</v>
      </c>
      <c r="K78" s="211">
        <f>+G78</f>
        <v>0</v>
      </c>
    </row>
    <row r="79" spans="3:11" x14ac:dyDescent="0.25">
      <c r="C79" s="213"/>
      <c r="D79" s="331" t="s">
        <v>345</v>
      </c>
      <c r="E79" s="321"/>
      <c r="F79" s="215">
        <f>SUM(F80:F82)</f>
        <v>0</v>
      </c>
      <c r="G79" s="215">
        <f t="shared" ref="G79:K79" si="7">SUM(G80:G82)</f>
        <v>0</v>
      </c>
      <c r="H79" s="215">
        <f t="shared" si="7"/>
        <v>0</v>
      </c>
      <c r="I79" s="215">
        <f t="shared" si="7"/>
        <v>0</v>
      </c>
      <c r="J79" s="215">
        <f t="shared" si="7"/>
        <v>0</v>
      </c>
      <c r="K79" s="211">
        <f t="shared" si="7"/>
        <v>0</v>
      </c>
    </row>
    <row r="80" spans="3:11" x14ac:dyDescent="0.25">
      <c r="C80" s="330"/>
      <c r="D80" s="331"/>
      <c r="E80" s="210" t="s">
        <v>346</v>
      </c>
      <c r="F80" s="336">
        <v>0</v>
      </c>
      <c r="G80" s="336">
        <v>0</v>
      </c>
      <c r="H80" s="336">
        <v>0</v>
      </c>
      <c r="I80" s="336">
        <v>0</v>
      </c>
      <c r="J80" s="336">
        <v>0</v>
      </c>
      <c r="K80" s="327">
        <v>0</v>
      </c>
    </row>
    <row r="81" spans="3:11" x14ac:dyDescent="0.25">
      <c r="C81" s="330"/>
      <c r="D81" s="331"/>
      <c r="E81" s="210" t="s">
        <v>347</v>
      </c>
      <c r="F81" s="336"/>
      <c r="G81" s="336"/>
      <c r="H81" s="336"/>
      <c r="I81" s="336"/>
      <c r="J81" s="336"/>
      <c r="K81" s="327"/>
    </row>
    <row r="82" spans="3:11" x14ac:dyDescent="0.25">
      <c r="C82" s="213"/>
      <c r="D82" s="214"/>
      <c r="E82" s="210" t="s">
        <v>348</v>
      </c>
      <c r="F82" s="215">
        <v>0</v>
      </c>
      <c r="G82" s="215">
        <v>0</v>
      </c>
      <c r="H82" s="215">
        <v>0</v>
      </c>
      <c r="I82" s="215">
        <v>0</v>
      </c>
      <c r="J82" s="215">
        <v>0</v>
      </c>
      <c r="K82" s="211">
        <v>0</v>
      </c>
    </row>
    <row r="83" spans="3:11" x14ac:dyDescent="0.25">
      <c r="C83" s="330"/>
      <c r="D83" s="331" t="s">
        <v>349</v>
      </c>
      <c r="E83" s="321"/>
      <c r="F83" s="215">
        <v>0</v>
      </c>
      <c r="G83" s="215">
        <v>0</v>
      </c>
      <c r="H83" s="215">
        <v>0</v>
      </c>
      <c r="I83" s="215">
        <v>0</v>
      </c>
      <c r="J83" s="215">
        <v>0</v>
      </c>
      <c r="K83" s="211">
        <v>0</v>
      </c>
    </row>
    <row r="84" spans="3:11" x14ac:dyDescent="0.25">
      <c r="C84" s="330"/>
      <c r="D84" s="331" t="s">
        <v>350</v>
      </c>
      <c r="E84" s="321"/>
      <c r="F84" s="215"/>
      <c r="G84" s="215"/>
      <c r="H84" s="215"/>
      <c r="I84" s="215"/>
      <c r="J84" s="215"/>
      <c r="K84" s="211"/>
    </row>
    <row r="85" spans="3:11" x14ac:dyDescent="0.25">
      <c r="C85" s="213"/>
      <c r="D85" s="331" t="s">
        <v>351</v>
      </c>
      <c r="E85" s="321"/>
      <c r="F85" s="215">
        <v>0</v>
      </c>
      <c r="G85" s="215">
        <v>0</v>
      </c>
      <c r="H85" s="215">
        <v>0</v>
      </c>
      <c r="I85" s="215">
        <v>0</v>
      </c>
      <c r="J85" s="215">
        <v>0</v>
      </c>
      <c r="K85" s="211">
        <v>0</v>
      </c>
    </row>
    <row r="86" spans="3:11" x14ac:dyDescent="0.25">
      <c r="C86" s="213"/>
      <c r="D86" s="331"/>
      <c r="E86" s="321"/>
      <c r="F86" s="192"/>
      <c r="G86" s="193"/>
      <c r="H86" s="194"/>
      <c r="I86" s="193"/>
      <c r="J86" s="194"/>
      <c r="K86" s="193"/>
    </row>
    <row r="87" spans="3:11" x14ac:dyDescent="0.25">
      <c r="C87" s="333" t="s">
        <v>352</v>
      </c>
      <c r="D87" s="325"/>
      <c r="E87" s="325"/>
      <c r="F87" s="196">
        <f>+F85+F83+F79+F74+F57</f>
        <v>0</v>
      </c>
      <c r="G87" s="196">
        <f t="shared" ref="G87:K87" si="8">+G85+G83+G79+G74+G57</f>
        <v>0</v>
      </c>
      <c r="H87" s="196">
        <f t="shared" si="8"/>
        <v>0</v>
      </c>
      <c r="I87" s="196">
        <f t="shared" si="8"/>
        <v>0</v>
      </c>
      <c r="J87" s="196">
        <f t="shared" si="8"/>
        <v>0</v>
      </c>
      <c r="K87" s="197">
        <f t="shared" si="8"/>
        <v>0</v>
      </c>
    </row>
    <row r="88" spans="3:11" x14ac:dyDescent="0.25">
      <c r="C88" s="333" t="s">
        <v>353</v>
      </c>
      <c r="D88" s="325"/>
      <c r="E88" s="325"/>
      <c r="F88" s="196"/>
      <c r="G88" s="196"/>
      <c r="H88" s="196"/>
      <c r="I88" s="196"/>
      <c r="J88" s="196"/>
      <c r="K88" s="197"/>
    </row>
    <row r="89" spans="3:11" x14ac:dyDescent="0.25">
      <c r="C89" s="213"/>
      <c r="D89" s="331"/>
      <c r="E89" s="321"/>
      <c r="F89" s="192"/>
      <c r="G89" s="193"/>
      <c r="H89" s="194"/>
      <c r="I89" s="193"/>
      <c r="J89" s="194"/>
      <c r="K89" s="193"/>
    </row>
    <row r="90" spans="3:11" x14ac:dyDescent="0.25">
      <c r="C90" s="333" t="s">
        <v>354</v>
      </c>
      <c r="D90" s="325"/>
      <c r="E90" s="325"/>
      <c r="F90" s="215">
        <f>+F91</f>
        <v>0</v>
      </c>
      <c r="G90" s="215">
        <f t="shared" ref="G90:K90" si="9">+G91</f>
        <v>0</v>
      </c>
      <c r="H90" s="215">
        <f t="shared" si="9"/>
        <v>0</v>
      </c>
      <c r="I90" s="215">
        <f t="shared" si="9"/>
        <v>0</v>
      </c>
      <c r="J90" s="215">
        <f t="shared" si="9"/>
        <v>0</v>
      </c>
      <c r="K90" s="211">
        <f t="shared" si="9"/>
        <v>0</v>
      </c>
    </row>
    <row r="91" spans="3:11" x14ac:dyDescent="0.25">
      <c r="C91" s="213"/>
      <c r="D91" s="331" t="s">
        <v>355</v>
      </c>
      <c r="E91" s="321"/>
      <c r="F91" s="215">
        <v>0</v>
      </c>
      <c r="G91" s="215">
        <v>0</v>
      </c>
      <c r="H91" s="215">
        <v>0</v>
      </c>
      <c r="I91" s="215">
        <v>0</v>
      </c>
      <c r="J91" s="215">
        <v>0</v>
      </c>
      <c r="K91" s="211">
        <v>0</v>
      </c>
    </row>
    <row r="92" spans="3:11" x14ac:dyDescent="0.25">
      <c r="C92" s="213"/>
      <c r="D92" s="331"/>
      <c r="E92" s="321"/>
      <c r="F92" s="52"/>
      <c r="G92" s="216"/>
      <c r="H92" s="217"/>
      <c r="I92" s="216"/>
      <c r="J92" s="217"/>
      <c r="K92" s="216"/>
    </row>
    <row r="93" spans="3:11" x14ac:dyDescent="0.25">
      <c r="C93" s="333" t="s">
        <v>356</v>
      </c>
      <c r="D93" s="325"/>
      <c r="E93" s="325"/>
      <c r="F93" s="215">
        <f>+F51</f>
        <v>228232706.72999999</v>
      </c>
      <c r="G93" s="215">
        <f>+G51+G87</f>
        <v>22937530.400000025</v>
      </c>
      <c r="H93" s="219">
        <f t="shared" ref="H93:K93" si="10">+H51+H87</f>
        <v>252017628.04000002</v>
      </c>
      <c r="I93" s="219">
        <f t="shared" si="10"/>
        <v>252017628.04000002</v>
      </c>
      <c r="J93" s="219">
        <f t="shared" si="10"/>
        <v>252017628.04000002</v>
      </c>
      <c r="K93" s="219">
        <f t="shared" si="10"/>
        <v>23034921.310000025</v>
      </c>
    </row>
    <row r="94" spans="3:11" x14ac:dyDescent="0.25">
      <c r="C94" s="213"/>
      <c r="D94" s="331"/>
      <c r="E94" s="321"/>
      <c r="F94" s="52"/>
      <c r="G94" s="216"/>
      <c r="H94" s="217"/>
      <c r="I94" s="216"/>
      <c r="J94" s="217"/>
      <c r="K94" s="216"/>
    </row>
    <row r="95" spans="3:11" x14ac:dyDescent="0.25">
      <c r="C95" s="213"/>
      <c r="D95" s="337" t="s">
        <v>357</v>
      </c>
      <c r="E95" s="325"/>
      <c r="F95" s="52"/>
      <c r="G95" s="216"/>
      <c r="H95" s="217"/>
      <c r="I95" s="216"/>
      <c r="J95" s="217"/>
      <c r="K95" s="216"/>
    </row>
    <row r="96" spans="3:11" x14ac:dyDescent="0.25">
      <c r="C96" s="330"/>
      <c r="D96" s="331" t="s">
        <v>358</v>
      </c>
      <c r="E96" s="321"/>
      <c r="F96" s="215">
        <v>0</v>
      </c>
      <c r="G96" s="215">
        <v>0</v>
      </c>
      <c r="H96" s="215">
        <v>0</v>
      </c>
      <c r="I96" s="215">
        <v>0</v>
      </c>
      <c r="J96" s="215">
        <v>0</v>
      </c>
      <c r="K96" s="211">
        <v>0</v>
      </c>
    </row>
    <row r="97" spans="3:11" x14ac:dyDescent="0.25">
      <c r="C97" s="330"/>
      <c r="D97" s="331" t="s">
        <v>359</v>
      </c>
      <c r="E97" s="321"/>
      <c r="F97" s="215"/>
      <c r="G97" s="215"/>
      <c r="H97" s="215"/>
      <c r="I97" s="215"/>
      <c r="J97" s="215"/>
      <c r="K97" s="211"/>
    </row>
    <row r="98" spans="3:11" x14ac:dyDescent="0.25">
      <c r="C98" s="330"/>
      <c r="D98" s="331" t="s">
        <v>360</v>
      </c>
      <c r="E98" s="321"/>
      <c r="F98" s="215">
        <v>0</v>
      </c>
      <c r="G98" s="215">
        <v>0</v>
      </c>
      <c r="H98" s="215">
        <v>0</v>
      </c>
      <c r="I98" s="215">
        <v>0</v>
      </c>
      <c r="J98" s="215">
        <v>0</v>
      </c>
      <c r="K98" s="211">
        <v>0</v>
      </c>
    </row>
    <row r="99" spans="3:11" x14ac:dyDescent="0.25">
      <c r="C99" s="330"/>
      <c r="D99" s="331" t="s">
        <v>361</v>
      </c>
      <c r="E99" s="321"/>
      <c r="F99" s="215"/>
      <c r="G99" s="215"/>
      <c r="H99" s="215"/>
      <c r="I99" s="215"/>
      <c r="J99" s="215"/>
      <c r="K99" s="211"/>
    </row>
    <row r="100" spans="3:11" x14ac:dyDescent="0.25">
      <c r="C100" s="330"/>
      <c r="D100" s="331" t="s">
        <v>255</v>
      </c>
      <c r="E100" s="321"/>
      <c r="F100" s="215"/>
      <c r="G100" s="215"/>
      <c r="H100" s="215"/>
      <c r="I100" s="215"/>
      <c r="J100" s="215"/>
      <c r="K100" s="211"/>
    </row>
    <row r="101" spans="3:11" x14ac:dyDescent="0.25">
      <c r="C101" s="330"/>
      <c r="D101" s="337" t="s">
        <v>362</v>
      </c>
      <c r="E101" s="325"/>
      <c r="F101" s="215">
        <f>+F96+F98</f>
        <v>0</v>
      </c>
      <c r="G101" s="215">
        <f t="shared" ref="G101:K101" si="11">+G96+G98</f>
        <v>0</v>
      </c>
      <c r="H101" s="215">
        <f t="shared" si="11"/>
        <v>0</v>
      </c>
      <c r="I101" s="215">
        <f t="shared" si="11"/>
        <v>0</v>
      </c>
      <c r="J101" s="215">
        <f t="shared" si="11"/>
        <v>0</v>
      </c>
      <c r="K101" s="211">
        <f t="shared" si="11"/>
        <v>0</v>
      </c>
    </row>
    <row r="102" spans="3:11" x14ac:dyDescent="0.25">
      <c r="C102" s="330"/>
      <c r="D102" s="337" t="s">
        <v>363</v>
      </c>
      <c r="E102" s="325"/>
      <c r="F102" s="52"/>
      <c r="G102" s="52"/>
      <c r="H102" s="52"/>
      <c r="I102" s="52"/>
      <c r="J102" s="52"/>
      <c r="K102" s="216"/>
    </row>
    <row r="103" spans="3:11" x14ac:dyDescent="0.25">
      <c r="C103" s="15"/>
      <c r="D103" s="338"/>
      <c r="E103" s="338"/>
      <c r="F103" s="51"/>
      <c r="G103" s="44"/>
      <c r="H103" s="43"/>
      <c r="I103" s="44"/>
      <c r="J103" s="43"/>
      <c r="K103" s="44"/>
    </row>
    <row r="112" spans="3:11" x14ac:dyDescent="0.25">
      <c r="F112" t="s">
        <v>791</v>
      </c>
    </row>
  </sheetData>
  <mergeCells count="124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K80:K81"/>
    <mergeCell ref="C83:C84"/>
    <mergeCell ref="D83:E83"/>
    <mergeCell ref="D84:E84"/>
    <mergeCell ref="D85:E85"/>
    <mergeCell ref="F80:F81"/>
    <mergeCell ref="G80:G81"/>
    <mergeCell ref="H80:H81"/>
    <mergeCell ref="I80:I81"/>
    <mergeCell ref="J80:J81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J53:J54"/>
    <mergeCell ref="K53:K54"/>
    <mergeCell ref="C54:E54"/>
    <mergeCell ref="C56:E56"/>
    <mergeCell ref="D57:E57"/>
    <mergeCell ref="C53:E53"/>
    <mergeCell ref="F53:F54"/>
    <mergeCell ref="G53:G54"/>
    <mergeCell ref="H53:H54"/>
    <mergeCell ref="I53:I54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H41:H42"/>
    <mergeCell ref="I41:I42"/>
    <mergeCell ref="J41:J42"/>
    <mergeCell ref="K41:K42"/>
    <mergeCell ref="J34:J35"/>
    <mergeCell ref="K34:K35"/>
    <mergeCell ref="H34:H35"/>
    <mergeCell ref="F41:F42"/>
    <mergeCell ref="G41:G42"/>
    <mergeCell ref="I34:I35"/>
    <mergeCell ref="K27:K28"/>
    <mergeCell ref="C29:C30"/>
    <mergeCell ref="D29:D30"/>
    <mergeCell ref="F29:F30"/>
    <mergeCell ref="G29:G30"/>
    <mergeCell ref="H29:H30"/>
    <mergeCell ref="I29:I30"/>
    <mergeCell ref="J29:J30"/>
    <mergeCell ref="K29:K30"/>
    <mergeCell ref="C34:C35"/>
    <mergeCell ref="D34:D35"/>
    <mergeCell ref="F34:F35"/>
    <mergeCell ref="G34:G35"/>
    <mergeCell ref="I27:I28"/>
    <mergeCell ref="J27:J28"/>
    <mergeCell ref="C20:C21"/>
    <mergeCell ref="D20:E20"/>
    <mergeCell ref="D21:E21"/>
    <mergeCell ref="C27:C28"/>
    <mergeCell ref="D27:D28"/>
    <mergeCell ref="F27:F28"/>
    <mergeCell ref="G27:G28"/>
    <mergeCell ref="H27:H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90"/>
  <sheetViews>
    <sheetView topLeftCell="A68" workbookViewId="0">
      <selection activeCell="C3" sqref="C3:J90"/>
    </sheetView>
  </sheetViews>
  <sheetFormatPr baseColWidth="10" defaultRowHeight="15" x14ac:dyDescent="0.25"/>
  <cols>
    <col min="4" max="4" width="57.140625" customWidth="1"/>
    <col min="5" max="5" width="15.28515625" customWidth="1"/>
    <col min="6" max="6" width="13.570312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789</v>
      </c>
      <c r="F1" s="166" t="s">
        <v>789</v>
      </c>
    </row>
    <row r="3" spans="3:18" x14ac:dyDescent="0.25">
      <c r="C3" s="465" t="s">
        <v>786</v>
      </c>
      <c r="D3" s="465"/>
      <c r="E3" s="465"/>
      <c r="F3" s="465"/>
      <c r="G3" s="465"/>
      <c r="H3" s="465"/>
      <c r="I3" s="465"/>
      <c r="J3" s="465"/>
    </row>
    <row r="4" spans="3:18" x14ac:dyDescent="0.25">
      <c r="C4" s="465" t="s">
        <v>364</v>
      </c>
      <c r="D4" s="465"/>
      <c r="E4" s="465"/>
      <c r="F4" s="465"/>
      <c r="G4" s="465"/>
      <c r="H4" s="465"/>
      <c r="I4" s="465"/>
      <c r="J4" s="465"/>
    </row>
    <row r="5" spans="3:18" x14ac:dyDescent="0.25">
      <c r="C5" s="465" t="s">
        <v>365</v>
      </c>
      <c r="D5" s="465"/>
      <c r="E5" s="465"/>
      <c r="F5" s="465"/>
      <c r="G5" s="465"/>
      <c r="H5" s="465"/>
      <c r="I5" s="465"/>
      <c r="J5" s="465"/>
    </row>
    <row r="6" spans="3:18" x14ac:dyDescent="0.25">
      <c r="C6" s="502" t="s">
        <v>867</v>
      </c>
      <c r="D6" s="465"/>
      <c r="E6" s="465"/>
      <c r="F6" s="465"/>
      <c r="G6" s="465"/>
      <c r="H6" s="465"/>
      <c r="I6" s="465"/>
      <c r="J6" s="465"/>
    </row>
    <row r="7" spans="3:18" x14ac:dyDescent="0.25">
      <c r="C7" s="468" t="s">
        <v>1</v>
      </c>
      <c r="D7" s="468"/>
      <c r="E7" s="468"/>
      <c r="F7" s="468"/>
      <c r="G7" s="468"/>
      <c r="H7" s="468"/>
      <c r="I7" s="468"/>
      <c r="J7" s="468"/>
    </row>
    <row r="8" spans="3:18" x14ac:dyDescent="0.25">
      <c r="C8" s="465" t="s">
        <v>2</v>
      </c>
      <c r="D8" s="465"/>
      <c r="E8" s="465" t="s">
        <v>366</v>
      </c>
      <c r="F8" s="465"/>
      <c r="G8" s="465"/>
      <c r="H8" s="465"/>
      <c r="I8" s="465"/>
      <c r="J8" s="471" t="s">
        <v>367</v>
      </c>
    </row>
    <row r="9" spans="3:18" x14ac:dyDescent="0.25">
      <c r="C9" s="465"/>
      <c r="D9" s="465"/>
      <c r="E9" s="471" t="s">
        <v>247</v>
      </c>
      <c r="F9" s="471" t="s">
        <v>276</v>
      </c>
      <c r="G9" s="465" t="s">
        <v>278</v>
      </c>
      <c r="H9" s="465" t="s">
        <v>229</v>
      </c>
      <c r="I9" s="465" t="s">
        <v>231</v>
      </c>
      <c r="J9" s="471" t="s">
        <v>368</v>
      </c>
    </row>
    <row r="10" spans="3:18" x14ac:dyDescent="0.25">
      <c r="C10" s="468"/>
      <c r="D10" s="468"/>
      <c r="E10" s="490" t="s">
        <v>369</v>
      </c>
      <c r="F10" s="490" t="s">
        <v>277</v>
      </c>
      <c r="G10" s="468"/>
      <c r="H10" s="468"/>
      <c r="I10" s="468"/>
      <c r="J10" s="491"/>
    </row>
    <row r="11" spans="3:18" x14ac:dyDescent="0.25">
      <c r="C11" s="324" t="s">
        <v>370</v>
      </c>
      <c r="D11" s="325"/>
      <c r="E11" s="281">
        <f>+E12+E20+E31+E42+E53+E64+E68+E78+E82</f>
        <v>229432454.01000002</v>
      </c>
      <c r="F11" s="281">
        <f>+G11-E11</f>
        <v>26319316.179999977</v>
      </c>
      <c r="G11" s="281">
        <f t="shared" ref="F11:J11" si="0">+G12+G20+G31+G42+G53+G64+G68+G78+G82</f>
        <v>255751770.19</v>
      </c>
      <c r="H11" s="281">
        <f t="shared" si="0"/>
        <v>253816482.54000002</v>
      </c>
      <c r="I11" s="281">
        <f t="shared" si="0"/>
        <v>248860900.69000003</v>
      </c>
      <c r="J11" s="281">
        <f t="shared" si="0"/>
        <v>1935287.6499999831</v>
      </c>
      <c r="M11" s="166"/>
      <c r="O11" s="166"/>
      <c r="R11" s="166"/>
    </row>
    <row r="12" spans="3:18" x14ac:dyDescent="0.25">
      <c r="C12" s="326" t="s">
        <v>371</v>
      </c>
      <c r="D12" s="321"/>
      <c r="E12" s="181">
        <f>SUM(E13:E19)</f>
        <v>205725439.73000002</v>
      </c>
      <c r="F12" s="181">
        <f>+G12-E12</f>
        <v>21785790.060000002</v>
      </c>
      <c r="G12" s="239">
        <f t="shared" ref="G12:I12" si="1">SUM(G13:G19)</f>
        <v>227511229.79000002</v>
      </c>
      <c r="H12" s="284">
        <f t="shared" si="1"/>
        <v>227452456.40000004</v>
      </c>
      <c r="I12" s="284">
        <f t="shared" si="1"/>
        <v>224586534.48000002</v>
      </c>
      <c r="J12" s="181">
        <f>+G12-H12</f>
        <v>58773.389999985695</v>
      </c>
    </row>
    <row r="13" spans="3:18" x14ac:dyDescent="0.25">
      <c r="C13" s="45"/>
      <c r="D13" s="47" t="s">
        <v>372</v>
      </c>
      <c r="E13" s="181">
        <v>62623344</v>
      </c>
      <c r="F13" s="181">
        <f>+G13-E13</f>
        <v>6532478.6099999994</v>
      </c>
      <c r="G13" s="239">
        <v>69155822.609999999</v>
      </c>
      <c r="H13" s="284">
        <v>69155822.609999999</v>
      </c>
      <c r="I13" s="284">
        <v>69155822.609999999</v>
      </c>
      <c r="J13" s="239">
        <f t="shared" ref="J13:J21" si="2">+G13-H13</f>
        <v>0</v>
      </c>
    </row>
    <row r="14" spans="3:18" x14ac:dyDescent="0.25">
      <c r="C14" s="45"/>
      <c r="D14" s="47" t="s">
        <v>373</v>
      </c>
      <c r="E14" s="181">
        <v>1762308</v>
      </c>
      <c r="F14" s="181">
        <f>+G14-E14</f>
        <v>-130563.16999999993</v>
      </c>
      <c r="G14" s="239">
        <v>1631744.83</v>
      </c>
      <c r="H14" s="284">
        <v>1631744.83</v>
      </c>
      <c r="I14" s="284">
        <v>1631744.83</v>
      </c>
      <c r="J14" s="239">
        <f t="shared" si="2"/>
        <v>0</v>
      </c>
    </row>
    <row r="15" spans="3:18" x14ac:dyDescent="0.25">
      <c r="C15" s="45"/>
      <c r="D15" s="47" t="s">
        <v>374</v>
      </c>
      <c r="E15" s="181">
        <v>49068318</v>
      </c>
      <c r="F15" s="181">
        <f>+G15-E15</f>
        <v>2307624.3100000024</v>
      </c>
      <c r="G15" s="239">
        <v>51375942.310000002</v>
      </c>
      <c r="H15" s="284">
        <v>51317342.770000003</v>
      </c>
      <c r="I15" s="181">
        <v>49575957.829999998</v>
      </c>
      <c r="J15" s="239">
        <f t="shared" si="2"/>
        <v>58599.539999999106</v>
      </c>
    </row>
    <row r="16" spans="3:18" x14ac:dyDescent="0.25">
      <c r="C16" s="45"/>
      <c r="D16" s="47" t="s">
        <v>375</v>
      </c>
      <c r="E16" s="181">
        <v>905260</v>
      </c>
      <c r="F16" s="181">
        <f>+G16-E16</f>
        <v>-59843.599999999977</v>
      </c>
      <c r="G16" s="284">
        <v>845416.4</v>
      </c>
      <c r="H16" s="284">
        <v>845416.4</v>
      </c>
      <c r="I16" s="181">
        <v>845416.4</v>
      </c>
      <c r="J16" s="239">
        <f t="shared" si="2"/>
        <v>0</v>
      </c>
    </row>
    <row r="17" spans="3:13" x14ac:dyDescent="0.25">
      <c r="C17" s="45"/>
      <c r="D17" s="47" t="s">
        <v>376</v>
      </c>
      <c r="E17" s="181">
        <v>91366209.730000004</v>
      </c>
      <c r="F17" s="181">
        <f>+G17-E17</f>
        <v>13136093.909999996</v>
      </c>
      <c r="G17" s="239">
        <v>104502303.64</v>
      </c>
      <c r="H17" s="284">
        <v>104502129.79000001</v>
      </c>
      <c r="I17" s="181">
        <v>103377592.81</v>
      </c>
      <c r="J17" s="239">
        <f t="shared" si="2"/>
        <v>173.84999999403954</v>
      </c>
      <c r="M17" s="166"/>
    </row>
    <row r="18" spans="3:13" x14ac:dyDescent="0.25">
      <c r="C18" s="45"/>
      <c r="D18" s="47" t="s">
        <v>377</v>
      </c>
      <c r="E18" s="181">
        <v>0</v>
      </c>
      <c r="F18" s="181">
        <f t="shared" ref="F18:F24" si="3">+G18-E18</f>
        <v>0</v>
      </c>
      <c r="G18" s="239">
        <v>0</v>
      </c>
      <c r="H18" s="284">
        <v>0</v>
      </c>
      <c r="I18" s="181">
        <v>0</v>
      </c>
      <c r="J18" s="239">
        <f t="shared" si="2"/>
        <v>0</v>
      </c>
    </row>
    <row r="19" spans="3:13" x14ac:dyDescent="0.25">
      <c r="C19" s="45"/>
      <c r="D19" s="47" t="s">
        <v>378</v>
      </c>
      <c r="E19" s="181">
        <v>0</v>
      </c>
      <c r="F19" s="181">
        <f t="shared" si="3"/>
        <v>0</v>
      </c>
      <c r="G19" s="239">
        <v>0</v>
      </c>
      <c r="H19" s="284">
        <v>0</v>
      </c>
      <c r="I19" s="181">
        <v>0</v>
      </c>
      <c r="J19" s="239">
        <f t="shared" si="2"/>
        <v>0</v>
      </c>
    </row>
    <row r="20" spans="3:13" x14ac:dyDescent="0.25">
      <c r="C20" s="326" t="s">
        <v>379</v>
      </c>
      <c r="D20" s="321"/>
      <c r="E20" s="181">
        <f>SUM(E21:E30)</f>
        <v>5133000</v>
      </c>
      <c r="F20" s="181">
        <f>+G20-E20</f>
        <v>924237.63999999966</v>
      </c>
      <c r="G20" s="181">
        <v>6057237.6399999997</v>
      </c>
      <c r="H20" s="284">
        <v>6057237.6200000001</v>
      </c>
      <c r="I20" s="284">
        <v>6057237.6200000001</v>
      </c>
      <c r="J20" s="256">
        <v>0.02</v>
      </c>
    </row>
    <row r="21" spans="3:13" x14ac:dyDescent="0.25">
      <c r="C21" s="326"/>
      <c r="D21" s="47" t="s">
        <v>380</v>
      </c>
      <c r="E21" s="181">
        <v>2881771</v>
      </c>
      <c r="F21" s="181">
        <f>+G21-E21</f>
        <v>712221.14999999991</v>
      </c>
      <c r="G21" s="239">
        <v>3593992.15</v>
      </c>
      <c r="H21" s="284">
        <v>3593992.15</v>
      </c>
      <c r="I21" s="248">
        <v>3593992.15</v>
      </c>
      <c r="J21" s="251">
        <f t="shared" si="2"/>
        <v>0</v>
      </c>
    </row>
    <row r="22" spans="3:13" x14ac:dyDescent="0.25">
      <c r="C22" s="326"/>
      <c r="D22" s="47" t="s">
        <v>381</v>
      </c>
      <c r="E22" s="181"/>
      <c r="F22" s="181"/>
      <c r="G22" s="239"/>
      <c r="H22" s="284"/>
      <c r="I22" s="181"/>
      <c r="J22" s="181"/>
    </row>
    <row r="23" spans="3:13" x14ac:dyDescent="0.25">
      <c r="C23" s="45"/>
      <c r="D23" s="47" t="s">
        <v>382</v>
      </c>
      <c r="E23" s="181">
        <v>742819</v>
      </c>
      <c r="F23" s="181">
        <f>+G23-E23</f>
        <v>-70410.219999999972</v>
      </c>
      <c r="G23" s="239">
        <v>672408.78</v>
      </c>
      <c r="H23" s="284">
        <v>672408.78</v>
      </c>
      <c r="I23" s="284">
        <v>672408.78</v>
      </c>
      <c r="J23" s="181">
        <f t="shared" ref="J23:J41" si="4">+G23-H23</f>
        <v>0</v>
      </c>
    </row>
    <row r="24" spans="3:13" x14ac:dyDescent="0.25">
      <c r="C24" s="45"/>
      <c r="D24" s="47" t="s">
        <v>383</v>
      </c>
      <c r="E24" s="181">
        <v>0</v>
      </c>
      <c r="F24" s="181">
        <f t="shared" si="3"/>
        <v>0</v>
      </c>
      <c r="G24" s="239">
        <v>0</v>
      </c>
      <c r="H24" s="284">
        <v>0</v>
      </c>
      <c r="I24" s="181">
        <v>0</v>
      </c>
      <c r="J24" s="181">
        <f t="shared" si="4"/>
        <v>0</v>
      </c>
    </row>
    <row r="25" spans="3:13" x14ac:dyDescent="0.25">
      <c r="C25" s="45"/>
      <c r="D25" s="47" t="s">
        <v>384</v>
      </c>
      <c r="E25" s="181">
        <v>58840</v>
      </c>
      <c r="F25" s="181">
        <f>+G25-E25</f>
        <v>70468.42</v>
      </c>
      <c r="G25" s="239">
        <v>129308.42</v>
      </c>
      <c r="H25" s="284">
        <v>129308.42</v>
      </c>
      <c r="I25" s="181">
        <v>129308.42</v>
      </c>
      <c r="J25" s="181">
        <f t="shared" si="4"/>
        <v>0</v>
      </c>
    </row>
    <row r="26" spans="3:13" x14ac:dyDescent="0.25">
      <c r="C26" s="45"/>
      <c r="D26" s="47" t="s">
        <v>385</v>
      </c>
      <c r="E26" s="181">
        <v>570</v>
      </c>
      <c r="F26" s="181">
        <f>+G26-E26</f>
        <v>1279.1600000000001</v>
      </c>
      <c r="G26" s="239">
        <v>1849.16</v>
      </c>
      <c r="H26" s="284">
        <v>1849.16</v>
      </c>
      <c r="I26" s="284">
        <v>1849.16</v>
      </c>
      <c r="J26" s="181">
        <f t="shared" si="4"/>
        <v>0</v>
      </c>
    </row>
    <row r="27" spans="3:13" x14ac:dyDescent="0.25">
      <c r="C27" s="45"/>
      <c r="D27" s="47" t="s">
        <v>386</v>
      </c>
      <c r="E27" s="181">
        <v>1381350</v>
      </c>
      <c r="F27" s="181">
        <f>+G27-E27</f>
        <v>70528.270000000019</v>
      </c>
      <c r="G27" s="239">
        <v>1451878.27</v>
      </c>
      <c r="H27" s="284">
        <v>1451878.27</v>
      </c>
      <c r="I27" s="181">
        <v>1451878.27</v>
      </c>
      <c r="J27" s="181">
        <f t="shared" si="4"/>
        <v>0</v>
      </c>
    </row>
    <row r="28" spans="3:13" x14ac:dyDescent="0.25">
      <c r="C28" s="45"/>
      <c r="D28" s="47" t="s">
        <v>387</v>
      </c>
      <c r="E28" s="181">
        <v>17000</v>
      </c>
      <c r="F28" s="181">
        <f>+G28-E28</f>
        <v>-15060.79</v>
      </c>
      <c r="G28" s="239">
        <v>1939.21</v>
      </c>
      <c r="H28" s="284">
        <v>1939.21</v>
      </c>
      <c r="I28" s="181">
        <v>1939.21</v>
      </c>
      <c r="J28" s="181">
        <f t="shared" si="4"/>
        <v>0</v>
      </c>
    </row>
    <row r="29" spans="3:13" x14ac:dyDescent="0.25">
      <c r="C29" s="45"/>
      <c r="D29" s="47" t="s">
        <v>388</v>
      </c>
      <c r="E29" s="181">
        <v>0</v>
      </c>
      <c r="F29" s="181">
        <v>0</v>
      </c>
      <c r="G29" s="239">
        <f t="shared" ref="G25:H30" si="5">+E29</f>
        <v>0</v>
      </c>
      <c r="H29" s="284">
        <f t="shared" si="5"/>
        <v>0</v>
      </c>
      <c r="I29" s="181">
        <v>0</v>
      </c>
      <c r="J29" s="181">
        <f t="shared" si="4"/>
        <v>0</v>
      </c>
    </row>
    <row r="30" spans="3:13" x14ac:dyDescent="0.25">
      <c r="C30" s="45"/>
      <c r="D30" s="47" t="s">
        <v>389</v>
      </c>
      <c r="E30" s="181">
        <v>50650</v>
      </c>
      <c r="F30" s="181">
        <f>+G30-E30</f>
        <v>155211.65</v>
      </c>
      <c r="G30" s="239">
        <v>205861.65</v>
      </c>
      <c r="H30" s="284">
        <v>205861.63</v>
      </c>
      <c r="I30" s="181">
        <v>205861.63</v>
      </c>
      <c r="J30" s="181">
        <f t="shared" si="4"/>
        <v>1.9999999989522621E-2</v>
      </c>
    </row>
    <row r="31" spans="3:13" x14ac:dyDescent="0.25">
      <c r="C31" s="326" t="s">
        <v>390</v>
      </c>
      <c r="D31" s="321"/>
      <c r="E31" s="181">
        <f>SUM(E32:E41)</f>
        <v>16061390.279999999</v>
      </c>
      <c r="F31" s="181">
        <f t="shared" ref="F31:I31" si="6">SUM(F32:F41)</f>
        <v>569632.44999999879</v>
      </c>
      <c r="G31" s="181">
        <f t="shared" si="6"/>
        <v>16631022.729999997</v>
      </c>
      <c r="H31" s="181">
        <f t="shared" si="6"/>
        <v>17254915.449999999</v>
      </c>
      <c r="I31" s="181">
        <f t="shared" si="6"/>
        <v>15165255.52</v>
      </c>
      <c r="J31" s="248">
        <f t="shared" si="4"/>
        <v>-623892.72000000253</v>
      </c>
    </row>
    <row r="32" spans="3:13" x14ac:dyDescent="0.25">
      <c r="C32" s="45"/>
      <c r="D32" s="47" t="s">
        <v>391</v>
      </c>
      <c r="E32" s="181">
        <v>4302013</v>
      </c>
      <c r="F32" s="181">
        <f>+G32-E32</f>
        <v>-1399094.7000000002</v>
      </c>
      <c r="G32" s="181">
        <v>2902918.3</v>
      </c>
      <c r="H32" s="284">
        <v>2902918.3</v>
      </c>
      <c r="I32" s="181">
        <v>2892335.3</v>
      </c>
      <c r="J32" s="248">
        <f t="shared" si="4"/>
        <v>0</v>
      </c>
    </row>
    <row r="33" spans="3:10" x14ac:dyDescent="0.25">
      <c r="C33" s="45"/>
      <c r="D33" s="47" t="s">
        <v>392</v>
      </c>
      <c r="E33" s="181">
        <v>2349788</v>
      </c>
      <c r="F33" s="181">
        <f>+G33-E33</f>
        <v>-1037024.0700000001</v>
      </c>
      <c r="G33" s="181">
        <v>1312763.93</v>
      </c>
      <c r="H33" s="284">
        <v>1312763.93</v>
      </c>
      <c r="I33" s="284">
        <v>1312763.93</v>
      </c>
      <c r="J33" s="248">
        <f t="shared" si="4"/>
        <v>0</v>
      </c>
    </row>
    <row r="34" spans="3:10" x14ac:dyDescent="0.25">
      <c r="C34" s="45"/>
      <c r="D34" s="47" t="s">
        <v>393</v>
      </c>
      <c r="E34" s="181">
        <v>2387564</v>
      </c>
      <c r="F34" s="181">
        <f>+G34-E34</f>
        <v>310288.79999999981</v>
      </c>
      <c r="G34" s="248">
        <v>2697852.8</v>
      </c>
      <c r="H34" s="284">
        <v>2697852.8</v>
      </c>
      <c r="I34" s="181">
        <v>2526845.6</v>
      </c>
      <c r="J34" s="248">
        <f t="shared" si="4"/>
        <v>0</v>
      </c>
    </row>
    <row r="35" spans="3:10" x14ac:dyDescent="0.25">
      <c r="C35" s="45"/>
      <c r="D35" s="47" t="s">
        <v>394</v>
      </c>
      <c r="E35" s="181">
        <v>276907.28000000003</v>
      </c>
      <c r="F35" s="181">
        <f>+G35-E35</f>
        <v>20615.509999999951</v>
      </c>
      <c r="G35" s="248">
        <v>297522.78999999998</v>
      </c>
      <c r="H35" s="284">
        <v>267595.03000000003</v>
      </c>
      <c r="I35" s="284">
        <v>267595.03000000003</v>
      </c>
      <c r="J35" s="248">
        <f t="shared" si="4"/>
        <v>29927.759999999951</v>
      </c>
    </row>
    <row r="36" spans="3:10" x14ac:dyDescent="0.25">
      <c r="C36" s="326"/>
      <c r="D36" s="47" t="s">
        <v>395</v>
      </c>
      <c r="E36" s="181">
        <v>2659418</v>
      </c>
      <c r="F36" s="181">
        <f>+G36-E36</f>
        <v>564084.43999999994</v>
      </c>
      <c r="G36" s="248">
        <v>3223502.44</v>
      </c>
      <c r="H36" s="181">
        <v>3223502.44</v>
      </c>
      <c r="I36" s="181">
        <v>3062247.71</v>
      </c>
      <c r="J36" s="248">
        <f t="shared" si="4"/>
        <v>0</v>
      </c>
    </row>
    <row r="37" spans="3:10" x14ac:dyDescent="0.25">
      <c r="C37" s="326"/>
      <c r="D37" s="47" t="s">
        <v>396</v>
      </c>
      <c r="E37" s="181"/>
      <c r="F37" s="181"/>
      <c r="G37" s="248">
        <f t="shared" ref="G34:G41" si="7">+E37</f>
        <v>0</v>
      </c>
      <c r="H37" s="181"/>
      <c r="I37" s="181"/>
      <c r="J37" s="248">
        <f t="shared" si="4"/>
        <v>0</v>
      </c>
    </row>
    <row r="38" spans="3:10" x14ac:dyDescent="0.25">
      <c r="C38" s="45"/>
      <c r="D38" s="47" t="s">
        <v>397</v>
      </c>
      <c r="E38" s="181">
        <v>168000</v>
      </c>
      <c r="F38" s="181">
        <f>+G38-E38</f>
        <v>224749.03000000003</v>
      </c>
      <c r="G38" s="248">
        <v>392749.03</v>
      </c>
      <c r="H38" s="284">
        <v>392749.03</v>
      </c>
      <c r="I38" s="181">
        <v>386749.03</v>
      </c>
      <c r="J38" s="248">
        <f t="shared" si="4"/>
        <v>0</v>
      </c>
    </row>
    <row r="39" spans="3:10" x14ac:dyDescent="0.25">
      <c r="C39" s="45"/>
      <c r="D39" s="47" t="s">
        <v>398</v>
      </c>
      <c r="E39" s="181">
        <v>332400</v>
      </c>
      <c r="F39" s="181">
        <f>+G39-E39</f>
        <v>150595.78000000003</v>
      </c>
      <c r="G39" s="248">
        <v>482995.78</v>
      </c>
      <c r="H39" s="284">
        <v>482995.78</v>
      </c>
      <c r="I39" s="284">
        <v>482995.78</v>
      </c>
      <c r="J39" s="248">
        <f t="shared" si="4"/>
        <v>0</v>
      </c>
    </row>
    <row r="40" spans="3:10" x14ac:dyDescent="0.25">
      <c r="C40" s="45"/>
      <c r="D40" s="47" t="s">
        <v>399</v>
      </c>
      <c r="E40" s="181">
        <v>211100</v>
      </c>
      <c r="F40" s="181">
        <f>+G40-E40</f>
        <v>-35300.48000000001</v>
      </c>
      <c r="G40" s="248">
        <v>175799.52</v>
      </c>
      <c r="H40" s="284">
        <v>175799.52</v>
      </c>
      <c r="I40" s="284">
        <v>175799.52</v>
      </c>
      <c r="J40" s="248">
        <f t="shared" si="4"/>
        <v>0</v>
      </c>
    </row>
    <row r="41" spans="3:10" x14ac:dyDescent="0.25">
      <c r="C41" s="45"/>
      <c r="D41" s="47" t="s">
        <v>400</v>
      </c>
      <c r="E41" s="181">
        <v>3374200</v>
      </c>
      <c r="F41" s="181">
        <f>+G41-E41</f>
        <v>1770718.1399999997</v>
      </c>
      <c r="G41" s="248">
        <v>5144918.1399999997</v>
      </c>
      <c r="H41" s="284">
        <v>5798738.6200000001</v>
      </c>
      <c r="I41" s="181">
        <v>4057923.62</v>
      </c>
      <c r="J41" s="248">
        <f t="shared" si="4"/>
        <v>-653820.48000000045</v>
      </c>
    </row>
    <row r="42" spans="3:10" x14ac:dyDescent="0.25">
      <c r="C42" s="326" t="s">
        <v>401</v>
      </c>
      <c r="D42" s="321"/>
      <c r="E42" s="181">
        <v>0</v>
      </c>
      <c r="F42" s="181">
        <f>SUM(F44:F52)</f>
        <v>0</v>
      </c>
      <c r="G42" s="181">
        <f t="shared" ref="G42:J42" si="8">SUM(G44:G52)</f>
        <v>0</v>
      </c>
      <c r="H42" s="181">
        <f t="shared" si="8"/>
        <v>0</v>
      </c>
      <c r="I42" s="181">
        <f t="shared" si="8"/>
        <v>0</v>
      </c>
      <c r="J42" s="181">
        <f t="shared" si="8"/>
        <v>0</v>
      </c>
    </row>
    <row r="43" spans="3:10" x14ac:dyDescent="0.25">
      <c r="C43" s="326" t="s">
        <v>402</v>
      </c>
      <c r="D43" s="321"/>
      <c r="E43" s="181"/>
      <c r="F43" s="181"/>
      <c r="G43" s="181"/>
      <c r="H43" s="181"/>
      <c r="I43" s="181"/>
      <c r="J43" s="181"/>
    </row>
    <row r="44" spans="3:10" x14ac:dyDescent="0.25">
      <c r="C44" s="45"/>
      <c r="D44" s="47" t="s">
        <v>403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</row>
    <row r="45" spans="3:10" x14ac:dyDescent="0.25">
      <c r="C45" s="45"/>
      <c r="D45" s="47" t="s">
        <v>404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</row>
    <row r="46" spans="3:10" x14ac:dyDescent="0.25">
      <c r="C46" s="45"/>
      <c r="D46" s="47" t="s">
        <v>405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</row>
    <row r="47" spans="3:10" x14ac:dyDescent="0.25">
      <c r="C47" s="45"/>
      <c r="D47" s="47" t="s">
        <v>406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</row>
    <row r="48" spans="3:10" x14ac:dyDescent="0.25">
      <c r="C48" s="45"/>
      <c r="D48" s="47" t="s">
        <v>407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</row>
    <row r="49" spans="3:10" x14ac:dyDescent="0.25">
      <c r="C49" s="45"/>
      <c r="D49" s="47" t="s">
        <v>408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</row>
    <row r="50" spans="3:10" x14ac:dyDescent="0.25">
      <c r="C50" s="45"/>
      <c r="D50" s="47" t="s">
        <v>409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</row>
    <row r="51" spans="3:10" x14ac:dyDescent="0.25">
      <c r="C51" s="45"/>
      <c r="D51" s="47" t="s">
        <v>410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</row>
    <row r="52" spans="3:10" x14ac:dyDescent="0.25">
      <c r="C52" s="45"/>
      <c r="D52" s="47" t="s">
        <v>411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</row>
    <row r="53" spans="3:10" x14ac:dyDescent="0.25">
      <c r="C53" s="326" t="s">
        <v>412</v>
      </c>
      <c r="D53" s="321"/>
      <c r="E53" s="181">
        <f>SUM(E55:E63)</f>
        <v>2512624</v>
      </c>
      <c r="F53" s="284">
        <f>+F55+F56+F58+F63+F60</f>
        <v>992869.28</v>
      </c>
      <c r="G53" s="239">
        <f>+G55+G56+G58+G63+G60</f>
        <v>5552280.0299999993</v>
      </c>
      <c r="H53" s="256">
        <f>+H55+H56+H58+H63+H60</f>
        <v>3051873.0699999994</v>
      </c>
      <c r="I53" s="256">
        <f>+I55+I56+I58+I63+I60</f>
        <v>3051873.0699999994</v>
      </c>
      <c r="J53" s="256">
        <f>+J55+J56+J58+J63+J60</f>
        <v>2500406.96</v>
      </c>
    </row>
    <row r="54" spans="3:10" x14ac:dyDescent="0.25">
      <c r="C54" s="326" t="s">
        <v>413</v>
      </c>
      <c r="D54" s="321"/>
      <c r="E54" s="181"/>
      <c r="F54" s="181"/>
      <c r="G54" s="181"/>
      <c r="H54" s="181"/>
      <c r="I54" s="181"/>
      <c r="J54" s="181"/>
    </row>
    <row r="55" spans="3:10" x14ac:dyDescent="0.25">
      <c r="C55" s="45"/>
      <c r="D55" s="47" t="s">
        <v>414</v>
      </c>
      <c r="E55" s="181">
        <v>780000</v>
      </c>
      <c r="F55" s="181">
        <v>917713.9</v>
      </c>
      <c r="G55" s="181">
        <v>3744500.65</v>
      </c>
      <c r="H55" s="284">
        <v>1428728.63</v>
      </c>
      <c r="I55" s="284">
        <v>1428728.63</v>
      </c>
      <c r="J55" s="251">
        <f t="shared" ref="J55:J56" si="9">+G55-H55</f>
        <v>2315772.02</v>
      </c>
    </row>
    <row r="56" spans="3:10" x14ac:dyDescent="0.25">
      <c r="C56" s="45"/>
      <c r="D56" s="47" t="s">
        <v>415</v>
      </c>
      <c r="E56" s="181">
        <v>623200</v>
      </c>
      <c r="F56" s="181">
        <f>+G56-E56</f>
        <v>-318926.39</v>
      </c>
      <c r="G56" s="181">
        <v>304273.61</v>
      </c>
      <c r="H56" s="181">
        <v>119638.67</v>
      </c>
      <c r="I56" s="181">
        <v>119638.67</v>
      </c>
      <c r="J56" s="251">
        <f t="shared" si="9"/>
        <v>184634.94</v>
      </c>
    </row>
    <row r="57" spans="3:10" x14ac:dyDescent="0.25">
      <c r="C57" s="45"/>
      <c r="D57" s="47" t="s">
        <v>416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248">
        <f t="shared" ref="J57:J66" si="10">+G57-H57</f>
        <v>0</v>
      </c>
    </row>
    <row r="58" spans="3:10" x14ac:dyDescent="0.25">
      <c r="C58" s="45"/>
      <c r="D58" s="47" t="s">
        <v>417</v>
      </c>
      <c r="E58" s="181">
        <v>0</v>
      </c>
      <c r="F58" s="181">
        <f>+G58-E58</f>
        <v>416300</v>
      </c>
      <c r="G58" s="181">
        <v>416300</v>
      </c>
      <c r="H58" s="181">
        <v>416300</v>
      </c>
      <c r="I58" s="181">
        <v>416300</v>
      </c>
      <c r="J58" s="248">
        <f t="shared" si="10"/>
        <v>0</v>
      </c>
    </row>
    <row r="59" spans="3:10" x14ac:dyDescent="0.25">
      <c r="C59" s="45"/>
      <c r="D59" s="47" t="s">
        <v>418</v>
      </c>
      <c r="E59" s="181">
        <v>0</v>
      </c>
      <c r="F59" s="181">
        <v>0</v>
      </c>
      <c r="G59" s="181">
        <v>0</v>
      </c>
      <c r="H59" s="181">
        <v>0</v>
      </c>
      <c r="I59" s="181">
        <v>0</v>
      </c>
      <c r="J59" s="248">
        <f t="shared" si="10"/>
        <v>0</v>
      </c>
    </row>
    <row r="60" spans="3:10" x14ac:dyDescent="0.25">
      <c r="C60" s="45"/>
      <c r="D60" s="47" t="s">
        <v>419</v>
      </c>
      <c r="E60" s="181">
        <v>0</v>
      </c>
      <c r="F60" s="181">
        <v>7665.3</v>
      </c>
      <c r="G60" s="181">
        <v>7665.3</v>
      </c>
      <c r="H60" s="181">
        <v>7665.3</v>
      </c>
      <c r="I60" s="181">
        <v>7665.3</v>
      </c>
      <c r="J60" s="248">
        <f t="shared" si="10"/>
        <v>0</v>
      </c>
    </row>
    <row r="61" spans="3:10" x14ac:dyDescent="0.25">
      <c r="C61" s="45"/>
      <c r="D61" s="47" t="s">
        <v>420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248">
        <f t="shared" si="10"/>
        <v>0</v>
      </c>
    </row>
    <row r="62" spans="3:10" x14ac:dyDescent="0.25">
      <c r="C62" s="45"/>
      <c r="D62" s="47" t="s">
        <v>421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248">
        <f t="shared" si="10"/>
        <v>0</v>
      </c>
    </row>
    <row r="63" spans="3:10" x14ac:dyDescent="0.25">
      <c r="C63" s="45"/>
      <c r="D63" s="47" t="s">
        <v>422</v>
      </c>
      <c r="E63" s="181">
        <v>1109424</v>
      </c>
      <c r="F63" s="181">
        <f>+G63-E63</f>
        <v>-29883.530000000028</v>
      </c>
      <c r="G63" s="181">
        <v>1079540.47</v>
      </c>
      <c r="H63" s="181">
        <v>1079540.47</v>
      </c>
      <c r="I63" s="181">
        <v>1079540.47</v>
      </c>
      <c r="J63" s="248">
        <f t="shared" si="10"/>
        <v>0</v>
      </c>
    </row>
    <row r="64" spans="3:10" x14ac:dyDescent="0.25">
      <c r="C64" s="326" t="s">
        <v>423</v>
      </c>
      <c r="D64" s="321"/>
      <c r="E64" s="181">
        <f>SUM(E65:E67)</f>
        <v>0</v>
      </c>
      <c r="F64" s="181">
        <f t="shared" ref="F64:I64" si="11">SUM(F65:F67)</f>
        <v>0</v>
      </c>
      <c r="G64" s="181">
        <f t="shared" si="11"/>
        <v>0</v>
      </c>
      <c r="H64" s="181">
        <f t="shared" si="11"/>
        <v>0</v>
      </c>
      <c r="I64" s="181">
        <f t="shared" si="11"/>
        <v>0</v>
      </c>
      <c r="J64" s="248">
        <f t="shared" si="10"/>
        <v>0</v>
      </c>
    </row>
    <row r="65" spans="3:10" x14ac:dyDescent="0.25">
      <c r="C65" s="45"/>
      <c r="D65" s="47" t="s">
        <v>424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248">
        <f t="shared" si="10"/>
        <v>0</v>
      </c>
    </row>
    <row r="66" spans="3:10" x14ac:dyDescent="0.25">
      <c r="C66" s="45"/>
      <c r="D66" s="47" t="s">
        <v>425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248">
        <f t="shared" si="10"/>
        <v>0</v>
      </c>
    </row>
    <row r="67" spans="3:10" x14ac:dyDescent="0.25">
      <c r="C67" s="45"/>
      <c r="D67" s="47" t="s">
        <v>426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</row>
    <row r="68" spans="3:10" x14ac:dyDescent="0.25">
      <c r="C68" s="326" t="s">
        <v>427</v>
      </c>
      <c r="D68" s="321"/>
      <c r="E68" s="181">
        <f>SUM(E71:E77)</f>
        <v>0</v>
      </c>
      <c r="F68" s="181">
        <f t="shared" ref="F68:J68" si="12">SUM(F71:F77)</f>
        <v>0</v>
      </c>
      <c r="G68" s="181">
        <f t="shared" si="12"/>
        <v>0</v>
      </c>
      <c r="H68" s="181">
        <f t="shared" si="12"/>
        <v>0</v>
      </c>
      <c r="I68" s="181">
        <f t="shared" si="12"/>
        <v>0</v>
      </c>
      <c r="J68" s="181">
        <f t="shared" si="12"/>
        <v>0</v>
      </c>
    </row>
    <row r="69" spans="3:10" x14ac:dyDescent="0.25">
      <c r="C69" s="326" t="s">
        <v>428</v>
      </c>
      <c r="D69" s="321"/>
      <c r="E69" s="181"/>
      <c r="F69" s="181"/>
      <c r="G69" s="181"/>
      <c r="H69" s="181"/>
      <c r="I69" s="181"/>
      <c r="J69" s="181"/>
    </row>
    <row r="70" spans="3:10" x14ac:dyDescent="0.25">
      <c r="C70" s="45"/>
      <c r="D70" s="47" t="s">
        <v>429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</row>
    <row r="71" spans="3:10" x14ac:dyDescent="0.25">
      <c r="C71" s="45"/>
      <c r="D71" s="47" t="s">
        <v>430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</row>
    <row r="72" spans="3:10" x14ac:dyDescent="0.25">
      <c r="C72" s="45"/>
      <c r="D72" s="47" t="s">
        <v>431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</row>
    <row r="73" spans="3:10" x14ac:dyDescent="0.25">
      <c r="C73" s="45"/>
      <c r="D73" s="47" t="s">
        <v>432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</row>
    <row r="74" spans="3:10" x14ac:dyDescent="0.25">
      <c r="C74" s="45"/>
      <c r="D74" s="47" t="s">
        <v>433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</row>
    <row r="75" spans="3:10" x14ac:dyDescent="0.25">
      <c r="C75" s="45"/>
      <c r="D75" s="47" t="s">
        <v>434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</row>
    <row r="76" spans="3:10" x14ac:dyDescent="0.25">
      <c r="C76" s="45"/>
      <c r="D76" s="47" t="s">
        <v>435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</row>
    <row r="77" spans="3:10" x14ac:dyDescent="0.25">
      <c r="C77" s="45"/>
      <c r="D77" s="47" t="s">
        <v>436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</row>
    <row r="78" spans="3:10" x14ac:dyDescent="0.25">
      <c r="C78" s="326" t="s">
        <v>437</v>
      </c>
      <c r="D78" s="321"/>
      <c r="E78" s="181">
        <f>+E79+E80+E81</f>
        <v>0</v>
      </c>
      <c r="F78" s="181">
        <f t="shared" ref="F78:I78" si="13">+F79+F80+F81</f>
        <v>0</v>
      </c>
      <c r="G78" s="181">
        <v>0</v>
      </c>
      <c r="H78" s="181">
        <f t="shared" si="13"/>
        <v>0</v>
      </c>
      <c r="I78" s="181">
        <f t="shared" si="13"/>
        <v>0</v>
      </c>
      <c r="J78" s="181">
        <f>+G78</f>
        <v>0</v>
      </c>
    </row>
    <row r="79" spans="3:10" x14ac:dyDescent="0.25">
      <c r="C79" s="45"/>
      <c r="D79" s="47" t="s">
        <v>438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</row>
    <row r="80" spans="3:10" x14ac:dyDescent="0.25">
      <c r="C80" s="45"/>
      <c r="D80" s="47" t="s">
        <v>439</v>
      </c>
      <c r="E80" s="181">
        <v>0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</row>
    <row r="81" spans="3:10" x14ac:dyDescent="0.25">
      <c r="C81" s="45"/>
      <c r="D81" s="47" t="s">
        <v>440</v>
      </c>
      <c r="E81" s="181">
        <v>0</v>
      </c>
      <c r="F81" s="181">
        <v>0</v>
      </c>
      <c r="G81" s="181">
        <v>0</v>
      </c>
      <c r="H81" s="181">
        <v>0</v>
      </c>
      <c r="I81" s="181">
        <v>0</v>
      </c>
      <c r="J81" s="181">
        <f>+G81</f>
        <v>0</v>
      </c>
    </row>
    <row r="82" spans="3:10" x14ac:dyDescent="0.25">
      <c r="C82" s="326" t="s">
        <v>441</v>
      </c>
      <c r="D82" s="321"/>
      <c r="E82" s="181">
        <f>SUM(E84:E89)</f>
        <v>0</v>
      </c>
      <c r="F82" s="181">
        <f t="shared" ref="F82:J82" si="14">SUM(F84:F89)</f>
        <v>0</v>
      </c>
      <c r="G82" s="181">
        <f t="shared" si="14"/>
        <v>0</v>
      </c>
      <c r="H82" s="181">
        <f t="shared" si="14"/>
        <v>0</v>
      </c>
      <c r="I82" s="181">
        <f t="shared" si="14"/>
        <v>0</v>
      </c>
      <c r="J82" s="181">
        <f t="shared" si="14"/>
        <v>0</v>
      </c>
    </row>
    <row r="83" spans="3:10" x14ac:dyDescent="0.25">
      <c r="C83" s="45"/>
      <c r="D83" s="47" t="s">
        <v>442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</row>
    <row r="84" spans="3:10" x14ac:dyDescent="0.25">
      <c r="C84" s="45"/>
      <c r="D84" s="47" t="s">
        <v>443</v>
      </c>
      <c r="E84" s="181">
        <v>0</v>
      </c>
      <c r="F84" s="181">
        <v>0</v>
      </c>
      <c r="G84" s="181">
        <v>0</v>
      </c>
      <c r="H84" s="181">
        <v>0</v>
      </c>
      <c r="I84" s="181">
        <v>0</v>
      </c>
      <c r="J84" s="181">
        <v>0</v>
      </c>
    </row>
    <row r="85" spans="3:10" x14ac:dyDescent="0.25">
      <c r="C85" s="45"/>
      <c r="D85" s="47" t="s">
        <v>444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</row>
    <row r="86" spans="3:10" x14ac:dyDescent="0.25">
      <c r="C86" s="45"/>
      <c r="D86" s="47" t="s">
        <v>445</v>
      </c>
      <c r="E86" s="181">
        <v>0</v>
      </c>
      <c r="F86" s="181">
        <v>0</v>
      </c>
      <c r="G86" s="181">
        <v>0</v>
      </c>
      <c r="H86" s="181">
        <v>0</v>
      </c>
      <c r="I86" s="181">
        <v>0</v>
      </c>
      <c r="J86" s="181">
        <v>0</v>
      </c>
    </row>
    <row r="87" spans="3:10" x14ac:dyDescent="0.25">
      <c r="C87" s="45"/>
      <c r="D87" s="47" t="s">
        <v>446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0</v>
      </c>
    </row>
    <row r="88" spans="3:10" x14ac:dyDescent="0.25">
      <c r="C88" s="45"/>
      <c r="D88" s="47" t="s">
        <v>447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</row>
    <row r="89" spans="3:10" x14ac:dyDescent="0.25">
      <c r="C89" s="45"/>
      <c r="D89" s="47" t="s">
        <v>448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0</v>
      </c>
    </row>
    <row r="90" spans="3:10" x14ac:dyDescent="0.25">
      <c r="C90" s="339"/>
      <c r="D90" s="340"/>
      <c r="E90" s="44" t="s">
        <v>789</v>
      </c>
      <c r="F90" s="43"/>
      <c r="G90" s="44"/>
      <c r="H90" s="43"/>
      <c r="I90" s="44"/>
      <c r="J90" s="49"/>
    </row>
  </sheetData>
  <mergeCells count="26">
    <mergeCell ref="C78:D78"/>
    <mergeCell ref="C82:D82"/>
    <mergeCell ref="C90:D90"/>
    <mergeCell ref="C64:D64"/>
    <mergeCell ref="C68:D68"/>
    <mergeCell ref="C69:D69"/>
    <mergeCell ref="C42:D42"/>
    <mergeCell ref="C43:D43"/>
    <mergeCell ref="C36:C37"/>
    <mergeCell ref="C53:D53"/>
    <mergeCell ref="C54:D54"/>
    <mergeCell ref="C11:D11"/>
    <mergeCell ref="C12:D12"/>
    <mergeCell ref="C20:D20"/>
    <mergeCell ref="C21:C22"/>
    <mergeCell ref="C31:D31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94"/>
  <sheetViews>
    <sheetView topLeftCell="C68" workbookViewId="0">
      <selection activeCell="C2" sqref="C2:J92"/>
    </sheetView>
  </sheetViews>
  <sheetFormatPr baseColWidth="10" defaultRowHeight="15" x14ac:dyDescent="0.25"/>
  <cols>
    <col min="4" max="4" width="59.7109375" customWidth="1"/>
    <col min="5" max="5" width="13.28515625" bestFit="1" customWidth="1"/>
    <col min="6" max="6" width="12.7109375" bestFit="1" customWidth="1"/>
    <col min="7" max="7" width="13.7109375" bestFit="1" customWidth="1"/>
    <col min="8" max="9" width="13.28515625" bestFit="1" customWidth="1"/>
    <col min="10" max="10" width="14" customWidth="1"/>
  </cols>
  <sheetData>
    <row r="2" spans="3:10" x14ac:dyDescent="0.25">
      <c r="C2" s="492" t="s">
        <v>786</v>
      </c>
      <c r="D2" s="481"/>
      <c r="E2" s="481"/>
      <c r="F2" s="481"/>
      <c r="G2" s="481"/>
      <c r="H2" s="481"/>
      <c r="I2" s="481"/>
      <c r="J2" s="493"/>
    </row>
    <row r="3" spans="3:10" x14ac:dyDescent="0.25">
      <c r="C3" s="464" t="s">
        <v>364</v>
      </c>
      <c r="D3" s="465"/>
      <c r="E3" s="465"/>
      <c r="F3" s="465"/>
      <c r="G3" s="465"/>
      <c r="H3" s="465"/>
      <c r="I3" s="465"/>
      <c r="J3" s="466"/>
    </row>
    <row r="4" spans="3:10" x14ac:dyDescent="0.25">
      <c r="C4" s="464" t="s">
        <v>365</v>
      </c>
      <c r="D4" s="465"/>
      <c r="E4" s="465"/>
      <c r="F4" s="465"/>
      <c r="G4" s="465"/>
      <c r="H4" s="465"/>
      <c r="I4" s="465"/>
      <c r="J4" s="466"/>
    </row>
    <row r="5" spans="3:10" x14ac:dyDescent="0.25">
      <c r="C5" s="513" t="s">
        <v>867</v>
      </c>
      <c r="D5" s="465"/>
      <c r="E5" s="465"/>
      <c r="F5" s="465"/>
      <c r="G5" s="465"/>
      <c r="H5" s="465"/>
      <c r="I5" s="465"/>
      <c r="J5" s="466"/>
    </row>
    <row r="6" spans="3:10" x14ac:dyDescent="0.25">
      <c r="C6" s="467" t="s">
        <v>1</v>
      </c>
      <c r="D6" s="468"/>
      <c r="E6" s="468"/>
      <c r="F6" s="468"/>
      <c r="G6" s="468"/>
      <c r="H6" s="468"/>
      <c r="I6" s="468"/>
      <c r="J6" s="469"/>
    </row>
    <row r="7" spans="3:10" x14ac:dyDescent="0.25">
      <c r="C7" s="465" t="s">
        <v>2</v>
      </c>
      <c r="D7" s="465"/>
      <c r="E7" s="465" t="s">
        <v>366</v>
      </c>
      <c r="F7" s="465"/>
      <c r="G7" s="465"/>
      <c r="H7" s="465"/>
      <c r="I7" s="465"/>
      <c r="J7" s="471" t="s">
        <v>367</v>
      </c>
    </row>
    <row r="8" spans="3:10" x14ac:dyDescent="0.25">
      <c r="C8" s="465"/>
      <c r="D8" s="465"/>
      <c r="E8" s="471" t="s">
        <v>247</v>
      </c>
      <c r="F8" s="471" t="s">
        <v>276</v>
      </c>
      <c r="G8" s="465" t="s">
        <v>278</v>
      </c>
      <c r="H8" s="465" t="s">
        <v>229</v>
      </c>
      <c r="I8" s="465" t="s">
        <v>231</v>
      </c>
      <c r="J8" s="471" t="s">
        <v>368</v>
      </c>
    </row>
    <row r="9" spans="3:10" x14ac:dyDescent="0.25">
      <c r="C9" s="468"/>
      <c r="D9" s="468"/>
      <c r="E9" s="490" t="s">
        <v>369</v>
      </c>
      <c r="F9" s="490" t="s">
        <v>277</v>
      </c>
      <c r="G9" s="468"/>
      <c r="H9" s="468"/>
      <c r="I9" s="468"/>
      <c r="J9" s="491"/>
    </row>
    <row r="11" spans="3:10" x14ac:dyDescent="0.25">
      <c r="C11" s="341" t="s">
        <v>449</v>
      </c>
      <c r="D11" s="342"/>
      <c r="E11" s="198">
        <f>+E12+E20+E31+E42+E53+E64+E68+E78+E82</f>
        <v>0</v>
      </c>
      <c r="F11" s="198">
        <f t="shared" ref="F11:I11" si="0">+F12+F20+F31+F42+F53+F64+F68+F78+F82</f>
        <v>0</v>
      </c>
      <c r="G11" s="198">
        <f t="shared" si="0"/>
        <v>0</v>
      </c>
      <c r="H11" s="198">
        <f t="shared" si="0"/>
        <v>0</v>
      </c>
      <c r="I11" s="198">
        <f t="shared" si="0"/>
        <v>0</v>
      </c>
      <c r="J11" s="198">
        <f>+G11</f>
        <v>0</v>
      </c>
    </row>
    <row r="12" spans="3:10" x14ac:dyDescent="0.25">
      <c r="C12" s="326" t="s">
        <v>371</v>
      </c>
      <c r="D12" s="321"/>
      <c r="E12" s="181">
        <f>SUM(E13:E19)</f>
        <v>0</v>
      </c>
      <c r="F12" s="181">
        <f t="shared" ref="F12:J12" si="1">SUM(F13:F19)</f>
        <v>0</v>
      </c>
      <c r="G12" s="181">
        <f t="shared" si="1"/>
        <v>0</v>
      </c>
      <c r="H12" s="181">
        <f t="shared" si="1"/>
        <v>0</v>
      </c>
      <c r="I12" s="181">
        <f t="shared" si="1"/>
        <v>0</v>
      </c>
      <c r="J12" s="181">
        <f t="shared" si="1"/>
        <v>0</v>
      </c>
    </row>
    <row r="13" spans="3:10" x14ac:dyDescent="0.25">
      <c r="C13" s="45"/>
      <c r="D13" s="47" t="s">
        <v>372</v>
      </c>
      <c r="E13" s="181">
        <v>0</v>
      </c>
      <c r="F13" s="181">
        <v>0</v>
      </c>
      <c r="G13" s="181">
        <v>0</v>
      </c>
      <c r="H13" s="181">
        <v>0</v>
      </c>
      <c r="I13" s="181">
        <v>0</v>
      </c>
      <c r="J13" s="181">
        <v>0</v>
      </c>
    </row>
    <row r="14" spans="3:10" x14ac:dyDescent="0.25">
      <c r="C14" s="45"/>
      <c r="D14" s="47" t="s">
        <v>373</v>
      </c>
      <c r="E14" s="181">
        <v>0</v>
      </c>
      <c r="F14" s="181">
        <v>0</v>
      </c>
      <c r="G14" s="181">
        <v>0</v>
      </c>
      <c r="H14" s="181">
        <v>0</v>
      </c>
      <c r="I14" s="181">
        <v>0</v>
      </c>
      <c r="J14" s="181">
        <v>0</v>
      </c>
    </row>
    <row r="15" spans="3:10" x14ac:dyDescent="0.25">
      <c r="C15" s="45"/>
      <c r="D15" s="47" t="s">
        <v>374</v>
      </c>
      <c r="E15" s="181">
        <v>0</v>
      </c>
      <c r="F15" s="181">
        <v>0</v>
      </c>
      <c r="G15" s="181">
        <v>0</v>
      </c>
      <c r="H15" s="181">
        <v>0</v>
      </c>
      <c r="I15" s="181">
        <v>0</v>
      </c>
      <c r="J15" s="181">
        <v>0</v>
      </c>
    </row>
    <row r="16" spans="3:10" x14ac:dyDescent="0.25">
      <c r="C16" s="45"/>
      <c r="D16" s="47" t="s">
        <v>375</v>
      </c>
      <c r="E16" s="181">
        <v>0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</row>
    <row r="17" spans="3:10" x14ac:dyDescent="0.25">
      <c r="C17" s="45"/>
      <c r="D17" s="47" t="s">
        <v>376</v>
      </c>
      <c r="E17" s="181">
        <v>0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</row>
    <row r="18" spans="3:10" x14ac:dyDescent="0.25">
      <c r="C18" s="45"/>
      <c r="D18" s="47" t="s">
        <v>377</v>
      </c>
      <c r="E18" s="181">
        <v>0</v>
      </c>
      <c r="F18" s="181">
        <v>0</v>
      </c>
      <c r="G18" s="181">
        <v>0</v>
      </c>
      <c r="H18" s="181">
        <v>0</v>
      </c>
      <c r="I18" s="181">
        <v>0</v>
      </c>
      <c r="J18" s="181">
        <v>0</v>
      </c>
    </row>
    <row r="19" spans="3:10" x14ac:dyDescent="0.25">
      <c r="C19" s="45"/>
      <c r="D19" s="47" t="s">
        <v>378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0</v>
      </c>
    </row>
    <row r="20" spans="3:10" x14ac:dyDescent="0.25">
      <c r="C20" s="326" t="s">
        <v>379</v>
      </c>
      <c r="D20" s="321"/>
      <c r="E20" s="181">
        <f>SUM(E21:E30)</f>
        <v>0</v>
      </c>
      <c r="F20" s="181">
        <f t="shared" ref="F20:J20" si="2">SUM(F21:F30)</f>
        <v>0</v>
      </c>
      <c r="G20" s="181">
        <f t="shared" si="2"/>
        <v>0</v>
      </c>
      <c r="H20" s="181">
        <f t="shared" si="2"/>
        <v>0</v>
      </c>
      <c r="I20" s="181">
        <f t="shared" si="2"/>
        <v>0</v>
      </c>
      <c r="J20" s="181">
        <f t="shared" si="2"/>
        <v>0</v>
      </c>
    </row>
    <row r="21" spans="3:10" x14ac:dyDescent="0.25">
      <c r="C21" s="326"/>
      <c r="D21" s="47" t="s">
        <v>380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</row>
    <row r="22" spans="3:10" x14ac:dyDescent="0.25">
      <c r="C22" s="326"/>
      <c r="D22" s="47" t="s">
        <v>381</v>
      </c>
      <c r="E22" s="181"/>
      <c r="F22" s="181"/>
      <c r="G22" s="181"/>
      <c r="H22" s="181"/>
      <c r="I22" s="181"/>
      <c r="J22" s="181"/>
    </row>
    <row r="23" spans="3:10" x14ac:dyDescent="0.25">
      <c r="C23" s="45"/>
      <c r="D23" s="47" t="s">
        <v>382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</row>
    <row r="24" spans="3:10" x14ac:dyDescent="0.25">
      <c r="C24" s="45"/>
      <c r="D24" s="47" t="s">
        <v>383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</row>
    <row r="25" spans="3:10" x14ac:dyDescent="0.25">
      <c r="C25" s="45"/>
      <c r="D25" s="47" t="s">
        <v>384</v>
      </c>
      <c r="E25" s="181">
        <v>0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</row>
    <row r="26" spans="3:10" x14ac:dyDescent="0.25">
      <c r="C26" s="45"/>
      <c r="D26" s="47" t="s">
        <v>385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</row>
    <row r="27" spans="3:10" x14ac:dyDescent="0.25">
      <c r="C27" s="45"/>
      <c r="D27" s="47" t="s">
        <v>386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0</v>
      </c>
    </row>
    <row r="28" spans="3:10" x14ac:dyDescent="0.25">
      <c r="C28" s="45"/>
      <c r="D28" s="47" t="s">
        <v>387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</row>
    <row r="29" spans="3:10" x14ac:dyDescent="0.25">
      <c r="C29" s="45"/>
      <c r="D29" s="47" t="s">
        <v>388</v>
      </c>
      <c r="E29" s="181">
        <v>0</v>
      </c>
      <c r="F29" s="181">
        <v>0</v>
      </c>
      <c r="G29" s="181">
        <v>0</v>
      </c>
      <c r="H29" s="181">
        <v>0</v>
      </c>
      <c r="I29" s="181">
        <v>0</v>
      </c>
      <c r="J29" s="181">
        <v>0</v>
      </c>
    </row>
    <row r="30" spans="3:10" x14ac:dyDescent="0.25">
      <c r="C30" s="45"/>
      <c r="D30" s="47" t="s">
        <v>389</v>
      </c>
      <c r="E30" s="181">
        <v>0</v>
      </c>
      <c r="F30" s="181">
        <v>0</v>
      </c>
      <c r="G30" s="181">
        <v>0</v>
      </c>
      <c r="H30" s="181">
        <v>0</v>
      </c>
      <c r="I30" s="181">
        <v>0</v>
      </c>
      <c r="J30" s="181">
        <v>0</v>
      </c>
    </row>
    <row r="31" spans="3:10" x14ac:dyDescent="0.25">
      <c r="C31" s="326" t="s">
        <v>390</v>
      </c>
      <c r="D31" s="321"/>
      <c r="E31" s="181">
        <f>SUM(E32:E41)</f>
        <v>0</v>
      </c>
      <c r="F31" s="181">
        <f t="shared" ref="F31:J31" si="3">SUM(F32:F41)</f>
        <v>0</v>
      </c>
      <c r="G31" s="181">
        <f t="shared" si="3"/>
        <v>0</v>
      </c>
      <c r="H31" s="181">
        <f t="shared" si="3"/>
        <v>0</v>
      </c>
      <c r="I31" s="181">
        <f t="shared" si="3"/>
        <v>0</v>
      </c>
      <c r="J31" s="181">
        <f t="shared" si="3"/>
        <v>0</v>
      </c>
    </row>
    <row r="32" spans="3:10" x14ac:dyDescent="0.25">
      <c r="C32" s="45"/>
      <c r="D32" s="47" t="s">
        <v>391</v>
      </c>
      <c r="E32" s="181">
        <v>0</v>
      </c>
      <c r="F32" s="181">
        <v>0</v>
      </c>
      <c r="G32" s="181">
        <v>0</v>
      </c>
      <c r="H32" s="181">
        <v>0</v>
      </c>
      <c r="I32" s="181">
        <v>0</v>
      </c>
      <c r="J32" s="181">
        <v>0</v>
      </c>
    </row>
    <row r="33" spans="3:10" x14ac:dyDescent="0.25">
      <c r="C33" s="45"/>
      <c r="D33" s="47" t="s">
        <v>392</v>
      </c>
      <c r="E33" s="181">
        <v>0</v>
      </c>
      <c r="F33" s="181">
        <v>0</v>
      </c>
      <c r="G33" s="181">
        <v>0</v>
      </c>
      <c r="H33" s="181">
        <v>0</v>
      </c>
      <c r="I33" s="181">
        <v>0</v>
      </c>
      <c r="J33" s="181">
        <v>0</v>
      </c>
    </row>
    <row r="34" spans="3:10" x14ac:dyDescent="0.25">
      <c r="C34" s="45"/>
      <c r="D34" s="47" t="s">
        <v>393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</row>
    <row r="35" spans="3:10" x14ac:dyDescent="0.25">
      <c r="C35" s="45"/>
      <c r="D35" s="47" t="s">
        <v>394</v>
      </c>
      <c r="E35" s="181">
        <v>0</v>
      </c>
      <c r="F35" s="181">
        <v>0</v>
      </c>
      <c r="G35" s="181">
        <v>0</v>
      </c>
      <c r="H35" s="181">
        <v>0</v>
      </c>
      <c r="I35" s="181">
        <v>0</v>
      </c>
      <c r="J35" s="181">
        <v>0</v>
      </c>
    </row>
    <row r="36" spans="3:10" x14ac:dyDescent="0.25">
      <c r="C36" s="326"/>
      <c r="D36" s="47" t="s">
        <v>395</v>
      </c>
      <c r="E36" s="181">
        <v>0</v>
      </c>
      <c r="F36" s="181">
        <v>0</v>
      </c>
      <c r="G36" s="181">
        <v>0</v>
      </c>
      <c r="H36" s="181">
        <v>0</v>
      </c>
      <c r="I36" s="181">
        <v>0</v>
      </c>
      <c r="J36" s="181">
        <v>0</v>
      </c>
    </row>
    <row r="37" spans="3:10" x14ac:dyDescent="0.25">
      <c r="C37" s="326"/>
      <c r="D37" s="47" t="s">
        <v>396</v>
      </c>
      <c r="E37" s="181"/>
      <c r="F37" s="181"/>
      <c r="G37" s="181"/>
      <c r="H37" s="181"/>
      <c r="I37" s="181"/>
      <c r="J37" s="181"/>
    </row>
    <row r="38" spans="3:10" x14ac:dyDescent="0.25">
      <c r="C38" s="45"/>
      <c r="D38" s="47" t="s">
        <v>397</v>
      </c>
      <c r="E38" s="181">
        <v>0</v>
      </c>
      <c r="F38" s="181">
        <v>0</v>
      </c>
      <c r="G38" s="181">
        <v>0</v>
      </c>
      <c r="H38" s="181">
        <v>0</v>
      </c>
      <c r="I38" s="181">
        <v>0</v>
      </c>
      <c r="J38" s="181">
        <v>0</v>
      </c>
    </row>
    <row r="39" spans="3:10" x14ac:dyDescent="0.25">
      <c r="C39" s="45"/>
      <c r="D39" s="47" t="s">
        <v>398</v>
      </c>
      <c r="E39" s="181">
        <v>0</v>
      </c>
      <c r="F39" s="181">
        <v>0</v>
      </c>
      <c r="G39" s="181">
        <v>0</v>
      </c>
      <c r="H39" s="181">
        <v>0</v>
      </c>
      <c r="I39" s="181">
        <v>0</v>
      </c>
      <c r="J39" s="181">
        <v>0</v>
      </c>
    </row>
    <row r="40" spans="3:10" x14ac:dyDescent="0.25">
      <c r="C40" s="45"/>
      <c r="D40" s="47" t="s">
        <v>399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</row>
    <row r="41" spans="3:10" x14ac:dyDescent="0.25">
      <c r="C41" s="45"/>
      <c r="D41" s="47" t="s">
        <v>400</v>
      </c>
      <c r="E41" s="181">
        <v>0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</row>
    <row r="42" spans="3:10" x14ac:dyDescent="0.25">
      <c r="C42" s="326" t="s">
        <v>401</v>
      </c>
      <c r="D42" s="321"/>
      <c r="E42" s="181">
        <f>SUM(E45:E52)</f>
        <v>0</v>
      </c>
      <c r="F42" s="181">
        <f t="shared" ref="F42:J42" si="4">SUM(F45:F52)</f>
        <v>0</v>
      </c>
      <c r="G42" s="181">
        <f t="shared" si="4"/>
        <v>0</v>
      </c>
      <c r="H42" s="181">
        <f t="shared" si="4"/>
        <v>0</v>
      </c>
      <c r="I42" s="181">
        <f t="shared" si="4"/>
        <v>0</v>
      </c>
      <c r="J42" s="181">
        <f t="shared" si="4"/>
        <v>0</v>
      </c>
    </row>
    <row r="43" spans="3:10" x14ac:dyDescent="0.25">
      <c r="C43" s="326" t="s">
        <v>402</v>
      </c>
      <c r="D43" s="321"/>
      <c r="E43" s="181"/>
      <c r="F43" s="181"/>
      <c r="G43" s="181"/>
      <c r="H43" s="181"/>
      <c r="I43" s="181"/>
      <c r="J43" s="181"/>
    </row>
    <row r="44" spans="3:10" x14ac:dyDescent="0.25">
      <c r="C44" s="45"/>
      <c r="D44" s="47" t="s">
        <v>403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</row>
    <row r="45" spans="3:10" x14ac:dyDescent="0.25">
      <c r="C45" s="45"/>
      <c r="D45" s="47" t="s">
        <v>404</v>
      </c>
      <c r="E45" s="181">
        <v>0</v>
      </c>
      <c r="F45" s="181">
        <v>0</v>
      </c>
      <c r="G45" s="181">
        <v>0</v>
      </c>
      <c r="H45" s="181">
        <v>0</v>
      </c>
      <c r="I45" s="181">
        <v>0</v>
      </c>
      <c r="J45" s="181">
        <v>0</v>
      </c>
    </row>
    <row r="46" spans="3:10" x14ac:dyDescent="0.25">
      <c r="C46" s="45"/>
      <c r="D46" s="47" t="s">
        <v>405</v>
      </c>
      <c r="E46" s="181">
        <v>0</v>
      </c>
      <c r="F46" s="181">
        <v>0</v>
      </c>
      <c r="G46" s="181">
        <v>0</v>
      </c>
      <c r="H46" s="181">
        <v>0</v>
      </c>
      <c r="I46" s="181">
        <v>0</v>
      </c>
      <c r="J46" s="181">
        <v>0</v>
      </c>
    </row>
    <row r="47" spans="3:10" x14ac:dyDescent="0.25">
      <c r="C47" s="45"/>
      <c r="D47" s="47" t="s">
        <v>406</v>
      </c>
      <c r="E47" s="181">
        <v>0</v>
      </c>
      <c r="F47" s="181">
        <v>0</v>
      </c>
      <c r="G47" s="181">
        <v>0</v>
      </c>
      <c r="H47" s="181">
        <v>0</v>
      </c>
      <c r="I47" s="181">
        <v>0</v>
      </c>
      <c r="J47" s="181">
        <v>0</v>
      </c>
    </row>
    <row r="48" spans="3:10" x14ac:dyDescent="0.25">
      <c r="C48" s="45"/>
      <c r="D48" s="47" t="s">
        <v>407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</row>
    <row r="49" spans="3:10" x14ac:dyDescent="0.25">
      <c r="C49" s="45"/>
      <c r="D49" s="47" t="s">
        <v>408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0</v>
      </c>
    </row>
    <row r="50" spans="3:10" x14ac:dyDescent="0.25">
      <c r="C50" s="45"/>
      <c r="D50" s="47" t="s">
        <v>409</v>
      </c>
      <c r="E50" s="181">
        <v>0</v>
      </c>
      <c r="F50" s="181">
        <v>0</v>
      </c>
      <c r="G50" s="181">
        <v>0</v>
      </c>
      <c r="H50" s="181">
        <v>0</v>
      </c>
      <c r="I50" s="181">
        <v>0</v>
      </c>
      <c r="J50" s="181">
        <v>0</v>
      </c>
    </row>
    <row r="51" spans="3:10" x14ac:dyDescent="0.25">
      <c r="C51" s="45"/>
      <c r="D51" s="47" t="s">
        <v>410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</row>
    <row r="52" spans="3:10" x14ac:dyDescent="0.25">
      <c r="C52" s="45"/>
      <c r="D52" s="47" t="s">
        <v>411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</row>
    <row r="53" spans="3:10" x14ac:dyDescent="0.25">
      <c r="C53" s="326" t="s">
        <v>412</v>
      </c>
      <c r="D53" s="321"/>
      <c r="E53" s="181">
        <f>SUM(E55:E63)</f>
        <v>0</v>
      </c>
      <c r="F53" s="181">
        <f t="shared" ref="F53:J53" si="5">SUM(F55:F63)</f>
        <v>0</v>
      </c>
      <c r="G53" s="181">
        <f t="shared" si="5"/>
        <v>0</v>
      </c>
      <c r="H53" s="181">
        <f t="shared" si="5"/>
        <v>0</v>
      </c>
      <c r="I53" s="181">
        <f t="shared" si="5"/>
        <v>0</v>
      </c>
      <c r="J53" s="181">
        <f t="shared" si="5"/>
        <v>0</v>
      </c>
    </row>
    <row r="54" spans="3:10" x14ac:dyDescent="0.25">
      <c r="C54" s="326" t="s">
        <v>413</v>
      </c>
      <c r="D54" s="321"/>
      <c r="E54" s="181"/>
      <c r="F54" s="181"/>
      <c r="G54" s="181"/>
      <c r="H54" s="181"/>
      <c r="I54" s="181"/>
      <c r="J54" s="181"/>
    </row>
    <row r="55" spans="3:10" x14ac:dyDescent="0.25">
      <c r="C55" s="45"/>
      <c r="D55" s="47" t="s">
        <v>414</v>
      </c>
      <c r="E55" s="181">
        <v>0</v>
      </c>
      <c r="F55" s="181">
        <v>0</v>
      </c>
      <c r="G55" s="181">
        <v>0</v>
      </c>
      <c r="H55" s="181">
        <v>0</v>
      </c>
      <c r="I55" s="181">
        <v>0</v>
      </c>
      <c r="J55" s="181">
        <v>0</v>
      </c>
    </row>
    <row r="56" spans="3:10" x14ac:dyDescent="0.25">
      <c r="C56" s="45"/>
      <c r="D56" s="47" t="s">
        <v>415</v>
      </c>
      <c r="E56" s="181">
        <v>0</v>
      </c>
      <c r="F56" s="181">
        <v>0</v>
      </c>
      <c r="G56" s="181">
        <v>0</v>
      </c>
      <c r="H56" s="181">
        <v>0</v>
      </c>
      <c r="I56" s="181">
        <v>0</v>
      </c>
      <c r="J56" s="181">
        <v>0</v>
      </c>
    </row>
    <row r="57" spans="3:10" x14ac:dyDescent="0.25">
      <c r="C57" s="45"/>
      <c r="D57" s="47" t="s">
        <v>416</v>
      </c>
      <c r="E57" s="181">
        <v>0</v>
      </c>
      <c r="F57" s="181">
        <v>0</v>
      </c>
      <c r="G57" s="181">
        <v>0</v>
      </c>
      <c r="H57" s="181">
        <v>0</v>
      </c>
      <c r="I57" s="181">
        <v>0</v>
      </c>
      <c r="J57" s="181">
        <v>0</v>
      </c>
    </row>
    <row r="58" spans="3:10" x14ac:dyDescent="0.25">
      <c r="C58" s="45"/>
      <c r="D58" s="47" t="s">
        <v>417</v>
      </c>
      <c r="E58" s="181">
        <v>0</v>
      </c>
      <c r="F58" s="181">
        <v>0</v>
      </c>
      <c r="G58" s="181">
        <v>0</v>
      </c>
      <c r="H58" s="181">
        <v>0</v>
      </c>
      <c r="I58" s="181">
        <v>0</v>
      </c>
      <c r="J58" s="181">
        <v>0</v>
      </c>
    </row>
    <row r="59" spans="3:10" x14ac:dyDescent="0.25">
      <c r="C59" s="45"/>
      <c r="D59" s="47" t="s">
        <v>418</v>
      </c>
      <c r="E59" s="181">
        <v>0</v>
      </c>
      <c r="F59" s="181">
        <v>0</v>
      </c>
      <c r="G59" s="181">
        <v>0</v>
      </c>
      <c r="H59" s="181">
        <v>0</v>
      </c>
      <c r="I59" s="181">
        <v>0</v>
      </c>
      <c r="J59" s="181">
        <v>0</v>
      </c>
    </row>
    <row r="60" spans="3:10" x14ac:dyDescent="0.25">
      <c r="C60" s="45"/>
      <c r="D60" s="47" t="s">
        <v>419</v>
      </c>
      <c r="E60" s="181">
        <v>0</v>
      </c>
      <c r="F60" s="181">
        <v>0</v>
      </c>
      <c r="G60" s="181">
        <v>0</v>
      </c>
      <c r="H60" s="181">
        <v>0</v>
      </c>
      <c r="I60" s="181">
        <v>0</v>
      </c>
      <c r="J60" s="181">
        <v>0</v>
      </c>
    </row>
    <row r="61" spans="3:10" x14ac:dyDescent="0.25">
      <c r="C61" s="45"/>
      <c r="D61" s="47" t="s">
        <v>420</v>
      </c>
      <c r="E61" s="181">
        <v>0</v>
      </c>
      <c r="F61" s="181">
        <v>0</v>
      </c>
      <c r="G61" s="181">
        <v>0</v>
      </c>
      <c r="H61" s="181">
        <v>0</v>
      </c>
      <c r="I61" s="181">
        <v>0</v>
      </c>
      <c r="J61" s="181">
        <v>0</v>
      </c>
    </row>
    <row r="62" spans="3:10" x14ac:dyDescent="0.25">
      <c r="C62" s="45"/>
      <c r="D62" s="47" t="s">
        <v>421</v>
      </c>
      <c r="E62" s="181">
        <v>0</v>
      </c>
      <c r="F62" s="181">
        <v>0</v>
      </c>
      <c r="G62" s="181">
        <v>0</v>
      </c>
      <c r="H62" s="181">
        <v>0</v>
      </c>
      <c r="I62" s="181">
        <v>0</v>
      </c>
      <c r="J62" s="181">
        <v>0</v>
      </c>
    </row>
    <row r="63" spans="3:10" x14ac:dyDescent="0.25">
      <c r="C63" s="45"/>
      <c r="D63" s="47" t="s">
        <v>422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1">
        <v>0</v>
      </c>
    </row>
    <row r="64" spans="3:10" x14ac:dyDescent="0.25">
      <c r="C64" s="326" t="s">
        <v>423</v>
      </c>
      <c r="D64" s="321"/>
      <c r="E64" s="181">
        <f>+E65+E66+E67</f>
        <v>0</v>
      </c>
      <c r="F64" s="181">
        <f t="shared" ref="F64:J64" si="6">+F65+F66+F67</f>
        <v>0</v>
      </c>
      <c r="G64" s="181">
        <f t="shared" si="6"/>
        <v>0</v>
      </c>
      <c r="H64" s="181">
        <f t="shared" si="6"/>
        <v>0</v>
      </c>
      <c r="I64" s="181">
        <f t="shared" si="6"/>
        <v>0</v>
      </c>
      <c r="J64" s="181">
        <f t="shared" si="6"/>
        <v>0</v>
      </c>
    </row>
    <row r="65" spans="3:10" x14ac:dyDescent="0.25">
      <c r="C65" s="45"/>
      <c r="D65" s="47" t="s">
        <v>424</v>
      </c>
      <c r="E65" s="181">
        <v>0</v>
      </c>
      <c r="F65" s="181">
        <v>0</v>
      </c>
      <c r="G65" s="181">
        <v>0</v>
      </c>
      <c r="H65" s="181">
        <v>0</v>
      </c>
      <c r="I65" s="181">
        <v>0</v>
      </c>
      <c r="J65" s="181">
        <v>0</v>
      </c>
    </row>
    <row r="66" spans="3:10" x14ac:dyDescent="0.25">
      <c r="C66" s="45"/>
      <c r="D66" s="47" t="s">
        <v>425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1">
        <v>0</v>
      </c>
    </row>
    <row r="67" spans="3:10" x14ac:dyDescent="0.25">
      <c r="C67" s="45"/>
      <c r="D67" s="47" t="s">
        <v>426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</row>
    <row r="68" spans="3:10" x14ac:dyDescent="0.25">
      <c r="C68" s="326" t="s">
        <v>427</v>
      </c>
      <c r="D68" s="321"/>
      <c r="E68" s="181">
        <f>SUM(E71:E77)</f>
        <v>0</v>
      </c>
      <c r="F68" s="181">
        <f t="shared" ref="F68:J68" si="7">SUM(F71:F77)</f>
        <v>0</v>
      </c>
      <c r="G68" s="181">
        <f t="shared" si="7"/>
        <v>0</v>
      </c>
      <c r="H68" s="181">
        <f t="shared" si="7"/>
        <v>0</v>
      </c>
      <c r="I68" s="181">
        <f t="shared" si="7"/>
        <v>0</v>
      </c>
      <c r="J68" s="181">
        <f t="shared" si="7"/>
        <v>0</v>
      </c>
    </row>
    <row r="69" spans="3:10" x14ac:dyDescent="0.25">
      <c r="C69" s="326" t="s">
        <v>428</v>
      </c>
      <c r="D69" s="321"/>
      <c r="E69" s="181"/>
      <c r="F69" s="181"/>
      <c r="G69" s="181"/>
      <c r="H69" s="181"/>
      <c r="I69" s="181"/>
      <c r="J69" s="181"/>
    </row>
    <row r="70" spans="3:10" x14ac:dyDescent="0.25">
      <c r="C70" s="45"/>
      <c r="D70" s="47" t="s">
        <v>429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</row>
    <row r="71" spans="3:10" x14ac:dyDescent="0.25">
      <c r="C71" s="45"/>
      <c r="D71" s="47" t="s">
        <v>430</v>
      </c>
      <c r="E71" s="181">
        <v>0</v>
      </c>
      <c r="F71" s="181">
        <v>0</v>
      </c>
      <c r="G71" s="181">
        <v>0</v>
      </c>
      <c r="H71" s="181">
        <v>0</v>
      </c>
      <c r="I71" s="181">
        <v>0</v>
      </c>
      <c r="J71" s="181">
        <v>0</v>
      </c>
    </row>
    <row r="72" spans="3:10" x14ac:dyDescent="0.25">
      <c r="C72" s="45"/>
      <c r="D72" s="47" t="s">
        <v>431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</row>
    <row r="73" spans="3:10" x14ac:dyDescent="0.25">
      <c r="C73" s="45"/>
      <c r="D73" s="47" t="s">
        <v>432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</row>
    <row r="74" spans="3:10" x14ac:dyDescent="0.25">
      <c r="C74" s="45"/>
      <c r="D74" s="47" t="s">
        <v>433</v>
      </c>
      <c r="E74" s="181">
        <v>0</v>
      </c>
      <c r="F74" s="181">
        <v>0</v>
      </c>
      <c r="G74" s="181">
        <v>0</v>
      </c>
      <c r="H74" s="181">
        <v>0</v>
      </c>
      <c r="I74" s="181">
        <v>0</v>
      </c>
      <c r="J74" s="181">
        <v>0</v>
      </c>
    </row>
    <row r="75" spans="3:10" x14ac:dyDescent="0.25">
      <c r="C75" s="45"/>
      <c r="D75" s="47" t="s">
        <v>434</v>
      </c>
      <c r="E75" s="181">
        <v>0</v>
      </c>
      <c r="F75" s="181">
        <v>0</v>
      </c>
      <c r="G75" s="181">
        <v>0</v>
      </c>
      <c r="H75" s="181">
        <v>0</v>
      </c>
      <c r="I75" s="181">
        <v>0</v>
      </c>
      <c r="J75" s="181">
        <v>0</v>
      </c>
    </row>
    <row r="76" spans="3:10" x14ac:dyDescent="0.25">
      <c r="C76" s="45"/>
      <c r="D76" s="47" t="s">
        <v>435</v>
      </c>
      <c r="E76" s="181">
        <v>0</v>
      </c>
      <c r="F76" s="181">
        <v>0</v>
      </c>
      <c r="G76" s="181">
        <v>0</v>
      </c>
      <c r="H76" s="181">
        <v>0</v>
      </c>
      <c r="I76" s="181">
        <v>0</v>
      </c>
      <c r="J76" s="181">
        <v>0</v>
      </c>
    </row>
    <row r="77" spans="3:10" x14ac:dyDescent="0.25">
      <c r="C77" s="45"/>
      <c r="D77" s="47" t="s">
        <v>436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</row>
    <row r="78" spans="3:10" x14ac:dyDescent="0.25">
      <c r="C78" s="326" t="s">
        <v>437</v>
      </c>
      <c r="D78" s="321"/>
      <c r="E78" s="181">
        <f>+E79+E80+E81</f>
        <v>0</v>
      </c>
      <c r="F78" s="181">
        <f t="shared" ref="F78:I78" si="8">+F79+F80+F81</f>
        <v>0</v>
      </c>
      <c r="G78" s="181">
        <f t="shared" si="8"/>
        <v>0</v>
      </c>
      <c r="H78" s="181">
        <f t="shared" si="8"/>
        <v>0</v>
      </c>
      <c r="I78" s="181">
        <f t="shared" si="8"/>
        <v>0</v>
      </c>
      <c r="J78" s="181">
        <f>+G78</f>
        <v>0</v>
      </c>
    </row>
    <row r="79" spans="3:10" x14ac:dyDescent="0.25">
      <c r="C79" s="45"/>
      <c r="D79" s="47" t="s">
        <v>438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</row>
    <row r="80" spans="3:10" x14ac:dyDescent="0.25">
      <c r="C80" s="45"/>
      <c r="D80" s="47" t="s">
        <v>439</v>
      </c>
      <c r="E80" s="181">
        <v>0</v>
      </c>
      <c r="F80" s="181">
        <v>0</v>
      </c>
      <c r="G80" s="181">
        <v>0</v>
      </c>
      <c r="H80" s="181">
        <v>0</v>
      </c>
      <c r="I80" s="181">
        <v>0</v>
      </c>
      <c r="J80" s="181">
        <v>0</v>
      </c>
    </row>
    <row r="81" spans="3:10" x14ac:dyDescent="0.25">
      <c r="C81" s="45"/>
      <c r="D81" s="47" t="s">
        <v>440</v>
      </c>
      <c r="E81" s="239">
        <v>0</v>
      </c>
      <c r="F81" s="239">
        <v>0</v>
      </c>
      <c r="G81" s="239">
        <v>0</v>
      </c>
      <c r="H81" s="239">
        <v>0</v>
      </c>
      <c r="I81" s="239">
        <v>0</v>
      </c>
      <c r="J81" s="239">
        <f>+G81</f>
        <v>0</v>
      </c>
    </row>
    <row r="82" spans="3:10" x14ac:dyDescent="0.25">
      <c r="C82" s="326" t="s">
        <v>441</v>
      </c>
      <c r="D82" s="321"/>
      <c r="E82" s="181">
        <f>SUM(E84:E89)</f>
        <v>0</v>
      </c>
      <c r="F82" s="181">
        <f t="shared" ref="F82:J82" si="9">SUM(F84:F89)</f>
        <v>0</v>
      </c>
      <c r="G82" s="181">
        <f t="shared" si="9"/>
        <v>0</v>
      </c>
      <c r="H82" s="181">
        <f t="shared" si="9"/>
        <v>0</v>
      </c>
      <c r="I82" s="181">
        <f t="shared" si="9"/>
        <v>0</v>
      </c>
      <c r="J82" s="181">
        <f t="shared" si="9"/>
        <v>0</v>
      </c>
    </row>
    <row r="83" spans="3:10" x14ac:dyDescent="0.25">
      <c r="C83" s="45"/>
      <c r="D83" s="47" t="s">
        <v>442</v>
      </c>
      <c r="E83" s="181">
        <v>0</v>
      </c>
      <c r="F83" s="181">
        <v>0</v>
      </c>
      <c r="G83" s="181">
        <v>0</v>
      </c>
      <c r="H83" s="181">
        <v>0</v>
      </c>
      <c r="I83" s="181">
        <v>0</v>
      </c>
      <c r="J83" s="181">
        <v>0</v>
      </c>
    </row>
    <row r="84" spans="3:10" x14ac:dyDescent="0.25">
      <c r="C84" s="45"/>
      <c r="D84" s="47" t="s">
        <v>443</v>
      </c>
      <c r="E84" s="181">
        <v>0</v>
      </c>
      <c r="F84" s="181">
        <v>0</v>
      </c>
      <c r="G84" s="181">
        <v>0</v>
      </c>
      <c r="H84" s="181">
        <v>0</v>
      </c>
      <c r="I84" s="181">
        <v>0</v>
      </c>
      <c r="J84" s="181">
        <v>0</v>
      </c>
    </row>
    <row r="85" spans="3:10" x14ac:dyDescent="0.25">
      <c r="C85" s="45"/>
      <c r="D85" s="47" t="s">
        <v>444</v>
      </c>
      <c r="E85" s="181">
        <v>0</v>
      </c>
      <c r="F85" s="181">
        <v>0</v>
      </c>
      <c r="G85" s="181">
        <v>0</v>
      </c>
      <c r="H85" s="181">
        <v>0</v>
      </c>
      <c r="I85" s="181">
        <v>0</v>
      </c>
      <c r="J85" s="181">
        <v>0</v>
      </c>
    </row>
    <row r="86" spans="3:10" x14ac:dyDescent="0.25">
      <c r="C86" s="45"/>
      <c r="D86" s="47" t="s">
        <v>445</v>
      </c>
      <c r="E86" s="181">
        <v>0</v>
      </c>
      <c r="F86" s="181">
        <v>0</v>
      </c>
      <c r="G86" s="181">
        <v>0</v>
      </c>
      <c r="H86" s="181">
        <v>0</v>
      </c>
      <c r="I86" s="181">
        <v>0</v>
      </c>
      <c r="J86" s="181">
        <v>0</v>
      </c>
    </row>
    <row r="87" spans="3:10" x14ac:dyDescent="0.25">
      <c r="C87" s="45"/>
      <c r="D87" s="47" t="s">
        <v>446</v>
      </c>
      <c r="E87" s="181">
        <v>0</v>
      </c>
      <c r="F87" s="181">
        <v>0</v>
      </c>
      <c r="G87" s="181">
        <v>0</v>
      </c>
      <c r="H87" s="181">
        <v>0</v>
      </c>
      <c r="I87" s="181">
        <v>0</v>
      </c>
      <c r="J87" s="181">
        <v>0</v>
      </c>
    </row>
    <row r="88" spans="3:10" x14ac:dyDescent="0.25">
      <c r="C88" s="45"/>
      <c r="D88" s="47" t="s">
        <v>447</v>
      </c>
      <c r="E88" s="181">
        <v>0</v>
      </c>
      <c r="F88" s="181">
        <v>0</v>
      </c>
      <c r="G88" s="181">
        <v>0</v>
      </c>
      <c r="H88" s="181">
        <v>0</v>
      </c>
      <c r="I88" s="181">
        <v>0</v>
      </c>
      <c r="J88" s="181">
        <v>0</v>
      </c>
    </row>
    <row r="89" spans="3:10" x14ac:dyDescent="0.25">
      <c r="C89" s="45"/>
      <c r="D89" s="47" t="s">
        <v>448</v>
      </c>
      <c r="E89" s="181">
        <v>0</v>
      </c>
      <c r="F89" s="181">
        <v>0</v>
      </c>
      <c r="G89" s="181">
        <v>0</v>
      </c>
      <c r="H89" s="181">
        <v>0</v>
      </c>
      <c r="I89" s="181">
        <v>0</v>
      </c>
      <c r="J89" s="181">
        <v>0</v>
      </c>
    </row>
    <row r="90" spans="3:10" x14ac:dyDescent="0.25">
      <c r="C90" s="45"/>
      <c r="D90" s="47"/>
      <c r="E90" s="187"/>
      <c r="F90" s="187"/>
      <c r="G90" s="188"/>
      <c r="H90" s="187"/>
      <c r="I90" s="188"/>
      <c r="J90" s="187"/>
    </row>
    <row r="91" spans="3:10" x14ac:dyDescent="0.25">
      <c r="C91" s="324" t="s">
        <v>450</v>
      </c>
      <c r="D91" s="325"/>
      <c r="E91" s="181">
        <f>+'formato 6 a'!E11-Hoja11!E11</f>
        <v>229432454.01000002</v>
      </c>
      <c r="F91" s="181">
        <f>+F11+'formato 6 a'!F11</f>
        <v>26319316.179999977</v>
      </c>
      <c r="G91" s="242">
        <f>+G11+'formato 6 a'!G11</f>
        <v>255751770.19</v>
      </c>
      <c r="H91" s="181">
        <f>+'formato 6 a'!H11-Hoja11!H11</f>
        <v>253816482.54000002</v>
      </c>
      <c r="I91" s="181">
        <f>+'formato 6 a'!I11-Hoja11!I11</f>
        <v>248860900.69000003</v>
      </c>
      <c r="J91" s="242">
        <f>+J11+'formato 6 a'!J11</f>
        <v>1935287.6499999831</v>
      </c>
    </row>
    <row r="92" spans="3:10" x14ac:dyDescent="0.25">
      <c r="C92" s="48"/>
      <c r="D92" s="58"/>
      <c r="E92" s="199"/>
      <c r="F92" s="199"/>
      <c r="G92" s="200"/>
      <c r="H92" s="199"/>
      <c r="I92" s="200"/>
      <c r="J92" s="199"/>
    </row>
    <row r="94" spans="3:10" x14ac:dyDescent="0.25">
      <c r="F94" s="166" t="s">
        <v>789</v>
      </c>
      <c r="G94" s="166"/>
    </row>
  </sheetData>
  <mergeCells count="26">
    <mergeCell ref="C91:D91"/>
    <mergeCell ref="C64:D64"/>
    <mergeCell ref="C68:D68"/>
    <mergeCell ref="C69:D69"/>
    <mergeCell ref="C53:D53"/>
    <mergeCell ref="C54:D54"/>
    <mergeCell ref="C42:D42"/>
    <mergeCell ref="C43:D43"/>
    <mergeCell ref="C36:C37"/>
    <mergeCell ref="C78:D78"/>
    <mergeCell ref="C82:D82"/>
    <mergeCell ref="C11:D11"/>
    <mergeCell ref="C12:D12"/>
    <mergeCell ref="C20:D20"/>
    <mergeCell ref="C21:C22"/>
    <mergeCell ref="C31:D31"/>
    <mergeCell ref="C2:J2"/>
    <mergeCell ref="C3:J3"/>
    <mergeCell ref="C4:J4"/>
    <mergeCell ref="C5:J5"/>
    <mergeCell ref="C6:J6"/>
    <mergeCell ref="C7:D9"/>
    <mergeCell ref="E7:I7"/>
    <mergeCell ref="G8:G9"/>
    <mergeCell ref="H8:H9"/>
    <mergeCell ref="I8:I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57"/>
  <sheetViews>
    <sheetView topLeftCell="A28" workbookViewId="0">
      <selection activeCell="C7" sqref="C7:I57"/>
    </sheetView>
  </sheetViews>
  <sheetFormatPr baseColWidth="10" defaultRowHeight="15" x14ac:dyDescent="0.25"/>
  <cols>
    <col min="3" max="3" width="35.140625" customWidth="1"/>
    <col min="4" max="4" width="13.28515625" bestFit="1" customWidth="1"/>
    <col min="5" max="5" width="12" customWidth="1"/>
    <col min="6" max="8" width="13.28515625" bestFit="1" customWidth="1"/>
    <col min="9" max="9" width="14.42578125" customWidth="1"/>
  </cols>
  <sheetData>
    <row r="5" spans="3:9" ht="42" customHeight="1" x14ac:dyDescent="0.25">
      <c r="C5" s="343" t="s">
        <v>451</v>
      </c>
      <c r="D5" s="343"/>
      <c r="E5" s="343"/>
      <c r="F5" s="343"/>
      <c r="G5" s="343"/>
      <c r="H5" s="343"/>
      <c r="I5" s="343"/>
    </row>
    <row r="6" spans="3:9" ht="22.5" customHeight="1" x14ac:dyDescent="0.25">
      <c r="C6" s="344" t="s">
        <v>452</v>
      </c>
      <c r="D6" s="344"/>
      <c r="E6" s="344"/>
      <c r="F6" s="344"/>
      <c r="G6" s="344"/>
      <c r="H6" s="344"/>
      <c r="I6" s="344"/>
    </row>
    <row r="7" spans="3:9" x14ac:dyDescent="0.25">
      <c r="C7" s="480" t="s">
        <v>786</v>
      </c>
      <c r="D7" s="481"/>
      <c r="E7" s="481"/>
      <c r="F7" s="481"/>
      <c r="G7" s="481"/>
      <c r="H7" s="481"/>
      <c r="I7" s="482"/>
    </row>
    <row r="8" spans="3:9" x14ac:dyDescent="0.25">
      <c r="C8" s="483" t="s">
        <v>364</v>
      </c>
      <c r="D8" s="465"/>
      <c r="E8" s="465"/>
      <c r="F8" s="465"/>
      <c r="G8" s="465"/>
      <c r="H8" s="465"/>
      <c r="I8" s="484"/>
    </row>
    <row r="9" spans="3:9" x14ac:dyDescent="0.25">
      <c r="C9" s="483" t="s">
        <v>453</v>
      </c>
      <c r="D9" s="465"/>
      <c r="E9" s="465"/>
      <c r="F9" s="465"/>
      <c r="G9" s="465"/>
      <c r="H9" s="465"/>
      <c r="I9" s="484"/>
    </row>
    <row r="10" spans="3:9" x14ac:dyDescent="0.25">
      <c r="C10" s="501" t="s">
        <v>867</v>
      </c>
      <c r="D10" s="465"/>
      <c r="E10" s="465"/>
      <c r="F10" s="465"/>
      <c r="G10" s="465"/>
      <c r="H10" s="465"/>
      <c r="I10" s="484"/>
    </row>
    <row r="11" spans="3:9" x14ac:dyDescent="0.25">
      <c r="C11" s="494" t="s">
        <v>1</v>
      </c>
      <c r="D11" s="468"/>
      <c r="E11" s="468"/>
      <c r="F11" s="468"/>
      <c r="G11" s="468"/>
      <c r="H11" s="468"/>
      <c r="I11" s="495"/>
    </row>
    <row r="12" spans="3:9" x14ac:dyDescent="0.25">
      <c r="C12" s="462" t="s">
        <v>2</v>
      </c>
      <c r="D12" s="462" t="s">
        <v>366</v>
      </c>
      <c r="E12" s="462"/>
      <c r="F12" s="462"/>
      <c r="G12" s="462"/>
      <c r="H12" s="462"/>
      <c r="I12" s="462" t="s">
        <v>454</v>
      </c>
    </row>
    <row r="13" spans="3:9" x14ac:dyDescent="0.25">
      <c r="C13" s="465"/>
      <c r="D13" s="465" t="s">
        <v>228</v>
      </c>
      <c r="E13" s="471" t="s">
        <v>276</v>
      </c>
      <c r="F13" s="465" t="s">
        <v>278</v>
      </c>
      <c r="G13" s="465" t="s">
        <v>229</v>
      </c>
      <c r="H13" s="465" t="s">
        <v>231</v>
      </c>
      <c r="I13" s="465"/>
    </row>
    <row r="14" spans="3:9" x14ac:dyDescent="0.25">
      <c r="C14" s="468"/>
      <c r="D14" s="468"/>
      <c r="E14" s="490" t="s">
        <v>277</v>
      </c>
      <c r="F14" s="468"/>
      <c r="G14" s="468"/>
      <c r="H14" s="468"/>
      <c r="I14" s="468"/>
    </row>
    <row r="15" spans="3:9" x14ac:dyDescent="0.25">
      <c r="C15" s="266" t="s">
        <v>455</v>
      </c>
      <c r="D15" s="282">
        <f t="shared" ref="D15:I15" si="0">+D17</f>
        <v>229432454.01000002</v>
      </c>
      <c r="E15" s="282">
        <f t="shared" si="0"/>
        <v>26319316.179999977</v>
      </c>
      <c r="F15" s="282">
        <f t="shared" si="0"/>
        <v>255751770.19</v>
      </c>
      <c r="G15" s="282">
        <f t="shared" si="0"/>
        <v>253816482.54000002</v>
      </c>
      <c r="H15" s="282">
        <f t="shared" si="0"/>
        <v>248860900.69000003</v>
      </c>
      <c r="I15" s="281">
        <f t="shared" si="0"/>
        <v>1935287.6499999762</v>
      </c>
    </row>
    <row r="16" spans="3:9" x14ac:dyDescent="0.25">
      <c r="C16" s="266"/>
      <c r="D16" s="191"/>
      <c r="E16" s="191"/>
      <c r="F16" s="191"/>
      <c r="G16" s="191"/>
      <c r="H16" s="191"/>
      <c r="I16" s="181"/>
    </row>
    <row r="17" spans="3:9" x14ac:dyDescent="0.25">
      <c r="C17" s="267" t="s">
        <v>790</v>
      </c>
      <c r="D17" s="191">
        <f>+Hoja11!E91</f>
        <v>229432454.01000002</v>
      </c>
      <c r="E17" s="191">
        <f>+Hoja11!F91</f>
        <v>26319316.179999977</v>
      </c>
      <c r="F17" s="191">
        <f>+'formato 6 a'!G11</f>
        <v>255751770.19</v>
      </c>
      <c r="G17" s="191">
        <f>+Hoja11!H91</f>
        <v>253816482.54000002</v>
      </c>
      <c r="H17" s="191">
        <f>+Hoja11!I91</f>
        <v>248860900.69000003</v>
      </c>
      <c r="I17" s="181">
        <f>+F17-G17</f>
        <v>1935287.6499999762</v>
      </c>
    </row>
    <row r="18" spans="3:9" s="263" customFormat="1" x14ac:dyDescent="0.25">
      <c r="C18" s="264" t="s">
        <v>786</v>
      </c>
      <c r="D18" s="268">
        <v>13910601.380000001</v>
      </c>
      <c r="E18" s="514">
        <f>+F18-D18</f>
        <v>5849006.5499999989</v>
      </c>
      <c r="F18" s="268">
        <v>19759607.93</v>
      </c>
      <c r="G18" s="268">
        <v>19759607.93</v>
      </c>
      <c r="H18" s="268">
        <v>19246581.890000001</v>
      </c>
      <c r="I18" s="268">
        <f>+G18-F18</f>
        <v>0</v>
      </c>
    </row>
    <row r="19" spans="3:9" s="263" customFormat="1" x14ac:dyDescent="0.25">
      <c r="C19" s="264" t="s">
        <v>799</v>
      </c>
      <c r="D19" s="268">
        <v>17040454.440000001</v>
      </c>
      <c r="E19" s="514">
        <f>+F19-D19</f>
        <v>1438617.8999999985</v>
      </c>
      <c r="F19" s="268">
        <v>18479072.34</v>
      </c>
      <c r="G19" s="268">
        <v>17212391.75</v>
      </c>
      <c r="H19" s="268">
        <v>16824047.379999999</v>
      </c>
      <c r="I19" s="268">
        <f>+F19-G19</f>
        <v>1266680.5899999999</v>
      </c>
    </row>
    <row r="20" spans="3:9" s="263" customFormat="1" x14ac:dyDescent="0.25">
      <c r="C20" s="264" t="s">
        <v>800</v>
      </c>
      <c r="D20" s="268">
        <v>12162355.779999999</v>
      </c>
      <c r="E20" s="514">
        <f>+F20-D20</f>
        <v>686284.62000000104</v>
      </c>
      <c r="F20" s="268">
        <v>12848640.4</v>
      </c>
      <c r="G20" s="268">
        <v>12848640.4</v>
      </c>
      <c r="H20" s="268">
        <v>12569474.699999999</v>
      </c>
      <c r="I20" s="268">
        <v>0</v>
      </c>
    </row>
    <row r="21" spans="3:9" s="263" customFormat="1" x14ac:dyDescent="0.25">
      <c r="C21" s="264" t="s">
        <v>801</v>
      </c>
      <c r="D21" s="268">
        <v>6325621.5599999996</v>
      </c>
      <c r="E21" s="514">
        <f>+F21-D21</f>
        <v>346382.02000000048</v>
      </c>
      <c r="F21" s="268">
        <v>6672003.5800000001</v>
      </c>
      <c r="G21" s="268">
        <v>6672003.5800000001</v>
      </c>
      <c r="H21" s="268">
        <v>6548796.7000000002</v>
      </c>
      <c r="I21" s="268">
        <v>0</v>
      </c>
    </row>
    <row r="22" spans="3:9" s="263" customFormat="1" x14ac:dyDescent="0.25">
      <c r="C22" s="264" t="s">
        <v>802</v>
      </c>
      <c r="D22" s="268">
        <v>32793581.967</v>
      </c>
      <c r="E22" s="268">
        <f>+F22-D22</f>
        <v>2437682.2330000028</v>
      </c>
      <c r="F22" s="268">
        <v>35231264.200000003</v>
      </c>
      <c r="G22" s="268">
        <v>35231264.189999998</v>
      </c>
      <c r="H22" s="268">
        <v>34604982.57</v>
      </c>
      <c r="I22" s="268">
        <f>+F22-G22</f>
        <v>1.000000536441803E-2</v>
      </c>
    </row>
    <row r="23" spans="3:9" s="263" customFormat="1" x14ac:dyDescent="0.25">
      <c r="C23" s="264" t="s">
        <v>803</v>
      </c>
      <c r="D23" s="268">
        <v>19891834.690000001</v>
      </c>
      <c r="E23" s="514">
        <f>+F23-D23</f>
        <v>833087.88999999687</v>
      </c>
      <c r="F23" s="268">
        <v>20724922.579999998</v>
      </c>
      <c r="G23" s="268">
        <v>20724922.579999998</v>
      </c>
      <c r="H23" s="268">
        <v>20330929.699999999</v>
      </c>
      <c r="I23" s="268">
        <f>+F23-G23</f>
        <v>0</v>
      </c>
    </row>
    <row r="24" spans="3:9" s="263" customFormat="1" x14ac:dyDescent="0.25">
      <c r="C24" s="264" t="s">
        <v>804</v>
      </c>
      <c r="D24" s="268">
        <v>2746051.44</v>
      </c>
      <c r="E24" s="514">
        <f>+F24-D24</f>
        <v>-1322167.0799999998</v>
      </c>
      <c r="F24" s="268">
        <v>1423884.36</v>
      </c>
      <c r="G24" s="268">
        <v>1423884.36</v>
      </c>
      <c r="H24" s="268">
        <v>1401300.08</v>
      </c>
      <c r="I24" s="268">
        <v>0</v>
      </c>
    </row>
    <row r="25" spans="3:9" s="263" customFormat="1" ht="24" x14ac:dyDescent="0.25">
      <c r="C25" s="264" t="s">
        <v>805</v>
      </c>
      <c r="D25" s="268">
        <v>2370985.5299999998</v>
      </c>
      <c r="E25" s="514">
        <f>+F25-D25</f>
        <v>-336773.95999999973</v>
      </c>
      <c r="F25" s="268">
        <v>2034211.57</v>
      </c>
      <c r="G25" s="268">
        <v>2034211.57</v>
      </c>
      <c r="H25" s="268">
        <v>1987630.43</v>
      </c>
      <c r="I25" s="268">
        <v>0</v>
      </c>
    </row>
    <row r="26" spans="3:9" s="263" customFormat="1" ht="24" x14ac:dyDescent="0.25">
      <c r="C26" s="264" t="s">
        <v>805</v>
      </c>
      <c r="D26" s="268">
        <v>3215824.03</v>
      </c>
      <c r="E26" s="514">
        <f>+F26-D26</f>
        <v>125544.64000000013</v>
      </c>
      <c r="F26" s="268">
        <v>3341368.67</v>
      </c>
      <c r="G26" s="268">
        <v>3341368.67</v>
      </c>
      <c r="H26" s="268">
        <v>3286256.34</v>
      </c>
      <c r="I26" s="268">
        <v>0</v>
      </c>
    </row>
    <row r="27" spans="3:9" s="263" customFormat="1" ht="36" x14ac:dyDescent="0.25">
      <c r="C27" s="264" t="s">
        <v>806</v>
      </c>
      <c r="D27" s="268">
        <v>14072589.75</v>
      </c>
      <c r="E27" s="514">
        <f>+F27-D27</f>
        <v>2533376.59</v>
      </c>
      <c r="F27" s="268">
        <v>16605966.34</v>
      </c>
      <c r="G27" s="268">
        <v>16605966.34</v>
      </c>
      <c r="H27" s="268">
        <v>16268727.529999999</v>
      </c>
      <c r="I27" s="268">
        <f>+F27-G27</f>
        <v>0</v>
      </c>
    </row>
    <row r="28" spans="3:9" x14ac:dyDescent="0.25">
      <c r="C28" s="264" t="s">
        <v>807</v>
      </c>
      <c r="D28" s="268">
        <v>3590029.62</v>
      </c>
      <c r="E28" s="514">
        <f>+F28-D28</f>
        <v>2759073.5700000003</v>
      </c>
      <c r="F28" s="268">
        <v>6349103.1900000004</v>
      </c>
      <c r="G28" s="268">
        <v>6349103.1900000004</v>
      </c>
      <c r="H28" s="268">
        <v>6226815.1699999999</v>
      </c>
      <c r="I28" s="268">
        <v>0</v>
      </c>
    </row>
    <row r="29" spans="3:9" x14ac:dyDescent="0.25">
      <c r="C29" s="264" t="s">
        <v>808</v>
      </c>
      <c r="D29" s="268">
        <v>4500434.21</v>
      </c>
      <c r="E29" s="515">
        <v>5318782.9000000004</v>
      </c>
      <c r="F29" s="268">
        <v>5318782.9000000004</v>
      </c>
      <c r="G29" s="268">
        <v>5318782.9000000004</v>
      </c>
      <c r="H29" s="268">
        <v>5194927.4400000004</v>
      </c>
      <c r="I29" s="268">
        <f>+F29-G29</f>
        <v>0</v>
      </c>
    </row>
    <row r="30" spans="3:9" x14ac:dyDescent="0.25">
      <c r="C30" s="264" t="s">
        <v>809</v>
      </c>
      <c r="D30" s="268">
        <v>8606171.9199999999</v>
      </c>
      <c r="E30" s="514">
        <f>+F30-D30</f>
        <v>757961.46000000089</v>
      </c>
      <c r="F30" s="268">
        <v>9364133.3800000008</v>
      </c>
      <c r="G30" s="268">
        <v>9141222.7699999996</v>
      </c>
      <c r="H30" s="268">
        <v>9149285.4199999999</v>
      </c>
      <c r="I30" s="268">
        <v>0</v>
      </c>
    </row>
    <row r="31" spans="3:9" ht="24" x14ac:dyDescent="0.25">
      <c r="C31" s="264" t="s">
        <v>810</v>
      </c>
      <c r="D31" s="268">
        <v>16842771.93</v>
      </c>
      <c r="E31" s="514">
        <f>+F31-D31</f>
        <v>5035134.5199999996</v>
      </c>
      <c r="F31" s="268">
        <v>21877906.449999999</v>
      </c>
      <c r="G31" s="268">
        <v>21047681.670000002</v>
      </c>
      <c r="H31" s="268">
        <v>20751635.989999998</v>
      </c>
      <c r="I31" s="268">
        <f>+F31-G31</f>
        <v>830224.77999999747</v>
      </c>
    </row>
    <row r="32" spans="3:9" x14ac:dyDescent="0.25">
      <c r="C32" s="264" t="s">
        <v>811</v>
      </c>
      <c r="D32" s="268">
        <v>4559829.8099999996</v>
      </c>
      <c r="E32" s="514">
        <f>+F32-D32</f>
        <v>430727.11000000034</v>
      </c>
      <c r="F32" s="268">
        <v>4990556.92</v>
      </c>
      <c r="G32" s="268">
        <v>4933048.5</v>
      </c>
      <c r="H32" s="268">
        <v>4824160.3099999996</v>
      </c>
      <c r="I32" s="268">
        <f>+F32-G32</f>
        <v>57508.419999999925</v>
      </c>
    </row>
    <row r="33" spans="3:9" x14ac:dyDescent="0.25">
      <c r="C33" s="264" t="s">
        <v>812</v>
      </c>
      <c r="D33" s="268">
        <v>3808855.39</v>
      </c>
      <c r="E33" s="514">
        <f>+F33-D33</f>
        <v>5929.1299999998882</v>
      </c>
      <c r="F33" s="268">
        <v>3814784.52</v>
      </c>
      <c r="G33" s="268">
        <v>3814784.52</v>
      </c>
      <c r="H33" s="268">
        <v>3730993.68</v>
      </c>
      <c r="I33" s="268">
        <v>0</v>
      </c>
    </row>
    <row r="34" spans="3:9" x14ac:dyDescent="0.25">
      <c r="C34" s="264" t="s">
        <v>813</v>
      </c>
      <c r="D34" s="268">
        <v>1648968.24</v>
      </c>
      <c r="E34" s="514">
        <f>+F34-D34</f>
        <v>449225.17999999993</v>
      </c>
      <c r="F34" s="268">
        <v>2098193.42</v>
      </c>
      <c r="G34" s="268">
        <v>2098193.42</v>
      </c>
      <c r="H34" s="268">
        <v>2053094.69</v>
      </c>
      <c r="I34" s="268">
        <v>0</v>
      </c>
    </row>
    <row r="35" spans="3:9" x14ac:dyDescent="0.25">
      <c r="C35" s="264" t="s">
        <v>814</v>
      </c>
      <c r="D35" s="268">
        <v>3389979.33</v>
      </c>
      <c r="E35" s="514">
        <f>+F35-D35</f>
        <v>3336581.87</v>
      </c>
      <c r="F35" s="268">
        <v>6726561.2000000002</v>
      </c>
      <c r="G35" s="268">
        <v>6726561.2000000002</v>
      </c>
      <c r="H35" s="268">
        <v>6652856.3399999999</v>
      </c>
      <c r="I35" s="268">
        <v>0</v>
      </c>
    </row>
    <row r="36" spans="3:9" x14ac:dyDescent="0.25">
      <c r="C36" s="264" t="s">
        <v>815</v>
      </c>
      <c r="D36" s="268">
        <v>1111394.6000000001</v>
      </c>
      <c r="E36" s="514">
        <f>+F36-D36</f>
        <v>-379128.08000000007</v>
      </c>
      <c r="F36" s="268">
        <v>732266.52</v>
      </c>
      <c r="G36" s="268">
        <v>732266.52</v>
      </c>
      <c r="H36" s="268">
        <v>712884.08</v>
      </c>
      <c r="I36" s="268">
        <v>0</v>
      </c>
    </row>
    <row r="37" spans="3:9" x14ac:dyDescent="0.25">
      <c r="C37" s="264" t="s">
        <v>816</v>
      </c>
      <c r="D37" s="268">
        <v>48359026.439999998</v>
      </c>
      <c r="E37" s="268">
        <f>+F37-D37</f>
        <v>27073.440000005066</v>
      </c>
      <c r="F37" s="268">
        <v>48386099.880000003</v>
      </c>
      <c r="G37" s="268">
        <v>48386099.880000003</v>
      </c>
      <c r="H37" s="268">
        <v>47458458.509999998</v>
      </c>
      <c r="I37" s="268">
        <f>+F37-G37</f>
        <v>0</v>
      </c>
    </row>
    <row r="38" spans="3:9" x14ac:dyDescent="0.25">
      <c r="C38" s="264" t="s">
        <v>817</v>
      </c>
      <c r="D38" s="268">
        <v>5264582.9400000004</v>
      </c>
      <c r="E38" s="268">
        <f>+F38-D38</f>
        <v>1273162.2399999993</v>
      </c>
      <c r="F38" s="268">
        <v>6537745.1799999997</v>
      </c>
      <c r="G38" s="268">
        <v>6103051.8399999999</v>
      </c>
      <c r="H38" s="268">
        <v>6006156.8700000001</v>
      </c>
      <c r="I38" s="268">
        <f>+F38-G38</f>
        <v>434693.33999999985</v>
      </c>
    </row>
    <row r="39" spans="3:9" x14ac:dyDescent="0.25">
      <c r="C39" s="264" t="s">
        <v>818</v>
      </c>
      <c r="D39" s="268">
        <v>93607</v>
      </c>
      <c r="E39" s="514">
        <f>+F39-D39</f>
        <v>52422.760000000009</v>
      </c>
      <c r="F39" s="268">
        <v>146029.76000000001</v>
      </c>
      <c r="G39" s="268">
        <v>146029.76000000001</v>
      </c>
      <c r="H39" s="268">
        <v>146029.76000000001</v>
      </c>
      <c r="I39" s="268">
        <v>0</v>
      </c>
    </row>
    <row r="40" spans="3:9" ht="24" x14ac:dyDescent="0.25">
      <c r="C40" s="264" t="s">
        <v>819</v>
      </c>
      <c r="D40" s="268">
        <v>1439246.04</v>
      </c>
      <c r="E40" s="514">
        <f>+F40-D40</f>
        <v>-177750.84000000008</v>
      </c>
      <c r="F40" s="268">
        <v>1261495.2</v>
      </c>
      <c r="G40" s="268">
        <v>1261495.2</v>
      </c>
      <c r="H40" s="268">
        <v>1239849.94</v>
      </c>
      <c r="I40" s="268">
        <v>0</v>
      </c>
    </row>
    <row r="41" spans="3:9" x14ac:dyDescent="0.25">
      <c r="C41" s="264" t="s">
        <v>820</v>
      </c>
      <c r="D41" s="268">
        <v>764658.04</v>
      </c>
      <c r="E41" s="514">
        <f>+F41-D41</f>
        <v>-34262.820000000065</v>
      </c>
      <c r="F41" s="268">
        <v>730395.22</v>
      </c>
      <c r="G41" s="268">
        <v>730395.22</v>
      </c>
      <c r="H41" s="268">
        <v>713346.05</v>
      </c>
      <c r="I41" s="268">
        <v>0</v>
      </c>
    </row>
    <row r="42" spans="3:9" x14ac:dyDescent="0.25">
      <c r="C42" s="264" t="s">
        <v>821</v>
      </c>
      <c r="D42" s="268">
        <v>922998.04</v>
      </c>
      <c r="E42" s="514">
        <f>+F42-D42</f>
        <v>27596.929999999935</v>
      </c>
      <c r="F42" s="268">
        <v>950594.97</v>
      </c>
      <c r="G42" s="268">
        <v>950595.97</v>
      </c>
      <c r="H42" s="268">
        <v>931107.88</v>
      </c>
      <c r="I42" s="268">
        <v>0</v>
      </c>
    </row>
    <row r="43" spans="3:9" ht="24" x14ac:dyDescent="0.25">
      <c r="C43" s="265" t="s">
        <v>822</v>
      </c>
      <c r="D43" s="259">
        <v>0</v>
      </c>
      <c r="E43" s="259">
        <v>0</v>
      </c>
      <c r="F43" s="259">
        <v>0</v>
      </c>
      <c r="G43" s="259">
        <v>0</v>
      </c>
      <c r="H43" s="259">
        <v>0</v>
      </c>
      <c r="I43" s="256">
        <v>0</v>
      </c>
    </row>
    <row r="44" spans="3:9" x14ac:dyDescent="0.25">
      <c r="C44" s="257"/>
      <c r="D44" s="195"/>
      <c r="E44" s="187"/>
      <c r="F44" s="188"/>
      <c r="G44" s="187"/>
      <c r="H44" s="188"/>
      <c r="I44" s="187"/>
    </row>
    <row r="45" spans="3:9" x14ac:dyDescent="0.25">
      <c r="C45" s="258" t="s">
        <v>463</v>
      </c>
      <c r="D45" s="191">
        <f>SUM(D47:D54)</f>
        <v>0</v>
      </c>
      <c r="E45" s="191">
        <f t="shared" ref="E45:H45" si="1">SUM(E47:E54)</f>
        <v>0</v>
      </c>
      <c r="F45" s="191">
        <f t="shared" si="1"/>
        <v>0</v>
      </c>
      <c r="G45" s="191">
        <f t="shared" si="1"/>
        <v>0</v>
      </c>
      <c r="H45" s="191">
        <f t="shared" si="1"/>
        <v>0</v>
      </c>
      <c r="I45" s="181">
        <f>+F45</f>
        <v>0</v>
      </c>
    </row>
    <row r="46" spans="3:9" x14ac:dyDescent="0.25">
      <c r="C46" s="258" t="s">
        <v>464</v>
      </c>
      <c r="D46" s="191"/>
      <c r="E46" s="191"/>
      <c r="F46" s="191"/>
      <c r="G46" s="191"/>
      <c r="H46" s="191"/>
      <c r="I46" s="181"/>
    </row>
    <row r="47" spans="3:9" x14ac:dyDescent="0.25">
      <c r="C47" s="213" t="s">
        <v>790</v>
      </c>
      <c r="D47" s="241">
        <v>0</v>
      </c>
      <c r="E47" s="241">
        <v>0</v>
      </c>
      <c r="F47" s="241">
        <v>0</v>
      </c>
      <c r="G47" s="241">
        <v>0</v>
      </c>
      <c r="H47" s="241">
        <v>0</v>
      </c>
      <c r="I47" s="241">
        <f>+F47</f>
        <v>0</v>
      </c>
    </row>
    <row r="48" spans="3:9" x14ac:dyDescent="0.25">
      <c r="C48" s="13" t="s">
        <v>456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81">
        <v>0</v>
      </c>
    </row>
    <row r="49" spans="3:9" x14ac:dyDescent="0.25">
      <c r="C49" s="13" t="s">
        <v>457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81">
        <v>0</v>
      </c>
    </row>
    <row r="50" spans="3:9" x14ac:dyDescent="0.25">
      <c r="C50" s="13" t="s">
        <v>458</v>
      </c>
      <c r="D50" s="191">
        <v>0</v>
      </c>
      <c r="E50" s="191">
        <v>0</v>
      </c>
      <c r="F50" s="191">
        <v>0</v>
      </c>
      <c r="G50" s="191">
        <v>0</v>
      </c>
      <c r="H50" s="191">
        <v>0</v>
      </c>
      <c r="I50" s="181">
        <v>0</v>
      </c>
    </row>
    <row r="51" spans="3:9" x14ac:dyDescent="0.25">
      <c r="C51" s="13" t="s">
        <v>459</v>
      </c>
      <c r="D51" s="191">
        <v>0</v>
      </c>
      <c r="E51" s="191">
        <v>0</v>
      </c>
      <c r="F51" s="191">
        <v>0</v>
      </c>
      <c r="G51" s="191">
        <v>0</v>
      </c>
      <c r="H51" s="191">
        <v>0</v>
      </c>
      <c r="I51" s="181">
        <v>0</v>
      </c>
    </row>
    <row r="52" spans="3:9" x14ac:dyDescent="0.25">
      <c r="C52" s="13" t="s">
        <v>460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81">
        <v>0</v>
      </c>
    </row>
    <row r="53" spans="3:9" x14ac:dyDescent="0.25">
      <c r="C53" s="13" t="s">
        <v>461</v>
      </c>
      <c r="D53" s="191">
        <v>0</v>
      </c>
      <c r="E53" s="191">
        <v>0</v>
      </c>
      <c r="F53" s="191">
        <v>0</v>
      </c>
      <c r="G53" s="191">
        <v>0</v>
      </c>
      <c r="H53" s="191">
        <v>0</v>
      </c>
      <c r="I53" s="181">
        <v>0</v>
      </c>
    </row>
    <row r="54" spans="3:9" x14ac:dyDescent="0.25">
      <c r="C54" s="13" t="s">
        <v>462</v>
      </c>
      <c r="D54" s="191">
        <v>0</v>
      </c>
      <c r="E54" s="191">
        <v>0</v>
      </c>
      <c r="F54" s="191">
        <v>0</v>
      </c>
      <c r="G54" s="191">
        <v>0</v>
      </c>
      <c r="H54" s="191">
        <v>0</v>
      </c>
      <c r="I54" s="181">
        <v>0</v>
      </c>
    </row>
    <row r="55" spans="3:9" x14ac:dyDescent="0.25">
      <c r="C55" s="7"/>
      <c r="D55" s="195"/>
      <c r="E55" s="187"/>
      <c r="F55" s="188"/>
      <c r="G55" s="187"/>
      <c r="H55" s="188"/>
      <c r="I55" s="187"/>
    </row>
    <row r="56" spans="3:9" x14ac:dyDescent="0.25">
      <c r="C56" s="60" t="s">
        <v>450</v>
      </c>
      <c r="D56" s="191">
        <f t="shared" ref="D56:I56" si="2">+D15+D45</f>
        <v>229432454.01000002</v>
      </c>
      <c r="E56" s="191">
        <f t="shared" si="2"/>
        <v>26319316.179999977</v>
      </c>
      <c r="F56" s="191">
        <f t="shared" si="2"/>
        <v>255751770.19</v>
      </c>
      <c r="G56" s="191">
        <f t="shared" si="2"/>
        <v>253816482.54000002</v>
      </c>
      <c r="H56" s="191">
        <f t="shared" si="2"/>
        <v>248860900.69000003</v>
      </c>
      <c r="I56" s="181">
        <f t="shared" si="2"/>
        <v>1935287.6499999762</v>
      </c>
    </row>
    <row r="57" spans="3:9" x14ac:dyDescent="0.25">
      <c r="C57" s="5"/>
      <c r="D57" s="201"/>
      <c r="E57" s="199"/>
      <c r="F57" s="200"/>
      <c r="G57" s="199"/>
      <c r="H57" s="200"/>
      <c r="I57" s="199"/>
    </row>
  </sheetData>
  <mergeCells count="14">
    <mergeCell ref="C5:I5"/>
    <mergeCell ref="C6:I6"/>
    <mergeCell ref="G13:G14"/>
    <mergeCell ref="H13:H14"/>
    <mergeCell ref="C7:I7"/>
    <mergeCell ref="C8:I8"/>
    <mergeCell ref="C9:I9"/>
    <mergeCell ref="C10:I10"/>
    <mergeCell ref="C11:I11"/>
    <mergeCell ref="C12:C14"/>
    <mergeCell ref="D12:H12"/>
    <mergeCell ref="I12:I14"/>
    <mergeCell ref="D13:D14"/>
    <mergeCell ref="F13:F14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102"/>
  <sheetViews>
    <sheetView topLeftCell="A76" workbookViewId="0">
      <selection activeCell="C7" sqref="C7:J102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ht="22.5" customHeight="1" x14ac:dyDescent="0.25">
      <c r="C4" s="343" t="s">
        <v>465</v>
      </c>
      <c r="D4" s="343"/>
      <c r="E4" s="343"/>
      <c r="F4" s="343"/>
      <c r="G4" s="343"/>
      <c r="H4" s="343"/>
      <c r="I4" s="343"/>
      <c r="J4" s="343"/>
    </row>
    <row r="5" spans="3:10" ht="18.75" customHeight="1" x14ac:dyDescent="0.25">
      <c r="C5" s="345" t="s">
        <v>466</v>
      </c>
      <c r="D5" s="345"/>
      <c r="E5" s="345"/>
      <c r="F5" s="345"/>
      <c r="G5" s="345"/>
      <c r="H5" s="345"/>
      <c r="I5" s="345"/>
      <c r="J5" s="345"/>
    </row>
    <row r="6" spans="3:10" x14ac:dyDescent="0.25">
      <c r="C6" s="496" t="s">
        <v>786</v>
      </c>
      <c r="D6" s="497"/>
      <c r="E6" s="497"/>
      <c r="F6" s="497"/>
      <c r="G6" s="497"/>
      <c r="H6" s="497"/>
      <c r="I6" s="497"/>
      <c r="J6" s="498"/>
    </row>
    <row r="7" spans="3:10" x14ac:dyDescent="0.25">
      <c r="C7" s="499" t="s">
        <v>364</v>
      </c>
      <c r="D7" s="462"/>
      <c r="E7" s="462"/>
      <c r="F7" s="462"/>
      <c r="G7" s="462"/>
      <c r="H7" s="462"/>
      <c r="I7" s="462"/>
      <c r="J7" s="500"/>
    </row>
    <row r="8" spans="3:10" x14ac:dyDescent="0.25">
      <c r="C8" s="483" t="s">
        <v>467</v>
      </c>
      <c r="D8" s="465"/>
      <c r="E8" s="465"/>
      <c r="F8" s="465"/>
      <c r="G8" s="465"/>
      <c r="H8" s="465"/>
      <c r="I8" s="465"/>
      <c r="J8" s="484"/>
    </row>
    <row r="9" spans="3:10" x14ac:dyDescent="0.25">
      <c r="C9" s="501" t="s">
        <v>868</v>
      </c>
      <c r="D9" s="465"/>
      <c r="E9" s="465"/>
      <c r="F9" s="465"/>
      <c r="G9" s="465"/>
      <c r="H9" s="465"/>
      <c r="I9" s="465"/>
      <c r="J9" s="484"/>
    </row>
    <row r="10" spans="3:10" x14ac:dyDescent="0.25">
      <c r="C10" s="494" t="s">
        <v>1</v>
      </c>
      <c r="D10" s="468"/>
      <c r="E10" s="468"/>
      <c r="F10" s="468"/>
      <c r="G10" s="468"/>
      <c r="H10" s="468"/>
      <c r="I10" s="468"/>
      <c r="J10" s="495"/>
    </row>
    <row r="11" spans="3:10" x14ac:dyDescent="0.25">
      <c r="C11" s="462" t="s">
        <v>2</v>
      </c>
      <c r="D11" s="462"/>
      <c r="E11" s="462" t="s">
        <v>366</v>
      </c>
      <c r="F11" s="462"/>
      <c r="G11" s="462"/>
      <c r="H11" s="462"/>
      <c r="I11" s="462"/>
      <c r="J11" s="462" t="s">
        <v>454</v>
      </c>
    </row>
    <row r="12" spans="3:10" x14ac:dyDescent="0.25">
      <c r="C12" s="465"/>
      <c r="D12" s="465"/>
      <c r="E12" s="465" t="s">
        <v>228</v>
      </c>
      <c r="F12" s="471" t="s">
        <v>276</v>
      </c>
      <c r="G12" s="465" t="s">
        <v>278</v>
      </c>
      <c r="H12" s="465" t="s">
        <v>229</v>
      </c>
      <c r="I12" s="465" t="s">
        <v>231</v>
      </c>
      <c r="J12" s="465"/>
    </row>
    <row r="13" spans="3:10" x14ac:dyDescent="0.25">
      <c r="C13" s="468"/>
      <c r="D13" s="468"/>
      <c r="E13" s="468"/>
      <c r="F13" s="490" t="s">
        <v>277</v>
      </c>
      <c r="G13" s="468"/>
      <c r="H13" s="468"/>
      <c r="I13" s="468"/>
      <c r="J13" s="468"/>
    </row>
    <row r="14" spans="3:10" x14ac:dyDescent="0.25">
      <c r="C14" s="322"/>
      <c r="D14" s="323"/>
      <c r="E14" s="52"/>
      <c r="F14" s="261"/>
      <c r="G14" s="261"/>
      <c r="H14" s="57"/>
      <c r="I14" s="261"/>
      <c r="J14" s="261"/>
    </row>
    <row r="15" spans="3:10" x14ac:dyDescent="0.25">
      <c r="C15" s="324" t="s">
        <v>468</v>
      </c>
      <c r="D15" s="325"/>
      <c r="E15" s="52"/>
      <c r="F15" s="216"/>
      <c r="G15" s="216"/>
      <c r="H15" s="57"/>
      <c r="I15" s="216"/>
      <c r="J15" s="216"/>
    </row>
    <row r="16" spans="3:10" x14ac:dyDescent="0.25">
      <c r="C16" s="324" t="s">
        <v>469</v>
      </c>
      <c r="D16" s="325"/>
      <c r="E16" s="215">
        <f>SUM(E17:E24)</f>
        <v>229432454.01000002</v>
      </c>
      <c r="F16" s="211">
        <f t="shared" ref="F16:I16" si="0">SUM(F17:F24)</f>
        <v>26319316.179999977</v>
      </c>
      <c r="G16" s="211">
        <f t="shared" si="0"/>
        <v>255751770.19</v>
      </c>
      <c r="H16" s="182">
        <f t="shared" si="0"/>
        <v>253816482.54000002</v>
      </c>
      <c r="I16" s="211">
        <f t="shared" si="0"/>
        <v>248860900.69000003</v>
      </c>
      <c r="J16" s="211">
        <f>+G16-H16</f>
        <v>1935287.6499999762</v>
      </c>
    </row>
    <row r="17" spans="3:10" x14ac:dyDescent="0.25">
      <c r="C17" s="46"/>
      <c r="D17" s="47" t="s">
        <v>470</v>
      </c>
      <c r="E17" s="215">
        <v>0</v>
      </c>
      <c r="F17" s="211">
        <v>0</v>
      </c>
      <c r="G17" s="211">
        <v>0</v>
      </c>
      <c r="H17" s="182">
        <v>0</v>
      </c>
      <c r="I17" s="211">
        <v>0</v>
      </c>
      <c r="J17" s="211">
        <v>0</v>
      </c>
    </row>
    <row r="18" spans="3:10" x14ac:dyDescent="0.25">
      <c r="C18" s="46"/>
      <c r="D18" s="47" t="s">
        <v>471</v>
      </c>
      <c r="E18" s="215">
        <f>+'formato 6b'!D17</f>
        <v>229432454.01000002</v>
      </c>
      <c r="F18" s="211">
        <f>+'formato 6b'!E17</f>
        <v>26319316.179999977</v>
      </c>
      <c r="G18" s="211">
        <f>+'formato 6b'!F15</f>
        <v>255751770.19</v>
      </c>
      <c r="H18" s="182">
        <f>+'formato 6b'!G17</f>
        <v>253816482.54000002</v>
      </c>
      <c r="I18" s="211">
        <f>+'formato 6b'!H17</f>
        <v>248860900.69000003</v>
      </c>
      <c r="J18" s="211">
        <f>+G18-H18</f>
        <v>1935287.6499999762</v>
      </c>
    </row>
    <row r="19" spans="3:10" x14ac:dyDescent="0.25">
      <c r="C19" s="46"/>
      <c r="D19" s="47" t="s">
        <v>472</v>
      </c>
      <c r="E19" s="215">
        <v>0</v>
      </c>
      <c r="F19" s="211">
        <v>0</v>
      </c>
      <c r="G19" s="211">
        <v>0</v>
      </c>
      <c r="H19" s="182">
        <v>0</v>
      </c>
      <c r="I19" s="211">
        <v>0</v>
      </c>
      <c r="J19" s="211">
        <v>0</v>
      </c>
    </row>
    <row r="20" spans="3:10" x14ac:dyDescent="0.25">
      <c r="C20" s="46"/>
      <c r="D20" s="47" t="s">
        <v>473</v>
      </c>
      <c r="E20" s="215">
        <v>0</v>
      </c>
      <c r="F20" s="211">
        <v>0</v>
      </c>
      <c r="G20" s="211">
        <v>0</v>
      </c>
      <c r="H20" s="182">
        <v>0</v>
      </c>
      <c r="I20" s="211">
        <v>0</v>
      </c>
      <c r="J20" s="211">
        <v>0</v>
      </c>
    </row>
    <row r="21" spans="3:10" x14ac:dyDescent="0.25">
      <c r="C21" s="46"/>
      <c r="D21" s="47" t="s">
        <v>474</v>
      </c>
      <c r="E21" s="215">
        <v>0</v>
      </c>
      <c r="F21" s="211">
        <v>0</v>
      </c>
      <c r="G21" s="211">
        <v>0</v>
      </c>
      <c r="H21" s="182">
        <v>0</v>
      </c>
      <c r="I21" s="211">
        <v>0</v>
      </c>
      <c r="J21" s="211">
        <v>0</v>
      </c>
    </row>
    <row r="22" spans="3:10" x14ac:dyDescent="0.25">
      <c r="C22" s="46"/>
      <c r="D22" s="47" t="s">
        <v>475</v>
      </c>
      <c r="E22" s="215">
        <v>0</v>
      </c>
      <c r="F22" s="211">
        <v>0</v>
      </c>
      <c r="G22" s="211">
        <v>0</v>
      </c>
      <c r="H22" s="182">
        <v>0</v>
      </c>
      <c r="I22" s="211">
        <v>0</v>
      </c>
      <c r="J22" s="211">
        <v>0</v>
      </c>
    </row>
    <row r="23" spans="3:10" x14ac:dyDescent="0.25">
      <c r="C23" s="46"/>
      <c r="D23" s="47" t="s">
        <v>476</v>
      </c>
      <c r="E23" s="215">
        <v>0</v>
      </c>
      <c r="F23" s="211">
        <v>0</v>
      </c>
      <c r="G23" s="211">
        <v>0</v>
      </c>
      <c r="H23" s="182">
        <v>0</v>
      </c>
      <c r="I23" s="211">
        <v>0</v>
      </c>
      <c r="J23" s="211">
        <v>0</v>
      </c>
    </row>
    <row r="24" spans="3:10" x14ac:dyDescent="0.25">
      <c r="C24" s="46"/>
      <c r="D24" s="47" t="s">
        <v>477</v>
      </c>
      <c r="E24" s="215">
        <v>0</v>
      </c>
      <c r="F24" s="211">
        <v>0</v>
      </c>
      <c r="G24" s="211">
        <v>0</v>
      </c>
      <c r="H24" s="182">
        <v>0</v>
      </c>
      <c r="I24" s="211">
        <v>0</v>
      </c>
      <c r="J24" s="211">
        <v>0</v>
      </c>
    </row>
    <row r="25" spans="3:10" x14ac:dyDescent="0.25">
      <c r="C25" s="46"/>
      <c r="D25" s="47"/>
      <c r="E25" s="195"/>
      <c r="F25" s="187"/>
      <c r="G25" s="187"/>
      <c r="H25" s="188"/>
      <c r="I25" s="187"/>
      <c r="J25" s="187"/>
    </row>
    <row r="26" spans="3:10" x14ac:dyDescent="0.25">
      <c r="C26" s="324" t="s">
        <v>478</v>
      </c>
      <c r="D26" s="325"/>
      <c r="E26" s="215">
        <f>SUM(E28:E34)</f>
        <v>0</v>
      </c>
      <c r="F26" s="211">
        <f t="shared" ref="F26:J26" si="1">SUM(F28:F34)</f>
        <v>0</v>
      </c>
      <c r="G26" s="211">
        <f t="shared" si="1"/>
        <v>0</v>
      </c>
      <c r="H26" s="182">
        <f t="shared" si="1"/>
        <v>0</v>
      </c>
      <c r="I26" s="211">
        <f t="shared" si="1"/>
        <v>0</v>
      </c>
      <c r="J26" s="211">
        <f t="shared" si="1"/>
        <v>0</v>
      </c>
    </row>
    <row r="27" spans="3:10" x14ac:dyDescent="0.25">
      <c r="C27" s="46"/>
      <c r="D27" s="47" t="s">
        <v>479</v>
      </c>
      <c r="E27" s="215">
        <v>0</v>
      </c>
      <c r="F27" s="211">
        <v>0</v>
      </c>
      <c r="G27" s="211">
        <v>0</v>
      </c>
      <c r="H27" s="182">
        <v>0</v>
      </c>
      <c r="I27" s="211">
        <v>0</v>
      </c>
      <c r="J27" s="211">
        <v>0</v>
      </c>
    </row>
    <row r="28" spans="3:10" x14ac:dyDescent="0.25">
      <c r="C28" s="46"/>
      <c r="D28" s="47" t="s">
        <v>480</v>
      </c>
      <c r="E28" s="215">
        <v>0</v>
      </c>
      <c r="F28" s="211">
        <v>0</v>
      </c>
      <c r="G28" s="211">
        <v>0</v>
      </c>
      <c r="H28" s="182">
        <v>0</v>
      </c>
      <c r="I28" s="211">
        <v>0</v>
      </c>
      <c r="J28" s="211">
        <v>0</v>
      </c>
    </row>
    <row r="29" spans="3:10" x14ac:dyDescent="0.25">
      <c r="C29" s="46"/>
      <c r="D29" s="47" t="s">
        <v>481</v>
      </c>
      <c r="E29" s="215">
        <v>0</v>
      </c>
      <c r="F29" s="211">
        <v>0</v>
      </c>
      <c r="G29" s="211">
        <v>0</v>
      </c>
      <c r="H29" s="182">
        <v>0</v>
      </c>
      <c r="I29" s="211">
        <v>0</v>
      </c>
      <c r="J29" s="211">
        <v>0</v>
      </c>
    </row>
    <row r="30" spans="3:10" x14ac:dyDescent="0.25">
      <c r="C30" s="326"/>
      <c r="D30" s="47" t="s">
        <v>482</v>
      </c>
      <c r="E30" s="215">
        <v>0</v>
      </c>
      <c r="F30" s="211">
        <v>0</v>
      </c>
      <c r="G30" s="211">
        <v>0</v>
      </c>
      <c r="H30" s="182">
        <v>0</v>
      </c>
      <c r="I30" s="211">
        <v>0</v>
      </c>
      <c r="J30" s="211">
        <v>0</v>
      </c>
    </row>
    <row r="31" spans="3:10" x14ac:dyDescent="0.25">
      <c r="C31" s="326"/>
      <c r="D31" s="47" t="s">
        <v>483</v>
      </c>
      <c r="E31" s="215"/>
      <c r="F31" s="211"/>
      <c r="G31" s="211"/>
      <c r="H31" s="182"/>
      <c r="I31" s="211"/>
      <c r="J31" s="211"/>
    </row>
    <row r="32" spans="3:10" x14ac:dyDescent="0.25">
      <c r="C32" s="46"/>
      <c r="D32" s="47" t="s">
        <v>484</v>
      </c>
      <c r="E32" s="215">
        <v>0</v>
      </c>
      <c r="F32" s="211">
        <v>0</v>
      </c>
      <c r="G32" s="211">
        <v>0</v>
      </c>
      <c r="H32" s="182">
        <v>0</v>
      </c>
      <c r="I32" s="211">
        <v>0</v>
      </c>
      <c r="J32" s="211">
        <v>0</v>
      </c>
    </row>
    <row r="33" spans="3:10" x14ac:dyDescent="0.25">
      <c r="C33" s="46"/>
      <c r="D33" s="47" t="s">
        <v>485</v>
      </c>
      <c r="E33" s="215">
        <v>0</v>
      </c>
      <c r="F33" s="211">
        <v>0</v>
      </c>
      <c r="G33" s="211">
        <v>0</v>
      </c>
      <c r="H33" s="182">
        <v>0</v>
      </c>
      <c r="I33" s="211">
        <v>0</v>
      </c>
      <c r="J33" s="211">
        <v>0</v>
      </c>
    </row>
    <row r="34" spans="3:10" x14ac:dyDescent="0.25">
      <c r="C34" s="46"/>
      <c r="D34" s="47" t="s">
        <v>486</v>
      </c>
      <c r="E34" s="215">
        <v>0</v>
      </c>
      <c r="F34" s="211">
        <v>0</v>
      </c>
      <c r="G34" s="211">
        <v>0</v>
      </c>
      <c r="H34" s="182">
        <v>0</v>
      </c>
      <c r="I34" s="211">
        <v>0</v>
      </c>
      <c r="J34" s="211">
        <v>0</v>
      </c>
    </row>
    <row r="35" spans="3:10" x14ac:dyDescent="0.25">
      <c r="C35" s="46"/>
      <c r="D35" s="47"/>
      <c r="E35" s="195"/>
      <c r="F35" s="187"/>
      <c r="G35" s="187"/>
      <c r="H35" s="188"/>
      <c r="I35" s="187"/>
      <c r="J35" s="187"/>
    </row>
    <row r="36" spans="3:10" x14ac:dyDescent="0.25">
      <c r="C36" s="324" t="s">
        <v>487</v>
      </c>
      <c r="D36" s="325"/>
      <c r="E36" s="215">
        <f>SUM(E38:E47)</f>
        <v>0</v>
      </c>
      <c r="F36" s="211">
        <f t="shared" ref="F36:J36" si="2">SUM(F38:F47)</f>
        <v>0</v>
      </c>
      <c r="G36" s="211">
        <f t="shared" si="2"/>
        <v>0</v>
      </c>
      <c r="H36" s="212">
        <f t="shared" si="2"/>
        <v>0</v>
      </c>
      <c r="I36" s="211">
        <f t="shared" si="2"/>
        <v>0</v>
      </c>
      <c r="J36" s="211">
        <f t="shared" si="2"/>
        <v>0</v>
      </c>
    </row>
    <row r="37" spans="3:10" x14ac:dyDescent="0.25">
      <c r="C37" s="324" t="s">
        <v>488</v>
      </c>
      <c r="D37" s="325"/>
      <c r="E37" s="215"/>
      <c r="F37" s="211"/>
      <c r="G37" s="211"/>
      <c r="H37" s="212"/>
      <c r="I37" s="211"/>
      <c r="J37" s="211"/>
    </row>
    <row r="38" spans="3:10" x14ac:dyDescent="0.25">
      <c r="C38" s="326"/>
      <c r="D38" s="47" t="s">
        <v>489</v>
      </c>
      <c r="E38" s="215">
        <v>0</v>
      </c>
      <c r="F38" s="211">
        <v>0</v>
      </c>
      <c r="G38" s="211">
        <v>0</v>
      </c>
      <c r="H38" s="212">
        <v>0</v>
      </c>
      <c r="I38" s="211">
        <v>0</v>
      </c>
      <c r="J38" s="211">
        <v>0</v>
      </c>
    </row>
    <row r="39" spans="3:10" x14ac:dyDescent="0.25">
      <c r="C39" s="326"/>
      <c r="D39" s="47" t="s">
        <v>490</v>
      </c>
      <c r="E39" s="215"/>
      <c r="F39" s="211"/>
      <c r="G39" s="211"/>
      <c r="H39" s="212"/>
      <c r="I39" s="211"/>
      <c r="J39" s="211"/>
    </row>
    <row r="40" spans="3:10" x14ac:dyDescent="0.25">
      <c r="C40" s="46"/>
      <c r="D40" s="47" t="s">
        <v>491</v>
      </c>
      <c r="E40" s="215">
        <v>0</v>
      </c>
      <c r="F40" s="211">
        <v>0</v>
      </c>
      <c r="G40" s="211">
        <v>0</v>
      </c>
      <c r="H40" s="212">
        <v>0</v>
      </c>
      <c r="I40" s="211">
        <v>0</v>
      </c>
      <c r="J40" s="211">
        <v>0</v>
      </c>
    </row>
    <row r="41" spans="3:10" x14ac:dyDescent="0.25">
      <c r="C41" s="46"/>
      <c r="D41" s="47" t="s">
        <v>492</v>
      </c>
      <c r="E41" s="215">
        <v>0</v>
      </c>
      <c r="F41" s="211">
        <v>0</v>
      </c>
      <c r="G41" s="211">
        <v>0</v>
      </c>
      <c r="H41" s="212">
        <v>0</v>
      </c>
      <c r="I41" s="211">
        <v>0</v>
      </c>
      <c r="J41" s="211">
        <v>0</v>
      </c>
    </row>
    <row r="42" spans="3:10" x14ac:dyDescent="0.25">
      <c r="C42" s="46"/>
      <c r="D42" s="47" t="s">
        <v>493</v>
      </c>
      <c r="E42" s="215">
        <v>0</v>
      </c>
      <c r="F42" s="211">
        <v>0</v>
      </c>
      <c r="G42" s="211">
        <v>0</v>
      </c>
      <c r="H42" s="212">
        <v>0</v>
      </c>
      <c r="I42" s="211">
        <v>0</v>
      </c>
      <c r="J42" s="211">
        <v>0</v>
      </c>
    </row>
    <row r="43" spans="3:10" x14ac:dyDescent="0.25">
      <c r="C43" s="46"/>
      <c r="D43" s="47" t="s">
        <v>494</v>
      </c>
      <c r="E43" s="215">
        <v>0</v>
      </c>
      <c r="F43" s="211">
        <v>0</v>
      </c>
      <c r="G43" s="211">
        <v>0</v>
      </c>
      <c r="H43" s="212">
        <v>0</v>
      </c>
      <c r="I43" s="211">
        <v>0</v>
      </c>
      <c r="J43" s="211">
        <v>0</v>
      </c>
    </row>
    <row r="44" spans="3:10" x14ac:dyDescent="0.25">
      <c r="C44" s="46"/>
      <c r="D44" s="47" t="s">
        <v>495</v>
      </c>
      <c r="E44" s="215">
        <v>0</v>
      </c>
      <c r="F44" s="211">
        <v>0</v>
      </c>
      <c r="G44" s="211">
        <v>0</v>
      </c>
      <c r="H44" s="212">
        <v>0</v>
      </c>
      <c r="I44" s="211">
        <v>0</v>
      </c>
      <c r="J44" s="211">
        <v>0</v>
      </c>
    </row>
    <row r="45" spans="3:10" x14ac:dyDescent="0.25">
      <c r="C45" s="46"/>
      <c r="D45" s="47" t="s">
        <v>496</v>
      </c>
      <c r="E45" s="215">
        <v>0</v>
      </c>
      <c r="F45" s="211">
        <v>0</v>
      </c>
      <c r="G45" s="211">
        <v>0</v>
      </c>
      <c r="H45" s="212">
        <v>0</v>
      </c>
      <c r="I45" s="211">
        <v>0</v>
      </c>
      <c r="J45" s="211">
        <v>0</v>
      </c>
    </row>
    <row r="46" spans="3:10" x14ac:dyDescent="0.25">
      <c r="C46" s="46"/>
      <c r="D46" s="47" t="s">
        <v>497</v>
      </c>
      <c r="E46" s="215">
        <v>0</v>
      </c>
      <c r="F46" s="211">
        <v>0</v>
      </c>
      <c r="G46" s="211">
        <v>0</v>
      </c>
      <c r="H46" s="212">
        <v>0</v>
      </c>
      <c r="I46" s="211">
        <v>0</v>
      </c>
      <c r="J46" s="211">
        <v>0</v>
      </c>
    </row>
    <row r="47" spans="3:10" x14ac:dyDescent="0.25">
      <c r="C47" s="46"/>
      <c r="D47" s="47" t="s">
        <v>498</v>
      </c>
      <c r="E47" s="215">
        <v>0</v>
      </c>
      <c r="F47" s="211">
        <v>0</v>
      </c>
      <c r="G47" s="211">
        <v>0</v>
      </c>
      <c r="H47" s="212">
        <v>0</v>
      </c>
      <c r="I47" s="211">
        <v>0</v>
      </c>
      <c r="J47" s="211">
        <v>0</v>
      </c>
    </row>
    <row r="48" spans="3:10" x14ac:dyDescent="0.25">
      <c r="C48" s="209"/>
      <c r="D48" s="210"/>
      <c r="E48" s="212"/>
      <c r="F48" s="211"/>
      <c r="G48" s="211"/>
      <c r="H48" s="212"/>
      <c r="I48" s="211"/>
      <c r="J48" s="211"/>
    </row>
    <row r="49" spans="3:10" x14ac:dyDescent="0.25">
      <c r="C49" s="324" t="s">
        <v>499</v>
      </c>
      <c r="D49" s="346"/>
      <c r="E49" s="212">
        <f>SUM(E51:E56)</f>
        <v>0</v>
      </c>
      <c r="F49" s="211">
        <f t="shared" ref="F49:J49" si="3">SUM(F51:F56)</f>
        <v>0</v>
      </c>
      <c r="G49" s="211">
        <f t="shared" si="3"/>
        <v>0</v>
      </c>
      <c r="H49" s="212">
        <f t="shared" si="3"/>
        <v>0</v>
      </c>
      <c r="I49" s="211">
        <f t="shared" si="3"/>
        <v>0</v>
      </c>
      <c r="J49" s="211">
        <f t="shared" si="3"/>
        <v>0</v>
      </c>
    </row>
    <row r="50" spans="3:10" x14ac:dyDescent="0.25">
      <c r="C50" s="324" t="s">
        <v>500</v>
      </c>
      <c r="D50" s="346"/>
      <c r="E50" s="212"/>
      <c r="F50" s="211"/>
      <c r="G50" s="211"/>
      <c r="H50" s="212"/>
      <c r="I50" s="211"/>
      <c r="J50" s="211"/>
    </row>
    <row r="51" spans="3:10" x14ac:dyDescent="0.25">
      <c r="C51" s="326"/>
      <c r="D51" s="164" t="s">
        <v>501</v>
      </c>
      <c r="E51" s="212">
        <v>0</v>
      </c>
      <c r="F51" s="211">
        <v>0</v>
      </c>
      <c r="G51" s="211">
        <v>0</v>
      </c>
      <c r="H51" s="212">
        <v>0</v>
      </c>
      <c r="I51" s="211">
        <v>0</v>
      </c>
      <c r="J51" s="211">
        <v>0</v>
      </c>
    </row>
    <row r="52" spans="3:10" x14ac:dyDescent="0.25">
      <c r="C52" s="326"/>
      <c r="D52" s="164" t="s">
        <v>502</v>
      </c>
      <c r="E52" s="212"/>
      <c r="F52" s="211"/>
      <c r="G52" s="211"/>
      <c r="H52" s="212"/>
      <c r="I52" s="211"/>
      <c r="J52" s="211"/>
    </row>
    <row r="53" spans="3:10" x14ac:dyDescent="0.25">
      <c r="C53" s="326"/>
      <c r="D53" s="164" t="s">
        <v>503</v>
      </c>
      <c r="E53" s="212">
        <v>0</v>
      </c>
      <c r="F53" s="211">
        <v>0</v>
      </c>
      <c r="G53" s="211">
        <v>0</v>
      </c>
      <c r="H53" s="212">
        <v>0</v>
      </c>
      <c r="I53" s="211">
        <v>0</v>
      </c>
      <c r="J53" s="211">
        <v>0</v>
      </c>
    </row>
    <row r="54" spans="3:10" x14ac:dyDescent="0.25">
      <c r="C54" s="326"/>
      <c r="D54" s="164" t="s">
        <v>504</v>
      </c>
      <c r="E54" s="212"/>
      <c r="F54" s="211"/>
      <c r="G54" s="211"/>
      <c r="H54" s="212"/>
      <c r="I54" s="211"/>
      <c r="J54" s="211"/>
    </row>
    <row r="55" spans="3:10" x14ac:dyDescent="0.25">
      <c r="C55" s="209"/>
      <c r="D55" s="164" t="s">
        <v>505</v>
      </c>
      <c r="E55" s="212">
        <v>0</v>
      </c>
      <c r="F55" s="211">
        <v>0</v>
      </c>
      <c r="G55" s="211">
        <v>0</v>
      </c>
      <c r="H55" s="212">
        <v>0</v>
      </c>
      <c r="I55" s="211">
        <v>0</v>
      </c>
      <c r="J55" s="211">
        <v>0</v>
      </c>
    </row>
    <row r="56" spans="3:10" x14ac:dyDescent="0.25">
      <c r="C56" s="209"/>
      <c r="D56" s="164" t="s">
        <v>506</v>
      </c>
      <c r="E56" s="212">
        <v>0</v>
      </c>
      <c r="F56" s="211">
        <v>0</v>
      </c>
      <c r="G56" s="211">
        <v>0</v>
      </c>
      <c r="H56" s="212">
        <v>0</v>
      </c>
      <c r="I56" s="211">
        <v>0</v>
      </c>
      <c r="J56" s="211">
        <v>0</v>
      </c>
    </row>
    <row r="57" spans="3:10" x14ac:dyDescent="0.25">
      <c r="C57" s="209"/>
      <c r="D57" s="164"/>
      <c r="E57" s="188"/>
      <c r="F57" s="187"/>
      <c r="G57" s="187"/>
      <c r="H57" s="188"/>
      <c r="I57" s="187"/>
      <c r="J57" s="187"/>
    </row>
    <row r="58" spans="3:10" x14ac:dyDescent="0.25">
      <c r="C58" s="324" t="s">
        <v>507</v>
      </c>
      <c r="D58" s="346"/>
      <c r="E58" s="212">
        <f>SUM(E60:E67)</f>
        <v>0</v>
      </c>
      <c r="F58" s="211">
        <f t="shared" ref="F58:J58" si="4">SUM(F60:F67)</f>
        <v>0</v>
      </c>
      <c r="G58" s="211">
        <v>0</v>
      </c>
      <c r="H58" s="212">
        <f t="shared" si="4"/>
        <v>0</v>
      </c>
      <c r="I58" s="211">
        <f t="shared" si="4"/>
        <v>0</v>
      </c>
      <c r="J58" s="211">
        <f t="shared" si="4"/>
        <v>0</v>
      </c>
    </row>
    <row r="59" spans="3:10" x14ac:dyDescent="0.25">
      <c r="C59" s="324" t="s">
        <v>469</v>
      </c>
      <c r="D59" s="346"/>
      <c r="E59" s="212">
        <f>SUM(E61:E67)</f>
        <v>0</v>
      </c>
      <c r="F59" s="211">
        <f t="shared" ref="F59:I59" si="5">SUM(F61:F67)</f>
        <v>0</v>
      </c>
      <c r="G59" s="211">
        <v>0</v>
      </c>
      <c r="H59" s="212">
        <f t="shared" si="5"/>
        <v>0</v>
      </c>
      <c r="I59" s="211">
        <f t="shared" si="5"/>
        <v>0</v>
      </c>
      <c r="J59" s="211">
        <f>+G59</f>
        <v>0</v>
      </c>
    </row>
    <row r="60" spans="3:10" x14ac:dyDescent="0.25">
      <c r="C60" s="209"/>
      <c r="D60" s="164" t="s">
        <v>470</v>
      </c>
      <c r="E60" s="240">
        <v>0</v>
      </c>
      <c r="F60" s="240">
        <v>0</v>
      </c>
      <c r="G60" s="240">
        <v>0</v>
      </c>
      <c r="H60" s="240">
        <v>0</v>
      </c>
      <c r="I60" s="240">
        <v>0</v>
      </c>
      <c r="J60" s="240">
        <v>0</v>
      </c>
    </row>
    <row r="61" spans="3:10" x14ac:dyDescent="0.25">
      <c r="C61" s="209"/>
      <c r="D61" s="164" t="s">
        <v>471</v>
      </c>
      <c r="E61" s="212">
        <v>0</v>
      </c>
      <c r="F61" s="211">
        <v>0</v>
      </c>
      <c r="G61" s="239">
        <v>0</v>
      </c>
      <c r="H61" s="212">
        <v>0</v>
      </c>
      <c r="I61" s="211">
        <v>0</v>
      </c>
      <c r="J61" s="211">
        <f>+G61</f>
        <v>0</v>
      </c>
    </row>
    <row r="62" spans="3:10" x14ac:dyDescent="0.25">
      <c r="C62" s="209"/>
      <c r="D62" s="164" t="s">
        <v>472</v>
      </c>
      <c r="E62" s="212">
        <v>0</v>
      </c>
      <c r="F62" s="211">
        <v>0</v>
      </c>
      <c r="G62" s="211">
        <v>0</v>
      </c>
      <c r="H62" s="212">
        <v>0</v>
      </c>
      <c r="I62" s="211">
        <v>0</v>
      </c>
      <c r="J62" s="211">
        <v>0</v>
      </c>
    </row>
    <row r="63" spans="3:10" x14ac:dyDescent="0.25">
      <c r="C63" s="209"/>
      <c r="D63" s="164" t="s">
        <v>473</v>
      </c>
      <c r="E63" s="212">
        <v>0</v>
      </c>
      <c r="F63" s="211">
        <v>0</v>
      </c>
      <c r="G63" s="211">
        <v>0</v>
      </c>
      <c r="H63" s="212">
        <v>0</v>
      </c>
      <c r="I63" s="211">
        <v>0</v>
      </c>
      <c r="J63" s="211">
        <v>0</v>
      </c>
    </row>
    <row r="64" spans="3:10" x14ac:dyDescent="0.25">
      <c r="C64" s="209"/>
      <c r="D64" s="164" t="s">
        <v>474</v>
      </c>
      <c r="E64" s="212">
        <v>0</v>
      </c>
      <c r="F64" s="211">
        <v>0</v>
      </c>
      <c r="G64" s="211">
        <v>0</v>
      </c>
      <c r="H64" s="212">
        <v>0</v>
      </c>
      <c r="I64" s="211">
        <v>0</v>
      </c>
      <c r="J64" s="211">
        <v>0</v>
      </c>
    </row>
    <row r="65" spans="3:10" x14ac:dyDescent="0.25">
      <c r="C65" s="209"/>
      <c r="D65" s="164" t="s">
        <v>475</v>
      </c>
      <c r="E65" s="212">
        <v>0</v>
      </c>
      <c r="F65" s="211">
        <v>0</v>
      </c>
      <c r="G65" s="211">
        <v>0</v>
      </c>
      <c r="H65" s="212">
        <v>0</v>
      </c>
      <c r="I65" s="211">
        <v>0</v>
      </c>
      <c r="J65" s="211">
        <v>0</v>
      </c>
    </row>
    <row r="66" spans="3:10" x14ac:dyDescent="0.25">
      <c r="C66" s="209"/>
      <c r="D66" s="164" t="s">
        <v>476</v>
      </c>
      <c r="E66" s="212">
        <v>0</v>
      </c>
      <c r="F66" s="211">
        <v>0</v>
      </c>
      <c r="G66" s="211">
        <v>0</v>
      </c>
      <c r="H66" s="212">
        <v>0</v>
      </c>
      <c r="I66" s="211">
        <v>0</v>
      </c>
      <c r="J66" s="211">
        <v>0</v>
      </c>
    </row>
    <row r="67" spans="3:10" x14ac:dyDescent="0.25">
      <c r="C67" s="209"/>
      <c r="D67" s="164" t="s">
        <v>477</v>
      </c>
      <c r="E67" s="212">
        <v>0</v>
      </c>
      <c r="F67" s="211">
        <v>0</v>
      </c>
      <c r="G67" s="211">
        <v>0</v>
      </c>
      <c r="H67" s="212">
        <v>0</v>
      </c>
      <c r="I67" s="211">
        <v>0</v>
      </c>
      <c r="J67" s="211">
        <v>0</v>
      </c>
    </row>
    <row r="68" spans="3:10" x14ac:dyDescent="0.25">
      <c r="C68" s="209"/>
      <c r="D68" s="164"/>
      <c r="E68" s="188"/>
      <c r="F68" s="187"/>
      <c r="G68" s="187"/>
      <c r="H68" s="188"/>
      <c r="I68" s="187"/>
      <c r="J68" s="187"/>
    </row>
    <row r="69" spans="3:10" x14ac:dyDescent="0.25">
      <c r="C69" s="324" t="s">
        <v>478</v>
      </c>
      <c r="D69" s="346"/>
      <c r="E69" s="212">
        <f>SUM(E70:E77)</f>
        <v>0</v>
      </c>
      <c r="F69" s="211">
        <f t="shared" ref="F69:J69" si="6">SUM(F70:F77)</f>
        <v>0</v>
      </c>
      <c r="G69" s="211">
        <f t="shared" si="6"/>
        <v>0</v>
      </c>
      <c r="H69" s="212">
        <f t="shared" si="6"/>
        <v>0</v>
      </c>
      <c r="I69" s="211">
        <f t="shared" si="6"/>
        <v>0</v>
      </c>
      <c r="J69" s="211">
        <f t="shared" si="6"/>
        <v>0</v>
      </c>
    </row>
    <row r="70" spans="3:10" x14ac:dyDescent="0.25">
      <c r="C70" s="209"/>
      <c r="D70" s="164" t="s">
        <v>479</v>
      </c>
      <c r="E70" s="212">
        <v>0</v>
      </c>
      <c r="F70" s="211">
        <v>0</v>
      </c>
      <c r="G70" s="211">
        <v>0</v>
      </c>
      <c r="H70" s="212">
        <v>0</v>
      </c>
      <c r="I70" s="211">
        <v>0</v>
      </c>
      <c r="J70" s="211">
        <v>0</v>
      </c>
    </row>
    <row r="71" spans="3:10" x14ac:dyDescent="0.25">
      <c r="C71" s="209"/>
      <c r="D71" s="164" t="s">
        <v>480</v>
      </c>
      <c r="E71" s="212">
        <v>0</v>
      </c>
      <c r="F71" s="211">
        <v>0</v>
      </c>
      <c r="G71" s="211">
        <v>0</v>
      </c>
      <c r="H71" s="212">
        <v>0</v>
      </c>
      <c r="I71" s="211">
        <v>0</v>
      </c>
      <c r="J71" s="211">
        <v>0</v>
      </c>
    </row>
    <row r="72" spans="3:10" x14ac:dyDescent="0.25">
      <c r="C72" s="209"/>
      <c r="D72" s="164" t="s">
        <v>481</v>
      </c>
      <c r="E72" s="212">
        <v>0</v>
      </c>
      <c r="F72" s="211">
        <v>0</v>
      </c>
      <c r="G72" s="211">
        <v>0</v>
      </c>
      <c r="H72" s="212">
        <v>0</v>
      </c>
      <c r="I72" s="211">
        <v>0</v>
      </c>
      <c r="J72" s="211">
        <v>0</v>
      </c>
    </row>
    <row r="73" spans="3:10" x14ac:dyDescent="0.25">
      <c r="C73" s="326"/>
      <c r="D73" s="164" t="s">
        <v>482</v>
      </c>
      <c r="E73" s="212">
        <v>0</v>
      </c>
      <c r="F73" s="211">
        <v>0</v>
      </c>
      <c r="G73" s="211">
        <v>0</v>
      </c>
      <c r="H73" s="212">
        <v>0</v>
      </c>
      <c r="I73" s="211">
        <v>0</v>
      </c>
      <c r="J73" s="211">
        <v>0</v>
      </c>
    </row>
    <row r="74" spans="3:10" x14ac:dyDescent="0.25">
      <c r="C74" s="326"/>
      <c r="D74" s="164" t="s">
        <v>483</v>
      </c>
      <c r="E74" s="212"/>
      <c r="F74" s="211"/>
      <c r="G74" s="211"/>
      <c r="H74" s="212"/>
      <c r="I74" s="211"/>
      <c r="J74" s="211"/>
    </row>
    <row r="75" spans="3:10" x14ac:dyDescent="0.25">
      <c r="C75" s="209"/>
      <c r="D75" s="164" t="s">
        <v>484</v>
      </c>
      <c r="E75" s="212">
        <v>0</v>
      </c>
      <c r="F75" s="211">
        <v>0</v>
      </c>
      <c r="G75" s="211">
        <v>0</v>
      </c>
      <c r="H75" s="212">
        <v>0</v>
      </c>
      <c r="I75" s="211">
        <v>0</v>
      </c>
      <c r="J75" s="211">
        <v>0</v>
      </c>
    </row>
    <row r="76" spans="3:10" x14ac:dyDescent="0.25">
      <c r="C76" s="209"/>
      <c r="D76" s="164" t="s">
        <v>485</v>
      </c>
      <c r="E76" s="212">
        <v>0</v>
      </c>
      <c r="F76" s="211">
        <v>0</v>
      </c>
      <c r="G76" s="211">
        <v>0</v>
      </c>
      <c r="H76" s="212">
        <v>0</v>
      </c>
      <c r="I76" s="211">
        <v>0</v>
      </c>
      <c r="J76" s="211">
        <v>0</v>
      </c>
    </row>
    <row r="77" spans="3:10" x14ac:dyDescent="0.25">
      <c r="C77" s="209"/>
      <c r="D77" s="164" t="s">
        <v>486</v>
      </c>
      <c r="E77" s="212">
        <v>0</v>
      </c>
      <c r="F77" s="211">
        <v>0</v>
      </c>
      <c r="G77" s="211">
        <v>0</v>
      </c>
      <c r="H77" s="212">
        <v>0</v>
      </c>
      <c r="I77" s="211">
        <v>0</v>
      </c>
      <c r="J77" s="211">
        <v>0</v>
      </c>
    </row>
    <row r="78" spans="3:10" x14ac:dyDescent="0.25">
      <c r="C78" s="209"/>
      <c r="D78" s="164"/>
      <c r="E78" s="188"/>
      <c r="F78" s="187"/>
      <c r="G78" s="187"/>
      <c r="H78" s="188"/>
      <c r="I78" s="187"/>
      <c r="J78" s="187"/>
    </row>
    <row r="79" spans="3:10" x14ac:dyDescent="0.25">
      <c r="C79" s="324" t="s">
        <v>487</v>
      </c>
      <c r="D79" s="346"/>
      <c r="E79" s="212">
        <f>SUM(E81:E90)</f>
        <v>0</v>
      </c>
      <c r="F79" s="211">
        <f t="shared" ref="F79:J79" si="7">SUM(F81:F90)</f>
        <v>0</v>
      </c>
      <c r="G79" s="211">
        <f t="shared" si="7"/>
        <v>0</v>
      </c>
      <c r="H79" s="212">
        <f t="shared" si="7"/>
        <v>0</v>
      </c>
      <c r="I79" s="211">
        <f t="shared" si="7"/>
        <v>0</v>
      </c>
      <c r="J79" s="211">
        <f t="shared" si="7"/>
        <v>0</v>
      </c>
    </row>
    <row r="80" spans="3:10" x14ac:dyDescent="0.25">
      <c r="C80" s="324" t="s">
        <v>488</v>
      </c>
      <c r="D80" s="346"/>
      <c r="E80" s="212"/>
      <c r="F80" s="211"/>
      <c r="G80" s="211"/>
      <c r="H80" s="212"/>
      <c r="I80" s="211"/>
      <c r="J80" s="211"/>
    </row>
    <row r="81" spans="3:10" x14ac:dyDescent="0.25">
      <c r="C81" s="326"/>
      <c r="D81" s="164" t="s">
        <v>489</v>
      </c>
      <c r="E81" s="212">
        <v>0</v>
      </c>
      <c r="F81" s="211">
        <v>0</v>
      </c>
      <c r="G81" s="211">
        <v>0</v>
      </c>
      <c r="H81" s="212">
        <v>0</v>
      </c>
      <c r="I81" s="211">
        <v>0</v>
      </c>
      <c r="J81" s="211">
        <v>0</v>
      </c>
    </row>
    <row r="82" spans="3:10" x14ac:dyDescent="0.25">
      <c r="C82" s="326"/>
      <c r="D82" s="164" t="s">
        <v>490</v>
      </c>
      <c r="E82" s="212"/>
      <c r="F82" s="211"/>
      <c r="G82" s="211"/>
      <c r="H82" s="212"/>
      <c r="I82" s="211"/>
      <c r="J82" s="211"/>
    </row>
    <row r="83" spans="3:10" x14ac:dyDescent="0.25">
      <c r="C83" s="209"/>
      <c r="D83" s="164" t="s">
        <v>491</v>
      </c>
      <c r="E83" s="212">
        <v>0</v>
      </c>
      <c r="F83" s="211">
        <v>0</v>
      </c>
      <c r="G83" s="211">
        <v>0</v>
      </c>
      <c r="H83" s="212">
        <v>0</v>
      </c>
      <c r="I83" s="211">
        <v>0</v>
      </c>
      <c r="J83" s="211">
        <v>0</v>
      </c>
    </row>
    <row r="84" spans="3:10" x14ac:dyDescent="0.25">
      <c r="C84" s="209"/>
      <c r="D84" s="164" t="s">
        <v>492</v>
      </c>
      <c r="E84" s="212">
        <v>0</v>
      </c>
      <c r="F84" s="211">
        <v>0</v>
      </c>
      <c r="G84" s="211">
        <v>0</v>
      </c>
      <c r="H84" s="212">
        <v>0</v>
      </c>
      <c r="I84" s="211">
        <v>0</v>
      </c>
      <c r="J84" s="211">
        <v>0</v>
      </c>
    </row>
    <row r="85" spans="3:10" x14ac:dyDescent="0.25">
      <c r="C85" s="209"/>
      <c r="D85" s="164" t="s">
        <v>493</v>
      </c>
      <c r="E85" s="212">
        <v>0</v>
      </c>
      <c r="F85" s="211">
        <v>0</v>
      </c>
      <c r="G85" s="211">
        <v>0</v>
      </c>
      <c r="H85" s="212">
        <v>0</v>
      </c>
      <c r="I85" s="211">
        <v>0</v>
      </c>
      <c r="J85" s="211">
        <v>0</v>
      </c>
    </row>
    <row r="86" spans="3:10" x14ac:dyDescent="0.25">
      <c r="C86" s="209"/>
      <c r="D86" s="164" t="s">
        <v>494</v>
      </c>
      <c r="E86" s="212">
        <v>0</v>
      </c>
      <c r="F86" s="211">
        <v>0</v>
      </c>
      <c r="G86" s="211">
        <v>0</v>
      </c>
      <c r="H86" s="212">
        <v>0</v>
      </c>
      <c r="I86" s="211">
        <v>0</v>
      </c>
      <c r="J86" s="211">
        <v>0</v>
      </c>
    </row>
    <row r="87" spans="3:10" x14ac:dyDescent="0.25">
      <c r="C87" s="209"/>
      <c r="D87" s="164" t="s">
        <v>495</v>
      </c>
      <c r="E87" s="212">
        <v>0</v>
      </c>
      <c r="F87" s="211">
        <v>0</v>
      </c>
      <c r="G87" s="211">
        <v>0</v>
      </c>
      <c r="H87" s="212">
        <v>0</v>
      </c>
      <c r="I87" s="211">
        <v>0</v>
      </c>
      <c r="J87" s="211">
        <v>0</v>
      </c>
    </row>
    <row r="88" spans="3:10" x14ac:dyDescent="0.25">
      <c r="C88" s="209"/>
      <c r="D88" s="164" t="s">
        <v>496</v>
      </c>
      <c r="E88" s="212">
        <v>0</v>
      </c>
      <c r="F88" s="211">
        <v>0</v>
      </c>
      <c r="G88" s="211">
        <v>0</v>
      </c>
      <c r="H88" s="212">
        <v>0</v>
      </c>
      <c r="I88" s="211">
        <v>0</v>
      </c>
      <c r="J88" s="211">
        <v>0</v>
      </c>
    </row>
    <row r="89" spans="3:10" x14ac:dyDescent="0.25">
      <c r="C89" s="209"/>
      <c r="D89" s="164" t="s">
        <v>497</v>
      </c>
      <c r="E89" s="212">
        <v>0</v>
      </c>
      <c r="F89" s="211">
        <v>0</v>
      </c>
      <c r="G89" s="211">
        <v>0</v>
      </c>
      <c r="H89" s="212">
        <v>0</v>
      </c>
      <c r="I89" s="211">
        <v>0</v>
      </c>
      <c r="J89" s="211">
        <v>0</v>
      </c>
    </row>
    <row r="90" spans="3:10" x14ac:dyDescent="0.25">
      <c r="C90" s="209"/>
      <c r="D90" s="164" t="s">
        <v>498</v>
      </c>
      <c r="E90" s="212">
        <v>0</v>
      </c>
      <c r="F90" s="211">
        <v>0</v>
      </c>
      <c r="G90" s="211">
        <v>0</v>
      </c>
      <c r="H90" s="212">
        <v>0</v>
      </c>
      <c r="I90" s="211">
        <v>0</v>
      </c>
      <c r="J90" s="211">
        <v>0</v>
      </c>
    </row>
    <row r="91" spans="3:10" x14ac:dyDescent="0.25">
      <c r="C91" s="209"/>
      <c r="D91" s="164"/>
      <c r="E91" s="188"/>
      <c r="F91" s="187"/>
      <c r="G91" s="187"/>
      <c r="H91" s="188"/>
      <c r="I91" s="187"/>
      <c r="J91" s="187"/>
    </row>
    <row r="92" spans="3:10" x14ac:dyDescent="0.25">
      <c r="C92" s="324" t="s">
        <v>499</v>
      </c>
      <c r="D92" s="346"/>
      <c r="E92" s="212">
        <f>SUM(E94:E100)</f>
        <v>0</v>
      </c>
      <c r="F92" s="211">
        <f t="shared" ref="F92:J92" si="8">SUM(F94:F100)</f>
        <v>0</v>
      </c>
      <c r="G92" s="211">
        <f t="shared" si="8"/>
        <v>0</v>
      </c>
      <c r="H92" s="212">
        <f t="shared" si="8"/>
        <v>0</v>
      </c>
      <c r="I92" s="211">
        <f t="shared" si="8"/>
        <v>0</v>
      </c>
      <c r="J92" s="211">
        <f t="shared" si="8"/>
        <v>0</v>
      </c>
    </row>
    <row r="93" spans="3:10" x14ac:dyDescent="0.25">
      <c r="C93" s="324" t="s">
        <v>500</v>
      </c>
      <c r="D93" s="346"/>
      <c r="E93" s="212"/>
      <c r="F93" s="211"/>
      <c r="G93" s="211"/>
      <c r="H93" s="212"/>
      <c r="I93" s="211"/>
      <c r="J93" s="211"/>
    </row>
    <row r="94" spans="3:10" x14ac:dyDescent="0.25">
      <c r="C94" s="326"/>
      <c r="D94" s="164" t="s">
        <v>501</v>
      </c>
      <c r="E94" s="212">
        <v>0</v>
      </c>
      <c r="F94" s="211">
        <v>0</v>
      </c>
      <c r="G94" s="211">
        <v>0</v>
      </c>
      <c r="H94" s="212">
        <v>0</v>
      </c>
      <c r="I94" s="211">
        <v>0</v>
      </c>
      <c r="J94" s="211">
        <v>0</v>
      </c>
    </row>
    <row r="95" spans="3:10" x14ac:dyDescent="0.25">
      <c r="C95" s="326"/>
      <c r="D95" s="164" t="s">
        <v>502</v>
      </c>
      <c r="E95" s="212"/>
      <c r="F95" s="211"/>
      <c r="G95" s="211"/>
      <c r="H95" s="212"/>
      <c r="I95" s="211"/>
      <c r="J95" s="211"/>
    </row>
    <row r="96" spans="3:10" x14ac:dyDescent="0.25">
      <c r="C96" s="326"/>
      <c r="D96" s="164" t="s">
        <v>503</v>
      </c>
      <c r="E96" s="212">
        <v>0</v>
      </c>
      <c r="F96" s="211">
        <v>0</v>
      </c>
      <c r="G96" s="211">
        <v>0</v>
      </c>
      <c r="H96" s="212">
        <v>0</v>
      </c>
      <c r="I96" s="211">
        <v>0</v>
      </c>
      <c r="J96" s="211">
        <v>0</v>
      </c>
    </row>
    <row r="97" spans="3:10" x14ac:dyDescent="0.25">
      <c r="C97" s="326"/>
      <c r="D97" s="164" t="s">
        <v>504</v>
      </c>
      <c r="E97" s="212"/>
      <c r="F97" s="211"/>
      <c r="G97" s="211"/>
      <c r="H97" s="212"/>
      <c r="I97" s="211"/>
      <c r="J97" s="211"/>
    </row>
    <row r="98" spans="3:10" x14ac:dyDescent="0.25">
      <c r="C98" s="209"/>
      <c r="D98" s="164" t="s">
        <v>505</v>
      </c>
      <c r="E98" s="212">
        <v>0</v>
      </c>
      <c r="F98" s="211">
        <v>0</v>
      </c>
      <c r="G98" s="211">
        <v>0</v>
      </c>
      <c r="H98" s="212">
        <v>0</v>
      </c>
      <c r="I98" s="211">
        <v>0</v>
      </c>
      <c r="J98" s="211">
        <v>0</v>
      </c>
    </row>
    <row r="99" spans="3:10" x14ac:dyDescent="0.25">
      <c r="C99" s="209"/>
      <c r="D99" s="164" t="s">
        <v>506</v>
      </c>
      <c r="E99" s="212">
        <v>0</v>
      </c>
      <c r="F99" s="211">
        <v>0</v>
      </c>
      <c r="G99" s="211">
        <v>0</v>
      </c>
      <c r="H99" s="212">
        <v>0</v>
      </c>
      <c r="I99" s="211">
        <v>0</v>
      </c>
      <c r="J99" s="211">
        <v>0</v>
      </c>
    </row>
    <row r="100" spans="3:10" x14ac:dyDescent="0.25">
      <c r="C100" s="209"/>
      <c r="D100" s="164"/>
      <c r="E100" s="212"/>
      <c r="F100" s="211"/>
      <c r="G100" s="211"/>
      <c r="H100" s="212"/>
      <c r="I100" s="211"/>
      <c r="J100" s="211"/>
    </row>
    <row r="101" spans="3:10" x14ac:dyDescent="0.25">
      <c r="C101" s="324" t="s">
        <v>508</v>
      </c>
      <c r="D101" s="346"/>
      <c r="E101" s="185">
        <f>+E58+E16</f>
        <v>229432454.01000002</v>
      </c>
      <c r="F101" s="184">
        <f t="shared" ref="F101:J101" si="9">+F58+F16</f>
        <v>26319316.179999977</v>
      </c>
      <c r="G101" s="184">
        <f t="shared" si="9"/>
        <v>255751770.19</v>
      </c>
      <c r="H101" s="185">
        <f t="shared" si="9"/>
        <v>253816482.54000002</v>
      </c>
      <c r="I101" s="184">
        <f t="shared" si="9"/>
        <v>248860900.69000003</v>
      </c>
      <c r="J101" s="184">
        <f t="shared" si="9"/>
        <v>1935287.6499999762</v>
      </c>
    </row>
    <row r="102" spans="3:10" x14ac:dyDescent="0.25">
      <c r="C102" s="61"/>
      <c r="D102" s="63"/>
      <c r="E102" s="62"/>
      <c r="F102" s="74"/>
      <c r="G102" s="74"/>
      <c r="H102" s="62"/>
      <c r="I102" s="74"/>
      <c r="J102" s="74"/>
    </row>
  </sheetData>
  <mergeCells count="38">
    <mergeCell ref="C101:D101"/>
    <mergeCell ref="C81:C82"/>
    <mergeCell ref="C92:D92"/>
    <mergeCell ref="C93:D93"/>
    <mergeCell ref="C94:C95"/>
    <mergeCell ref="C96:C97"/>
    <mergeCell ref="C59:D59"/>
    <mergeCell ref="C69:D69"/>
    <mergeCell ref="C73:C74"/>
    <mergeCell ref="C79:D79"/>
    <mergeCell ref="C80:D80"/>
    <mergeCell ref="C49:D49"/>
    <mergeCell ref="C50:D50"/>
    <mergeCell ref="C51:C52"/>
    <mergeCell ref="C53:C54"/>
    <mergeCell ref="C58:D58"/>
    <mergeCell ref="C4:J4"/>
    <mergeCell ref="C5:J5"/>
    <mergeCell ref="C30:C31"/>
    <mergeCell ref="H12:H13"/>
    <mergeCell ref="I12:I13"/>
    <mergeCell ref="C14:D14"/>
    <mergeCell ref="C15:D15"/>
    <mergeCell ref="C16:D16"/>
    <mergeCell ref="C26:D26"/>
    <mergeCell ref="C6:J6"/>
    <mergeCell ref="C37:D37"/>
    <mergeCell ref="C38:C39"/>
    <mergeCell ref="C36:D36"/>
    <mergeCell ref="C7:J7"/>
    <mergeCell ref="C8:J8"/>
    <mergeCell ref="C9:J9"/>
    <mergeCell ref="C10:J10"/>
    <mergeCell ref="C11:D13"/>
    <mergeCell ref="E11:I11"/>
    <mergeCell ref="J11:J13"/>
    <mergeCell ref="E12:E13"/>
    <mergeCell ref="G12:G1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formato 1</vt:lpstr>
      <vt:lpstr>formato 2</vt:lpstr>
      <vt:lpstr>formato 3</vt:lpstr>
      <vt:lpstr>formato 4</vt:lpstr>
      <vt:lpstr>formato 5</vt:lpstr>
      <vt:lpstr>formato 6 a</vt:lpstr>
      <vt:lpstr>Hoja11</vt:lpstr>
      <vt:lpstr>formato 6b</vt:lpstr>
      <vt:lpstr>formato 6 c</vt:lpstr>
      <vt:lpstr>formato 6 d</vt:lpstr>
      <vt:lpstr>formato 7a</vt:lpstr>
      <vt:lpstr>formato7b</vt:lpstr>
      <vt:lpstr>formato 7c</vt:lpstr>
      <vt:lpstr>formato 7d</vt:lpstr>
      <vt:lpstr>formato 8</vt:lpstr>
      <vt:lpstr>guia de cumplimiento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CP FAUSTINO</cp:lastModifiedBy>
  <cp:lastPrinted>2018-01-13T18:36:06Z</cp:lastPrinted>
  <dcterms:created xsi:type="dcterms:W3CDTF">2016-11-25T14:52:45Z</dcterms:created>
  <dcterms:modified xsi:type="dcterms:W3CDTF">2018-01-13T18:59:40Z</dcterms:modified>
</cp:coreProperties>
</file>