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Usuario8\Desktop\Respaldo\Documents\INFORMACION CUENTA PUBLICA EJERCICIO 2018\Información Cuenta Pública abril-junio-2018\"/>
    </mc:Choice>
  </mc:AlternateContent>
  <xr:revisionPtr revIDLastSave="0" documentId="10_ncr:8100000_{E5B9EA2F-3C99-49CF-8441-B08C5AE6C330}" xr6:coauthVersionLast="34" xr6:coauthVersionMax="34" xr10:uidLastSave="{00000000-0000-0000-0000-000000000000}"/>
  <bookViews>
    <workbookView xWindow="0" yWindow="0" windowWidth="15345" windowHeight="4575" xr2:uid="{00000000-000D-0000-FFFF-FFFF00000000}"/>
  </bookViews>
  <sheets>
    <sheet name="estado de situacion financiera" sheetId="1" r:id="rId1"/>
    <sheet name="informe analitico de la deuda" sheetId="2" r:id="rId2"/>
    <sheet name="inf.analitico de obligaciones" sheetId="3" r:id="rId3"/>
    <sheet name="balance presupuestario" sheetId="4" r:id="rId4"/>
    <sheet name="estado analitico de ingresos" sheetId="5" r:id="rId5"/>
    <sheet name="est.analitico ejer.pres.egr A" sheetId="6" r:id="rId6"/>
    <sheet name="est.analitico eje.pres.egr.B" sheetId="7" r:id="rId7"/>
    <sheet name="est.analitico ejer.pres.egre.C" sheetId="8" r:id="rId8"/>
    <sheet name="est.analitico ejer.pres.egr.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8" l="1"/>
  <c r="G82" i="8"/>
  <c r="F82" i="8"/>
  <c r="E82" i="8"/>
  <c r="D82" i="8"/>
  <c r="C82" i="8"/>
  <c r="H45" i="8"/>
  <c r="G45" i="8"/>
  <c r="F45" i="8"/>
  <c r="E45" i="8"/>
  <c r="D45" i="8"/>
  <c r="C45" i="8"/>
  <c r="H8" i="8"/>
  <c r="G8" i="8"/>
  <c r="F8" i="8"/>
  <c r="E8" i="8"/>
  <c r="D8" i="8"/>
  <c r="C8" i="8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C46" i="8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8" i="9" l="1"/>
  <c r="F8" i="9"/>
  <c r="E8" i="9"/>
  <c r="D8" i="9"/>
  <c r="C19" i="2" l="1"/>
  <c r="E59" i="4" l="1"/>
  <c r="D59" i="4"/>
  <c r="C59" i="4"/>
  <c r="E69" i="1"/>
  <c r="G19" i="2" l="1"/>
  <c r="G20" i="9" l="1"/>
  <c r="F20" i="9"/>
  <c r="E20" i="9"/>
  <c r="D20" i="9"/>
  <c r="C20" i="9"/>
  <c r="B20" i="9"/>
  <c r="G31" i="9"/>
  <c r="F31" i="9"/>
  <c r="E31" i="9"/>
  <c r="D31" i="9"/>
  <c r="C8" i="9"/>
  <c r="C31" i="9" s="1"/>
  <c r="B8" i="9"/>
  <c r="B31" i="9" s="1"/>
  <c r="G27" i="9"/>
  <c r="F27" i="9"/>
  <c r="E27" i="9"/>
  <c r="D27" i="9"/>
  <c r="C27" i="9"/>
  <c r="B27" i="9"/>
  <c r="G23" i="9"/>
  <c r="F23" i="9"/>
  <c r="E23" i="9"/>
  <c r="D23" i="9"/>
  <c r="C23" i="9"/>
  <c r="B23" i="9"/>
  <c r="G15" i="9"/>
  <c r="F15" i="9"/>
  <c r="E15" i="9"/>
  <c r="D15" i="9"/>
  <c r="C15" i="9"/>
  <c r="B15" i="9"/>
  <c r="G11" i="9"/>
  <c r="F11" i="9"/>
  <c r="E11" i="9"/>
  <c r="D11" i="9"/>
  <c r="C11" i="9"/>
  <c r="B11" i="9"/>
  <c r="H9" i="8"/>
  <c r="G9" i="8"/>
  <c r="F9" i="8"/>
  <c r="E9" i="8"/>
  <c r="D9" i="8"/>
  <c r="C9" i="8"/>
  <c r="G19" i="7"/>
  <c r="F19" i="7"/>
  <c r="E19" i="7"/>
  <c r="D19" i="7"/>
  <c r="C19" i="7"/>
  <c r="B19" i="7"/>
  <c r="G8" i="7"/>
  <c r="G30" i="7" s="1"/>
  <c r="F8" i="7"/>
  <c r="F30" i="7" s="1"/>
  <c r="E8" i="7"/>
  <c r="E30" i="7" s="1"/>
  <c r="D8" i="7"/>
  <c r="D30" i="7" s="1"/>
  <c r="C8" i="7"/>
  <c r="C30" i="7" s="1"/>
  <c r="B8" i="7"/>
  <c r="B30" i="7" s="1"/>
  <c r="H85" i="6"/>
  <c r="G85" i="6"/>
  <c r="F85" i="6"/>
  <c r="E85" i="6"/>
  <c r="D85" i="6"/>
  <c r="C85" i="6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8" i="5"/>
  <c r="H68" i="5"/>
  <c r="G68" i="5"/>
  <c r="F68" i="5"/>
  <c r="E68" i="5"/>
  <c r="D68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G48" i="5"/>
  <c r="F48" i="5"/>
  <c r="E48" i="5"/>
  <c r="D48" i="5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I73" i="5" s="1"/>
  <c r="H18" i="5"/>
  <c r="H43" i="5" s="1"/>
  <c r="H73" i="5" s="1"/>
  <c r="G18" i="5"/>
  <c r="G43" i="5" s="1"/>
  <c r="G73" i="5" s="1"/>
  <c r="F18" i="5"/>
  <c r="F43" i="5" s="1"/>
  <c r="F73" i="5" s="1"/>
  <c r="E18" i="5"/>
  <c r="E43" i="5" s="1"/>
  <c r="E73" i="5" s="1"/>
  <c r="D18" i="5"/>
  <c r="D43" i="5" s="1"/>
  <c r="D73" i="5" s="1"/>
  <c r="F8" i="6" l="1"/>
  <c r="F160" i="6" s="1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E60" i="4" s="1"/>
  <c r="D51" i="4"/>
  <c r="D60" i="4" s="1"/>
  <c r="C51" i="4"/>
  <c r="C60" i="4" s="1"/>
  <c r="E40" i="4"/>
  <c r="D40" i="4"/>
  <c r="C40" i="4"/>
  <c r="E37" i="4"/>
  <c r="E44" i="4" s="1"/>
  <c r="D37" i="4"/>
  <c r="D44" i="4" s="1"/>
  <c r="C37" i="4"/>
  <c r="C44" i="4" s="1"/>
  <c r="E27" i="4"/>
  <c r="D27" i="4"/>
  <c r="C27" i="4"/>
  <c r="E16" i="4" l="1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H19" i="3" s="1"/>
  <c r="G13" i="3"/>
  <c r="K7" i="3"/>
  <c r="K19" i="3" s="1"/>
  <c r="J7" i="3"/>
  <c r="J19" i="3" s="1"/>
  <c r="I7" i="3"/>
  <c r="H7" i="3"/>
  <c r="G7" i="3"/>
  <c r="G19" i="3" s="1"/>
  <c r="I26" i="2"/>
  <c r="H26" i="2"/>
  <c r="F26" i="2"/>
  <c r="E26" i="2"/>
  <c r="D26" i="2"/>
  <c r="C26" i="2"/>
  <c r="G26" i="2" s="1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D20" i="4" l="1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F82" i="1" l="1"/>
  <c r="G8" i="2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<sst xmlns="http://schemas.openxmlformats.org/spreadsheetml/2006/main" count="680" uniqueCount="452">
  <si>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</si>
  <si>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</si>
  <si>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</si>
  <si>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</si>
  <si>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</si>
  <si>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</si>
  <si>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</si>
  <si>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</si>
  <si>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</si>
  <si>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</si>
  <si>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</si>
  <si>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</si>
  <si>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</si>
  <si>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</si>
  <si>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</si>
  <si>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</si>
  <si>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</si>
  <si>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</si>
  <si>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</si>
  <si>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</si>
  <si>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</si>
  <si>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</si>
  <si>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</si>
  <si>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</si>
  <si>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</si>
  <si>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</si>
  <si>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</si>
  <si>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</si>
  <si>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</si>
  <si>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</si>
  <si>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</si>
  <si>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</si>
  <si>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</si>
  <si>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</si>
  <si>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</si>
  <si>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</si>
  <si>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</si>
  <si>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</si>
  <si>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</si>
  <si>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</si>
  <si>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</si>
  <si>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</si>
  <si>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</si>
  <si>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</si>
  <si>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</si>
  <si>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</si>
  <si>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</si>
  <si>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</si>
  <si>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</si>
  <si>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</si>
  <si>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</si>
  <si>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</si>
  <si>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</si>
  <si>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</si>
  <si>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</si>
  <si>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</si>
  <si>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</si>
  <si>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</si>
  <si>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</si>
  <si>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</si>
  <si>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</si>
  <si>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</si>
  <si>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</si>
  <si>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</si>
  <si>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</si>
  <si>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</si>
  <si>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</si>
  <si>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</si>
  <si>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</si>
  <si>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</si>
  <si>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</si>
  <si>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</si>
  <si>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</si>
  <si>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</si>
  <si>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</si>
  <si>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</si>
  <si>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</si>
  <si>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</si>
  <si>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</si>
  <si>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</si>
  <si>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</si>
  <si>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</si>
  <si>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</si>
  <si>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</si>
  <si>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</si>
  <si>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</si>
  <si>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</si>
  <si>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</si>
  <si>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</si>
  <si>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</si>
  <si>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</si>
  <si>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</si>
  <si>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</si>
  <si>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</si>
  <si>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</si>
  <si>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</si>
  <si>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</si>
  <si>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</si>
  <si>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</si>
  <si>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</si>
  <si>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</si>
  <si>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</si>
  <si>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</si>
  <si>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</si>
  <si>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</si>
  <si>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</si>
  <si>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</si>
  <si>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</si>
  <si>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</si>
  <si>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</si>
  <si>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</si>
  <si>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</si>
  <si>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</si>
  <si>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</si>
  <si>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</si>
  <si>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</si>
  <si>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</si>
  <si>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</si>
  <si>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</si>
  <si>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</si>
  <si>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</si>
  <si>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</si>
  <si>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</si>
  <si>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</si>
  <si>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</si>
  <si>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</si>
  <si>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</si>
  <si>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</si>
  <si>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</si>
  <si>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</si>
  <si>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</si>
  <si>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</si>
  <si>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</si>
  <si>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</si>
  <si>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</si>
  <si>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</si>
  <si>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</si>
  <si>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</si>
  <si>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</si>
  <si>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</si>
  <si>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</si>
  <si>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</si>
  <si>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</si>
  <si>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</si>
  <si>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</si>
  <si>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</si>
  <si>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</si>
  <si>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</si>
  <si>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</si>
  <si>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</si>
  <si>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</si>
  <si>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</si>
  <si>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</si>
  <si>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</si>
  <si>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</si>
  <si>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</si>
  <si>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</si>
  <si>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</si>
  <si>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</si>
  <si>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</si>
  <si>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</si>
  <si>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</si>
  <si>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</si>
  <si>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</si>
  <si>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</si>
  <si>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</si>
  <si>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</si>
  <si>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</si>
  <si>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</si>
  <si>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</si>
  <si>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</si>
  <si>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</si>
  <si>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</si>
  <si>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</si>
  <si>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</si>
  <si>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</si>
  <si>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</si>
  <si>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</si>
  <si>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</si>
  <si>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</si>
  <si>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</si>
  <si>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</si>
  <si>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</si>
  <si>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</si>
  <si>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</si>
  <si>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</si>
  <si>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</si>
  <si>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</si>
  <si>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</si>
  <si>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</si>
  <si>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</si>
  <si>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</si>
  <si>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</si>
  <si>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</si>
  <si>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</si>
  <si>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</si>
  <si>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</si>
  <si>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</si>
  <si>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</si>
  <si>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</si>
  <si>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</si>
  <si>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</si>
  <si>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</si>
  <si>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</si>
  <si>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</si>
  <si>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</si>
  <si>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</si>
  <si>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</si>
  <si>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</si>
  <si>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</si>
  <si>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</si>
  <si>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</si>
  <si>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</si>
  <si>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</si>
  <si>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</si>
  <si>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</si>
  <si>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</si>
  <si>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</si>
  <si>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</si>
  <si>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</si>
  <si>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</si>
  <si>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</si>
  <si>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</si>
  <si>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</si>
  <si>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</si>
  <si>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</si>
  <si>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</si>
  <si>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</si>
  <si>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</si>
  <si>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</si>
  <si>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</si>
  <si>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</si>
  <si>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</si>
  <si>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</si>
  <si>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</si>
  <si>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</si>
  <si>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</si>
  <si>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</si>
  <si>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</si>
  <si>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</si>
  <si>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</si>
  <si>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</si>
  <si>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</si>
  <si>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</si>
  <si>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</si>
  <si>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</si>
  <si>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</si>
  <si>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</si>
  <si>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</si>
  <si>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</si>
  <si>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</si>
  <si>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</si>
  <si>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</si>
  <si>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</si>
  <si>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</si>
  <si>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</si>
  <si>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</si>
  <si>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</si>
  <si>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</si>
  <si>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</si>
  <si>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</si>
  <si>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</si>
  <si>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</si>
  <si>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</si>
  <si>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</si>
  <si>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</si>
  <si>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</si>
  <si>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</si>
  <si>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</si>
  <si>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</si>
  <si>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</si>
  <si>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</si>
  <si>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</si>
  <si>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</si>
  <si>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</si>
  <si>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</si>
  <si>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</si>
  <si>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</si>
  <si>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</si>
  <si>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</si>
  <si>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</si>
  <si>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</si>
  <si>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</si>
  <si>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</si>
  <si>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</si>
  <si>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</si>
  <si>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</si>
  <si>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</si>
  <si>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</si>
  <si>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</si>
  <si>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</si>
  <si>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</si>
  <si>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</si>
  <si>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</si>
  <si>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</si>
  <si>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</si>
  <si>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</si>
  <si>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</si>
  <si>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</si>
  <si>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</si>
  <si>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</si>
  <si>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</si>
  <si>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</si>
  <si>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</si>
  <si>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</si>
  <si>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</si>
  <si>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</si>
  <si>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</si>
  <si>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</si>
  <si>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</si>
  <si>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</si>
  <si>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</si>
  <si>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</si>
  <si>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</si>
  <si>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</si>
  <si>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</si>
  <si>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</si>
  <si>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</si>
  <si>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</si>
  <si>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</si>
  <si>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</si>
  <si>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</si>
  <si>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</si>
  <si>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</si>
  <si>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</si>
  <si>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</si>
  <si>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</si>
  <si>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</si>
  <si>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</si>
  <si>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</si>
  <si>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</si>
  <si>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</si>
  <si>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</si>
  <si>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</si>
  <si>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</si>
  <si>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</si>
  <si>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</si>
  <si>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</si>
  <si>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</si>
  <si>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</si>
  <si>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</si>
  <si>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</si>
  <si>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</si>
  <si>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</si>
  <si>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</si>
  <si>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</si>
  <si>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</si>
  <si>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</si>
  <si>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</si>
  <si>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</si>
  <si>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</si>
  <si>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</si>
  <si>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</si>
  <si>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</si>
  <si>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</si>
  <si>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</si>
  <si>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</si>
  <si>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</si>
  <si>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</si>
  <si>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</si>
  <si>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</si>
  <si>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</si>
  <si>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</si>
  <si>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</si>
  <si>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</si>
  <si>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</si>
  <si>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</si>
  <si>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</si>
  <si>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</si>
  <si>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</si>
  <si>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</si>
  <si>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</si>
  <si>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</si>
  <si>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</si>
  <si>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</si>
  <si>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</si>
  <si>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</si>
  <si>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</si>
  <si>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</si>
  <si>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</si>
  <si>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</si>
  <si>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</si>
  <si>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</si>
  <si>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</si>
  <si>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</si>
  <si>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</si>
  <si>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</si>
  <si>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</si>
  <si>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</si>
  <si>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</si>
  <si>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</si>
  <si>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</si>
  <si>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</si>
  <si>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</si>
  <si>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</si>
  <si>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</si>
  <si>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</si>
  <si>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</si>
  <si>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</si>
  <si>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</si>
  <si>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</si>
  <si>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</si>
  <si>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</si>
  <si>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</si>
  <si>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</si>
  <si>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</si>
  <si>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</si>
  <si>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</si>
  <si>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</si>
  <si>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</si>
  <si>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</si>
  <si>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</si>
  <si>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</si>
  <si>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</si>
  <si>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</si>
  <si>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</si>
  <si>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</si>
  <si>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</si>
  <si>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</si>
  <si>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</si>
  <si>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</si>
  <si>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</si>
  <si>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</si>
  <si>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</si>
  <si>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</si>
  <si>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</si>
  <si>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</si>
  <si>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</si>
  <si>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</si>
  <si>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</si>
  <si>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</si>
  <si>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</si>
  <si>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</si>
  <si>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</si>
  <si>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</si>
  <si>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</si>
  <si>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</si>
  <si>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</si>
  <si>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</si>
  <si>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</si>
  <si>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</si>
  <si>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</si>
  <si>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</si>
  <si>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</si>
  <si>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</si>
  <si>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</si>
  <si>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</si>
  <si>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31 de diciembre de 2017</t>
  </si>
  <si>
    <t>al 31 de Diciembre de 2017 (d)</t>
  </si>
  <si>
    <t>Del 1 de Enero al 30 de Junio de 2018</t>
  </si>
  <si>
    <t>Del 1 de Enero Al 30 de Junio de 2018</t>
  </si>
  <si>
    <t xml:space="preserve">Del 30 de Junio de 2018 Al 31 de Diciembre de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</si>
</sst>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0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0" fontId="0" fillId="0" borderId="0" xfId="0" applyBorder="1"/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Alignment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Border="1"/>
    <xf numFmtId="0" fontId="19" fillId="0" borderId="0" xfId="0" applyFont="1" applyBorder="1" applyAlignment="1"/>
    <xf numFmtId="0" fontId="19" fillId="0" borderId="0" xfId="0" applyFont="1" applyAlignme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 applyBorder="1" applyAlignment="1"/>
    <xf numFmtId="0" fontId="21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140" zoomScaleNormal="140" workbookViewId="0">
      <selection activeCell="C11" sqref="C11"/>
    </sheetView>
  </sheetViews>
  <sheetFormatPr baseColWidth="10" defaultRowHeight="15" x14ac:dyDescent="0.25"/>
  <cols>
    <col min="1" max="1" width="45" style="115" customWidth="1"/>
    <col min="2" max="3" width="11.42578125" style="115"/>
    <col min="4" max="4" width="40.7109375" style="115" customWidth="1"/>
    <col min="5" max="16384" width="11.42578125" style="115"/>
  </cols>
  <sheetData>
    <row r="1" spans="1:6" x14ac:dyDescent="0.25">
      <c r="A1" s="167" t="s">
        <v>430</v>
      </c>
      <c r="B1" s="168"/>
      <c r="C1" s="168"/>
      <c r="D1" s="168"/>
      <c r="E1" s="168"/>
      <c r="F1" s="169"/>
    </row>
    <row r="2" spans="1:6" x14ac:dyDescent="0.25">
      <c r="A2" s="170" t="s">
        <v>0</v>
      </c>
      <c r="B2" s="171"/>
      <c r="C2" s="171"/>
      <c r="D2" s="171"/>
      <c r="E2" s="171"/>
      <c r="F2" s="172"/>
    </row>
    <row r="3" spans="1:6" x14ac:dyDescent="0.25">
      <c r="A3" s="173" t="s">
        <v>451</v>
      </c>
      <c r="B3" s="171"/>
      <c r="C3" s="171"/>
      <c r="D3" s="171"/>
      <c r="E3" s="171"/>
      <c r="F3" s="172"/>
    </row>
    <row r="4" spans="1:6" ht="15.75" thickBot="1" x14ac:dyDescent="0.3">
      <c r="A4" s="174" t="s">
        <v>1</v>
      </c>
      <c r="B4" s="175"/>
      <c r="C4" s="175"/>
      <c r="D4" s="175"/>
      <c r="E4" s="175"/>
      <c r="F4" s="176"/>
    </row>
    <row r="5" spans="1:6" ht="17.25" thickBot="1" x14ac:dyDescent="0.3">
      <c r="A5" s="116" t="s">
        <v>2</v>
      </c>
      <c r="B5" s="117">
        <v>2018</v>
      </c>
      <c r="C5" s="161" t="s">
        <v>447</v>
      </c>
      <c r="D5" s="118" t="s">
        <v>2</v>
      </c>
      <c r="E5" s="117">
        <v>2018</v>
      </c>
      <c r="F5" s="161" t="s">
        <v>447</v>
      </c>
    </row>
    <row r="6" spans="1:6" ht="11.25" customHeight="1" x14ac:dyDescent="0.25">
      <c r="A6" s="119" t="s">
        <v>3</v>
      </c>
      <c r="B6" s="120"/>
      <c r="C6" s="120"/>
      <c r="D6" s="121" t="s">
        <v>4</v>
      </c>
      <c r="E6" s="122"/>
      <c r="F6" s="122"/>
    </row>
    <row r="7" spans="1:6" ht="10.5" customHeight="1" x14ac:dyDescent="0.25">
      <c r="A7" s="119" t="s">
        <v>5</v>
      </c>
      <c r="B7" s="123"/>
      <c r="C7" s="123"/>
      <c r="D7" s="121" t="s">
        <v>6</v>
      </c>
      <c r="E7" s="124"/>
      <c r="F7" s="124"/>
    </row>
    <row r="8" spans="1:6" ht="12.75" customHeight="1" x14ac:dyDescent="0.25">
      <c r="A8" s="119" t="s">
        <v>7</v>
      </c>
      <c r="B8" s="122">
        <f>SUM(B9:B15)</f>
        <v>117093</v>
      </c>
      <c r="C8" s="122">
        <f>SUM(C9:C15)</f>
        <v>254339</v>
      </c>
      <c r="D8" s="121" t="s">
        <v>8</v>
      </c>
      <c r="E8" s="122">
        <f>SUM(E9:E17)</f>
        <v>140132</v>
      </c>
      <c r="F8" s="122">
        <f>SUM(F9:F17)</f>
        <v>34442</v>
      </c>
    </row>
    <row r="9" spans="1:6" ht="12" customHeight="1" x14ac:dyDescent="0.25">
      <c r="A9" s="125" t="s">
        <v>371</v>
      </c>
      <c r="B9" s="124">
        <v>0</v>
      </c>
      <c r="C9" s="124">
        <v>0</v>
      </c>
      <c r="D9" s="126" t="s">
        <v>401</v>
      </c>
      <c r="E9" s="124">
        <v>0</v>
      </c>
      <c r="F9" s="124">
        <v>0</v>
      </c>
    </row>
    <row r="10" spans="1:6" ht="14.25" customHeight="1" x14ac:dyDescent="0.25">
      <c r="A10" s="125" t="s">
        <v>372</v>
      </c>
      <c r="B10" s="124">
        <v>117093</v>
      </c>
      <c r="C10" s="124">
        <v>254339</v>
      </c>
      <c r="D10" s="126" t="s">
        <v>402</v>
      </c>
      <c r="E10" s="124">
        <v>139356</v>
      </c>
      <c r="F10" s="124">
        <v>33666</v>
      </c>
    </row>
    <row r="11" spans="1:6" ht="11.25" customHeight="1" x14ac:dyDescent="0.25">
      <c r="A11" s="125" t="s">
        <v>373</v>
      </c>
      <c r="B11" s="124">
        <v>0</v>
      </c>
      <c r="C11" s="124">
        <v>0</v>
      </c>
      <c r="D11" s="126" t="s">
        <v>403</v>
      </c>
      <c r="E11" s="124">
        <v>0</v>
      </c>
      <c r="F11" s="124">
        <v>0</v>
      </c>
    </row>
    <row r="12" spans="1:6" ht="13.5" customHeight="1" x14ac:dyDescent="0.25">
      <c r="A12" s="125" t="s">
        <v>374</v>
      </c>
      <c r="B12" s="124">
        <v>0</v>
      </c>
      <c r="C12" s="124">
        <v>0</v>
      </c>
      <c r="D12" s="126" t="s">
        <v>404</v>
      </c>
      <c r="E12" s="124">
        <v>0</v>
      </c>
      <c r="F12" s="124">
        <v>0</v>
      </c>
    </row>
    <row r="13" spans="1:6" ht="10.5" customHeight="1" x14ac:dyDescent="0.25">
      <c r="A13" s="125" t="s">
        <v>375</v>
      </c>
      <c r="B13" s="124">
        <v>0</v>
      </c>
      <c r="C13" s="124">
        <v>0</v>
      </c>
      <c r="D13" s="126" t="s">
        <v>405</v>
      </c>
      <c r="E13" s="124">
        <v>0</v>
      </c>
      <c r="F13" s="124">
        <v>0</v>
      </c>
    </row>
    <row r="14" spans="1:6" ht="12" customHeight="1" x14ac:dyDescent="0.25">
      <c r="A14" s="125" t="s">
        <v>376</v>
      </c>
      <c r="B14" s="124">
        <v>0</v>
      </c>
      <c r="C14" s="124">
        <v>0</v>
      </c>
      <c r="D14" s="126" t="s">
        <v>406</v>
      </c>
      <c r="E14" s="124">
        <v>0</v>
      </c>
      <c r="F14" s="124">
        <v>0</v>
      </c>
    </row>
    <row r="15" spans="1:6" ht="12" customHeight="1" x14ac:dyDescent="0.25">
      <c r="A15" s="125" t="s">
        <v>377</v>
      </c>
      <c r="B15" s="124">
        <v>0</v>
      </c>
      <c r="C15" s="124">
        <v>0</v>
      </c>
      <c r="D15" s="126" t="s">
        <v>407</v>
      </c>
      <c r="E15" s="124">
        <v>776</v>
      </c>
      <c r="F15" s="124">
        <v>776</v>
      </c>
    </row>
    <row r="16" spans="1:6" ht="17.25" customHeight="1" x14ac:dyDescent="0.25">
      <c r="A16" s="127" t="s">
        <v>9</v>
      </c>
      <c r="B16" s="122">
        <f>SUM(B17:B23)</f>
        <v>227378</v>
      </c>
      <c r="C16" s="122">
        <f>SUM(C17:C23)</f>
        <v>27044</v>
      </c>
      <c r="D16" s="126" t="s">
        <v>408</v>
      </c>
      <c r="E16" s="124">
        <v>0</v>
      </c>
      <c r="F16" s="124">
        <v>0</v>
      </c>
    </row>
    <row r="17" spans="1:6" ht="12" customHeight="1" x14ac:dyDescent="0.25">
      <c r="A17" s="125" t="s">
        <v>378</v>
      </c>
      <c r="B17" s="124">
        <v>0</v>
      </c>
      <c r="C17" s="124">
        <v>0</v>
      </c>
      <c r="D17" s="126" t="s">
        <v>409</v>
      </c>
      <c r="E17" s="124">
        <v>0</v>
      </c>
      <c r="F17" s="124">
        <v>0</v>
      </c>
    </row>
    <row r="18" spans="1:6" ht="14.25" customHeight="1" x14ac:dyDescent="0.25">
      <c r="A18" s="125" t="s">
        <v>379</v>
      </c>
      <c r="B18" s="124">
        <v>0</v>
      </c>
      <c r="C18" s="124">
        <v>0</v>
      </c>
      <c r="D18" s="121" t="s">
        <v>10</v>
      </c>
      <c r="E18" s="122">
        <f>SUM(E19:E21)</f>
        <v>0</v>
      </c>
      <c r="F18" s="122">
        <f>SUM(F19:F21)</f>
        <v>0</v>
      </c>
    </row>
    <row r="19" spans="1:6" ht="11.25" customHeight="1" x14ac:dyDescent="0.25">
      <c r="A19" s="125" t="s">
        <v>380</v>
      </c>
      <c r="B19" s="124">
        <v>227378</v>
      </c>
      <c r="C19" s="124">
        <v>27044</v>
      </c>
      <c r="D19" s="126" t="s">
        <v>410</v>
      </c>
      <c r="E19" s="124">
        <v>0</v>
      </c>
      <c r="F19" s="124">
        <v>0</v>
      </c>
    </row>
    <row r="20" spans="1:6" ht="12.75" customHeight="1" x14ac:dyDescent="0.25">
      <c r="A20" s="125" t="s">
        <v>381</v>
      </c>
      <c r="B20" s="124">
        <v>0</v>
      </c>
      <c r="C20" s="124">
        <v>0</v>
      </c>
      <c r="D20" s="126" t="s">
        <v>411</v>
      </c>
      <c r="E20" s="124">
        <v>0</v>
      </c>
      <c r="F20" s="124">
        <v>0</v>
      </c>
    </row>
    <row r="21" spans="1:6" ht="9.75" customHeight="1" x14ac:dyDescent="0.25">
      <c r="A21" s="125" t="s">
        <v>382</v>
      </c>
      <c r="B21" s="124">
        <v>0</v>
      </c>
      <c r="C21" s="124">
        <v>0</v>
      </c>
      <c r="D21" s="126" t="s">
        <v>412</v>
      </c>
      <c r="E21" s="124">
        <v>0</v>
      </c>
      <c r="F21" s="124">
        <v>0</v>
      </c>
    </row>
    <row r="22" spans="1:6" ht="11.25" customHeight="1" x14ac:dyDescent="0.25">
      <c r="A22" s="125" t="s">
        <v>383</v>
      </c>
      <c r="B22" s="124">
        <v>0</v>
      </c>
      <c r="C22" s="124">
        <v>0</v>
      </c>
      <c r="D22" s="121" t="s">
        <v>11</v>
      </c>
      <c r="E22" s="122">
        <f>SUM(E23:E24)</f>
        <v>0</v>
      </c>
      <c r="F22" s="122">
        <f>SUM(F23:F24)</f>
        <v>0</v>
      </c>
    </row>
    <row r="23" spans="1:6" ht="11.25" customHeight="1" x14ac:dyDescent="0.25">
      <c r="A23" s="125" t="s">
        <v>384</v>
      </c>
      <c r="B23" s="124">
        <v>0</v>
      </c>
      <c r="C23" s="124">
        <v>0</v>
      </c>
      <c r="D23" s="126" t="s">
        <v>413</v>
      </c>
      <c r="E23" s="124">
        <v>0</v>
      </c>
      <c r="F23" s="124">
        <v>0</v>
      </c>
    </row>
    <row r="24" spans="1:6" ht="14.25" customHeight="1" x14ac:dyDescent="0.25">
      <c r="A24" s="119" t="s">
        <v>12</v>
      </c>
      <c r="B24" s="122">
        <f>SUM(B25:B29)</f>
        <v>52188</v>
      </c>
      <c r="C24" s="122">
        <f>SUM(C25:C29)</f>
        <v>30740</v>
      </c>
      <c r="D24" s="126" t="s">
        <v>414</v>
      </c>
      <c r="E24" s="124">
        <v>0</v>
      </c>
      <c r="F24" s="124">
        <v>0</v>
      </c>
    </row>
    <row r="25" spans="1:6" ht="12.75" customHeight="1" x14ac:dyDescent="0.25">
      <c r="A25" s="125" t="s">
        <v>385</v>
      </c>
      <c r="B25" s="124">
        <v>52188</v>
      </c>
      <c r="C25" s="124">
        <v>30740</v>
      </c>
      <c r="D25" s="121" t="s">
        <v>13</v>
      </c>
      <c r="E25" s="122">
        <v>0</v>
      </c>
      <c r="F25" s="122">
        <v>0</v>
      </c>
    </row>
    <row r="26" spans="1:6" ht="12" customHeight="1" x14ac:dyDescent="0.25">
      <c r="A26" s="125" t="s">
        <v>386</v>
      </c>
      <c r="B26" s="124">
        <v>0</v>
      </c>
      <c r="C26" s="124">
        <v>0</v>
      </c>
      <c r="D26" s="121" t="s">
        <v>14</v>
      </c>
      <c r="E26" s="122">
        <f>SUM(E27:E29)</f>
        <v>0</v>
      </c>
      <c r="F26" s="122">
        <f>SUM(F27:F29)</f>
        <v>0</v>
      </c>
    </row>
    <row r="27" spans="1:6" ht="14.25" customHeight="1" x14ac:dyDescent="0.25">
      <c r="A27" s="125" t="s">
        <v>387</v>
      </c>
      <c r="B27" s="124">
        <v>0</v>
      </c>
      <c r="C27" s="124">
        <v>0</v>
      </c>
      <c r="D27" s="126" t="s">
        <v>415</v>
      </c>
      <c r="E27" s="124">
        <v>0</v>
      </c>
      <c r="F27" s="124">
        <v>0</v>
      </c>
    </row>
    <row r="28" spans="1:6" ht="12" customHeight="1" x14ac:dyDescent="0.25">
      <c r="A28" s="125" t="s">
        <v>388</v>
      </c>
      <c r="B28" s="124">
        <v>0</v>
      </c>
      <c r="C28" s="124">
        <v>0</v>
      </c>
      <c r="D28" s="126" t="s">
        <v>416</v>
      </c>
      <c r="E28" s="124">
        <v>0</v>
      </c>
      <c r="F28" s="124">
        <v>0</v>
      </c>
    </row>
    <row r="29" spans="1:6" ht="14.25" customHeight="1" x14ac:dyDescent="0.25">
      <c r="A29" s="125" t="s">
        <v>389</v>
      </c>
      <c r="B29" s="124">
        <v>0</v>
      </c>
      <c r="C29" s="124">
        <v>0</v>
      </c>
      <c r="D29" s="126" t="s">
        <v>417</v>
      </c>
      <c r="E29" s="124">
        <v>0</v>
      </c>
      <c r="F29" s="124">
        <v>0</v>
      </c>
    </row>
    <row r="30" spans="1:6" ht="16.5" x14ac:dyDescent="0.25">
      <c r="A30" s="119" t="s">
        <v>15</v>
      </c>
      <c r="B30" s="122">
        <f>SUM(B31:B35)</f>
        <v>0</v>
      </c>
      <c r="C30" s="122">
        <f>SUM(C31:C35)</f>
        <v>0</v>
      </c>
      <c r="D30" s="121" t="s">
        <v>16</v>
      </c>
      <c r="E30" s="122">
        <f>SUM(E31:E36)</f>
        <v>0</v>
      </c>
      <c r="F30" s="122">
        <f>SUM(F31:F36)</f>
        <v>0</v>
      </c>
    </row>
    <row r="31" spans="1:6" ht="11.25" customHeight="1" x14ac:dyDescent="0.25">
      <c r="A31" s="125" t="s">
        <v>390</v>
      </c>
      <c r="B31" s="124">
        <v>0</v>
      </c>
      <c r="C31" s="124">
        <v>0</v>
      </c>
      <c r="D31" s="126" t="s">
        <v>418</v>
      </c>
      <c r="E31" s="124">
        <v>0</v>
      </c>
      <c r="F31" s="124">
        <v>0</v>
      </c>
    </row>
    <row r="32" spans="1:6" ht="12.75" customHeight="1" x14ac:dyDescent="0.25">
      <c r="A32" s="125" t="s">
        <v>391</v>
      </c>
      <c r="B32" s="124">
        <v>0</v>
      </c>
      <c r="C32" s="124">
        <v>0</v>
      </c>
      <c r="D32" s="126" t="s">
        <v>419</v>
      </c>
      <c r="E32" s="124">
        <v>0</v>
      </c>
      <c r="F32" s="124">
        <v>0</v>
      </c>
    </row>
    <row r="33" spans="1:6" ht="12" customHeight="1" x14ac:dyDescent="0.25">
      <c r="A33" s="125" t="s">
        <v>392</v>
      </c>
      <c r="B33" s="124">
        <v>0</v>
      </c>
      <c r="C33" s="124">
        <v>0</v>
      </c>
      <c r="D33" s="126" t="s">
        <v>420</v>
      </c>
      <c r="E33" s="124">
        <v>0</v>
      </c>
      <c r="F33" s="124">
        <v>0</v>
      </c>
    </row>
    <row r="34" spans="1:6" ht="12" customHeight="1" x14ac:dyDescent="0.25">
      <c r="A34" s="125" t="s">
        <v>393</v>
      </c>
      <c r="B34" s="124">
        <v>0</v>
      </c>
      <c r="C34" s="124">
        <v>0</v>
      </c>
      <c r="D34" s="126" t="s">
        <v>421</v>
      </c>
      <c r="E34" s="124">
        <v>0</v>
      </c>
      <c r="F34" s="124">
        <v>0</v>
      </c>
    </row>
    <row r="35" spans="1:6" ht="11.25" customHeight="1" x14ac:dyDescent="0.25">
      <c r="A35" s="125" t="s">
        <v>394</v>
      </c>
      <c r="B35" s="124">
        <v>0</v>
      </c>
      <c r="C35" s="124">
        <v>0</v>
      </c>
      <c r="D35" s="126" t="s">
        <v>422</v>
      </c>
      <c r="E35" s="124">
        <v>0</v>
      </c>
      <c r="F35" s="124">
        <v>0</v>
      </c>
    </row>
    <row r="36" spans="1:6" ht="12" customHeight="1" x14ac:dyDescent="0.25">
      <c r="A36" s="119" t="s">
        <v>17</v>
      </c>
      <c r="B36" s="122">
        <v>0</v>
      </c>
      <c r="C36" s="122">
        <v>0</v>
      </c>
      <c r="D36" s="126" t="s">
        <v>423</v>
      </c>
      <c r="E36" s="124">
        <v>0</v>
      </c>
      <c r="F36" s="124">
        <v>0</v>
      </c>
    </row>
    <row r="37" spans="1:6" ht="18" customHeight="1" x14ac:dyDescent="0.25">
      <c r="A37" s="119" t="s">
        <v>18</v>
      </c>
      <c r="B37" s="122">
        <f>SUM(B38:B39)</f>
        <v>0</v>
      </c>
      <c r="C37" s="122">
        <f>SUM(C38:C39)</f>
        <v>0</v>
      </c>
      <c r="D37" s="121" t="s">
        <v>19</v>
      </c>
      <c r="E37" s="122">
        <f>SUM(E38:E40)</f>
        <v>0</v>
      </c>
      <c r="F37" s="122">
        <f>SUM(F38:F40)</f>
        <v>0</v>
      </c>
    </row>
    <row r="38" spans="1:6" ht="12" customHeight="1" x14ac:dyDescent="0.25">
      <c r="A38" s="125" t="s">
        <v>395</v>
      </c>
      <c r="B38" s="124">
        <v>0</v>
      </c>
      <c r="C38" s="124">
        <v>0</v>
      </c>
      <c r="D38" s="126" t="s">
        <v>424</v>
      </c>
      <c r="E38" s="124">
        <v>0</v>
      </c>
      <c r="F38" s="124">
        <v>0</v>
      </c>
    </row>
    <row r="39" spans="1:6" ht="13.5" customHeight="1" x14ac:dyDescent="0.25">
      <c r="A39" s="125" t="s">
        <v>396</v>
      </c>
      <c r="B39" s="124">
        <v>0</v>
      </c>
      <c r="C39" s="124">
        <v>0</v>
      </c>
      <c r="D39" s="126" t="s">
        <v>425</v>
      </c>
      <c r="E39" s="124">
        <v>0</v>
      </c>
      <c r="F39" s="124">
        <v>0</v>
      </c>
    </row>
    <row r="40" spans="1:6" ht="15.75" customHeight="1" x14ac:dyDescent="0.25">
      <c r="A40" s="119" t="s">
        <v>20</v>
      </c>
      <c r="B40" s="122">
        <f>SUM(B42:B44)</f>
        <v>0</v>
      </c>
      <c r="C40" s="122">
        <f>SUM(C42:C44)</f>
        <v>0</v>
      </c>
      <c r="D40" s="126" t="s">
        <v>426</v>
      </c>
      <c r="E40" s="124">
        <v>0</v>
      </c>
      <c r="F40" s="124">
        <v>0</v>
      </c>
    </row>
    <row r="41" spans="1:6" ht="11.25" customHeight="1" x14ac:dyDescent="0.25">
      <c r="A41" s="125" t="s">
        <v>397</v>
      </c>
      <c r="B41" s="124">
        <v>0</v>
      </c>
      <c r="C41" s="124">
        <v>0</v>
      </c>
      <c r="D41" s="121" t="s">
        <v>21</v>
      </c>
      <c r="E41" s="122">
        <f>SUM(E42:E44)</f>
        <v>0</v>
      </c>
      <c r="F41" s="122">
        <f>SUM(F42:F44)</f>
        <v>0</v>
      </c>
    </row>
    <row r="42" spans="1:6" ht="12" customHeight="1" x14ac:dyDescent="0.25">
      <c r="A42" s="125" t="s">
        <v>398</v>
      </c>
      <c r="B42" s="124">
        <v>0</v>
      </c>
      <c r="C42" s="124">
        <v>0</v>
      </c>
      <c r="D42" s="126" t="s">
        <v>427</v>
      </c>
      <c r="E42" s="124">
        <v>0</v>
      </c>
      <c r="F42" s="124">
        <v>0</v>
      </c>
    </row>
    <row r="43" spans="1:6" ht="12" customHeight="1" x14ac:dyDescent="0.25">
      <c r="A43" s="125" t="s">
        <v>399</v>
      </c>
      <c r="B43" s="124">
        <v>0</v>
      </c>
      <c r="C43" s="124">
        <v>0</v>
      </c>
      <c r="D43" s="126" t="s">
        <v>428</v>
      </c>
      <c r="E43" s="124">
        <v>0</v>
      </c>
      <c r="F43" s="124">
        <v>0</v>
      </c>
    </row>
    <row r="44" spans="1:6" ht="12.75" customHeight="1" x14ac:dyDescent="0.25">
      <c r="A44" s="125" t="s">
        <v>400</v>
      </c>
      <c r="B44" s="124">
        <v>0</v>
      </c>
      <c r="C44" s="124">
        <v>0</v>
      </c>
      <c r="D44" s="126" t="s">
        <v>429</v>
      </c>
      <c r="E44" s="124">
        <v>0</v>
      </c>
      <c r="F44" s="124">
        <v>0</v>
      </c>
    </row>
    <row r="45" spans="1:6" ht="12" customHeight="1" x14ac:dyDescent="0.25">
      <c r="A45" s="125"/>
      <c r="B45" s="124"/>
      <c r="C45" s="124"/>
      <c r="D45" s="126"/>
      <c r="E45" s="124"/>
      <c r="F45" s="124"/>
    </row>
    <row r="46" spans="1:6" x14ac:dyDescent="0.25">
      <c r="A46" s="119" t="s">
        <v>22</v>
      </c>
      <c r="B46" s="56">
        <f>B40+B37+B36+B30+B24+B16+B8</f>
        <v>396659</v>
      </c>
      <c r="C46" s="56">
        <f>C40+C37+C36+C30+C24+C16+C8</f>
        <v>312123</v>
      </c>
      <c r="D46" s="121" t="s">
        <v>23</v>
      </c>
      <c r="E46" s="56">
        <f>E41+E37+E30+E26+E25+E22+E18+E8</f>
        <v>140132</v>
      </c>
      <c r="F46" s="56">
        <f>F41+F37+F30+F26+F25+F22+F18+F8</f>
        <v>34442</v>
      </c>
    </row>
    <row r="47" spans="1:6" ht="9.75" customHeight="1" thickBot="1" x14ac:dyDescent="0.3">
      <c r="A47" s="128"/>
      <c r="B47" s="129"/>
      <c r="C47" s="129"/>
      <c r="D47" s="130"/>
      <c r="E47" s="129"/>
      <c r="F47" s="129"/>
    </row>
    <row r="48" spans="1:6" ht="9.75" customHeight="1" x14ac:dyDescent="0.25">
      <c r="A48" s="131"/>
      <c r="B48" s="132"/>
      <c r="C48" s="132"/>
      <c r="D48" s="133"/>
      <c r="E48" s="132"/>
      <c r="F48" s="132"/>
    </row>
    <row r="49" spans="1:6" ht="10.5" customHeight="1" thickBot="1" x14ac:dyDescent="0.3">
      <c r="B49" s="134"/>
      <c r="C49" s="134"/>
      <c r="E49" s="134"/>
      <c r="F49" s="134"/>
    </row>
    <row r="50" spans="1:6" x14ac:dyDescent="0.25">
      <c r="A50" s="135" t="s">
        <v>24</v>
      </c>
      <c r="B50" s="136"/>
      <c r="C50" s="136"/>
      <c r="D50" s="137" t="s">
        <v>25</v>
      </c>
      <c r="E50" s="138"/>
      <c r="F50" s="138"/>
    </row>
    <row r="51" spans="1:6" ht="12.75" customHeight="1" x14ac:dyDescent="0.25">
      <c r="A51" s="125" t="s">
        <v>26</v>
      </c>
      <c r="B51" s="124">
        <v>0</v>
      </c>
      <c r="C51" s="124">
        <v>0</v>
      </c>
      <c r="D51" s="126" t="s">
        <v>27</v>
      </c>
      <c r="E51" s="124">
        <v>0</v>
      </c>
      <c r="F51" s="124">
        <v>0</v>
      </c>
    </row>
    <row r="52" spans="1:6" ht="11.25" customHeight="1" x14ac:dyDescent="0.25">
      <c r="A52" s="125" t="s">
        <v>28</v>
      </c>
      <c r="B52" s="124">
        <v>0</v>
      </c>
      <c r="C52" s="124">
        <v>0</v>
      </c>
      <c r="D52" s="126" t="s">
        <v>29</v>
      </c>
      <c r="E52" s="124">
        <v>0</v>
      </c>
      <c r="F52" s="124">
        <v>0</v>
      </c>
    </row>
    <row r="53" spans="1:6" ht="13.5" customHeight="1" x14ac:dyDescent="0.25">
      <c r="A53" s="125" t="s">
        <v>30</v>
      </c>
      <c r="B53" s="124">
        <v>0</v>
      </c>
      <c r="C53" s="124">
        <v>0</v>
      </c>
      <c r="D53" s="126" t="s">
        <v>31</v>
      </c>
      <c r="E53" s="124">
        <v>0</v>
      </c>
      <c r="F53" s="124">
        <v>0</v>
      </c>
    </row>
    <row r="54" spans="1:6" ht="12.75" customHeight="1" x14ac:dyDescent="0.25">
      <c r="A54" s="125" t="s">
        <v>32</v>
      </c>
      <c r="B54" s="124">
        <v>57284481</v>
      </c>
      <c r="C54" s="124">
        <v>57284481</v>
      </c>
      <c r="D54" s="126" t="s">
        <v>33</v>
      </c>
      <c r="E54" s="124">
        <v>0</v>
      </c>
      <c r="F54" s="124">
        <v>0</v>
      </c>
    </row>
    <row r="55" spans="1:6" ht="19.5" customHeight="1" x14ac:dyDescent="0.25">
      <c r="A55" s="125" t="s">
        <v>34</v>
      </c>
      <c r="B55" s="124">
        <v>67171</v>
      </c>
      <c r="C55" s="124">
        <v>67171</v>
      </c>
      <c r="D55" s="126" t="s">
        <v>35</v>
      </c>
      <c r="E55" s="124">
        <v>0</v>
      </c>
      <c r="F55" s="124">
        <v>0</v>
      </c>
    </row>
    <row r="56" spans="1:6" ht="11.25" customHeight="1" x14ac:dyDescent="0.25">
      <c r="A56" s="125" t="s">
        <v>36</v>
      </c>
      <c r="B56" s="124">
        <v>-19417947</v>
      </c>
      <c r="C56" s="124">
        <v>-19417947</v>
      </c>
      <c r="D56" s="126" t="s">
        <v>37</v>
      </c>
      <c r="E56" s="139"/>
      <c r="F56" s="139"/>
    </row>
    <row r="57" spans="1:6" ht="10.5" customHeight="1" x14ac:dyDescent="0.25">
      <c r="A57" s="125" t="s">
        <v>38</v>
      </c>
      <c r="B57" s="124">
        <v>0</v>
      </c>
      <c r="C57" s="124">
        <v>0</v>
      </c>
      <c r="D57" s="121"/>
      <c r="E57" s="139"/>
      <c r="F57" s="139"/>
    </row>
    <row r="58" spans="1:6" x14ac:dyDescent="0.25">
      <c r="A58" s="125" t="s">
        <v>39</v>
      </c>
      <c r="B58" s="124">
        <v>0</v>
      </c>
      <c r="C58" s="124">
        <v>0</v>
      </c>
      <c r="D58" s="121" t="s">
        <v>40</v>
      </c>
      <c r="E58" s="139">
        <f>SUM(E51:E56)</f>
        <v>0</v>
      </c>
      <c r="F58" s="139">
        <f>SUM(F51:F56)</f>
        <v>0</v>
      </c>
    </row>
    <row r="59" spans="1:6" x14ac:dyDescent="0.25">
      <c r="A59" s="125" t="s">
        <v>41</v>
      </c>
      <c r="B59" s="124">
        <v>0</v>
      </c>
      <c r="C59" s="124">
        <v>0</v>
      </c>
      <c r="D59" s="140"/>
      <c r="E59" s="139"/>
      <c r="F59" s="139"/>
    </row>
    <row r="60" spans="1:6" ht="14.25" customHeight="1" x14ac:dyDescent="0.25">
      <c r="A60" s="125"/>
      <c r="B60" s="124"/>
      <c r="C60" s="124"/>
      <c r="D60" s="121" t="s">
        <v>42</v>
      </c>
      <c r="E60" s="124">
        <f>E58+E46</f>
        <v>140132</v>
      </c>
      <c r="F60" s="124">
        <f>F58+F46</f>
        <v>34442</v>
      </c>
    </row>
    <row r="61" spans="1:6" ht="18.75" customHeight="1" x14ac:dyDescent="0.25">
      <c r="A61" s="119" t="s">
        <v>43</v>
      </c>
      <c r="B61" s="56">
        <f>SUM(B51:B59)</f>
        <v>37933705</v>
      </c>
      <c r="C61" s="56">
        <f>SUM(C51:C59)</f>
        <v>37933705</v>
      </c>
      <c r="D61" s="126"/>
      <c r="E61" s="139"/>
      <c r="F61" s="139"/>
    </row>
    <row r="62" spans="1:6" x14ac:dyDescent="0.25">
      <c r="A62" s="125"/>
      <c r="B62" s="124"/>
      <c r="C62" s="124"/>
      <c r="D62" s="121" t="s">
        <v>44</v>
      </c>
      <c r="E62" s="139"/>
      <c r="F62" s="139"/>
    </row>
    <row r="63" spans="1:6" ht="11.25" customHeight="1" x14ac:dyDescent="0.25">
      <c r="A63" s="119" t="s">
        <v>45</v>
      </c>
      <c r="B63" s="56">
        <f>B61+B46</f>
        <v>38330364</v>
      </c>
      <c r="C63" s="56">
        <f>C61+C46</f>
        <v>38245828</v>
      </c>
      <c r="D63" s="121"/>
      <c r="E63" s="139"/>
      <c r="F63" s="139"/>
    </row>
    <row r="64" spans="1:6" x14ac:dyDescent="0.25">
      <c r="A64" s="125"/>
      <c r="B64" s="124"/>
      <c r="C64" s="124"/>
      <c r="D64" s="121" t="s">
        <v>46</v>
      </c>
      <c r="E64" s="139">
        <f>SUM(E65:E67)</f>
        <v>0</v>
      </c>
      <c r="F64" s="139">
        <f>SUM(F65:F67)</f>
        <v>0</v>
      </c>
    </row>
    <row r="65" spans="1:6" x14ac:dyDescent="0.25">
      <c r="A65" s="125"/>
      <c r="B65" s="124"/>
      <c r="C65" s="124"/>
      <c r="D65" s="126" t="s">
        <v>47</v>
      </c>
      <c r="E65" s="124">
        <v>0</v>
      </c>
      <c r="F65" s="124">
        <v>0</v>
      </c>
    </row>
    <row r="66" spans="1:6" x14ac:dyDescent="0.25">
      <c r="A66" s="125"/>
      <c r="B66" s="124"/>
      <c r="C66" s="124"/>
      <c r="D66" s="126" t="s">
        <v>48</v>
      </c>
      <c r="E66" s="124">
        <v>0</v>
      </c>
      <c r="F66" s="124">
        <v>0</v>
      </c>
    </row>
    <row r="67" spans="1:6" x14ac:dyDescent="0.25">
      <c r="A67" s="125"/>
      <c r="B67" s="124"/>
      <c r="C67" s="124"/>
      <c r="D67" s="126" t="s">
        <v>49</v>
      </c>
      <c r="E67" s="124">
        <v>0</v>
      </c>
      <c r="F67" s="124">
        <v>0</v>
      </c>
    </row>
    <row r="68" spans="1:6" ht="9" customHeight="1" x14ac:dyDescent="0.25">
      <c r="A68" s="125"/>
      <c r="B68" s="124"/>
      <c r="C68" s="124"/>
      <c r="D68" s="126"/>
      <c r="E68" s="139"/>
      <c r="F68" s="139"/>
    </row>
    <row r="69" spans="1:6" ht="16.5" x14ac:dyDescent="0.25">
      <c r="A69" s="125"/>
      <c r="B69" s="124"/>
      <c r="C69" s="124"/>
      <c r="D69" s="121" t="s">
        <v>50</v>
      </c>
      <c r="E69" s="141">
        <f>E70+E71+E72+E73+E74</f>
        <v>38190232</v>
      </c>
      <c r="F69" s="141">
        <f>SUM(F70:F74)</f>
        <v>38211386</v>
      </c>
    </row>
    <row r="70" spans="1:6" x14ac:dyDescent="0.25">
      <c r="A70" s="125"/>
      <c r="B70" s="124"/>
      <c r="C70" s="124"/>
      <c r="D70" s="126" t="s">
        <v>51</v>
      </c>
      <c r="E70" s="124">
        <v>10166</v>
      </c>
      <c r="F70" s="124">
        <v>14266</v>
      </c>
    </row>
    <row r="71" spans="1:6" x14ac:dyDescent="0.25">
      <c r="A71" s="125"/>
      <c r="B71" s="124"/>
      <c r="C71" s="124"/>
      <c r="D71" s="126" t="s">
        <v>52</v>
      </c>
      <c r="E71" s="124">
        <v>38180066</v>
      </c>
      <c r="F71" s="124">
        <v>38197120</v>
      </c>
    </row>
    <row r="72" spans="1:6" x14ac:dyDescent="0.25">
      <c r="A72" s="125"/>
      <c r="B72" s="124"/>
      <c r="C72" s="124"/>
      <c r="D72" s="126" t="s">
        <v>53</v>
      </c>
      <c r="E72" s="124">
        <v>0</v>
      </c>
      <c r="F72" s="124">
        <v>0</v>
      </c>
    </row>
    <row r="73" spans="1:6" x14ac:dyDescent="0.25">
      <c r="A73" s="125"/>
      <c r="B73" s="124"/>
      <c r="C73" s="124"/>
      <c r="D73" s="126" t="s">
        <v>54</v>
      </c>
      <c r="E73" s="124">
        <v>0</v>
      </c>
      <c r="F73" s="124">
        <v>0</v>
      </c>
    </row>
    <row r="74" spans="1:6" x14ac:dyDescent="0.25">
      <c r="A74" s="125"/>
      <c r="B74" s="124"/>
      <c r="C74" s="124"/>
      <c r="D74" s="126" t="s">
        <v>55</v>
      </c>
      <c r="E74" s="124">
        <v>0</v>
      </c>
      <c r="F74" s="124">
        <v>0</v>
      </c>
    </row>
    <row r="75" spans="1:6" ht="9" customHeight="1" x14ac:dyDescent="0.25">
      <c r="A75" s="125"/>
      <c r="B75" s="124"/>
      <c r="C75" s="124"/>
      <c r="D75" s="126"/>
      <c r="E75" s="139"/>
      <c r="F75" s="139"/>
    </row>
    <row r="76" spans="1:6" ht="16.5" x14ac:dyDescent="0.25">
      <c r="A76" s="125"/>
      <c r="B76" s="124"/>
      <c r="C76" s="124"/>
      <c r="D76" s="121" t="s">
        <v>56</v>
      </c>
      <c r="E76" s="139">
        <f>SUM(E77:E78)</f>
        <v>0</v>
      </c>
      <c r="F76" s="139">
        <f>SUM(F77:F78)</f>
        <v>0</v>
      </c>
    </row>
    <row r="77" spans="1:6" x14ac:dyDescent="0.25">
      <c r="A77" s="125"/>
      <c r="B77" s="124"/>
      <c r="C77" s="124"/>
      <c r="D77" s="126" t="s">
        <v>57</v>
      </c>
      <c r="E77" s="124">
        <v>0</v>
      </c>
      <c r="F77" s="124">
        <v>0</v>
      </c>
    </row>
    <row r="78" spans="1:6" x14ac:dyDescent="0.25">
      <c r="A78" s="125"/>
      <c r="B78" s="124"/>
      <c r="C78" s="124"/>
      <c r="D78" s="126" t="s">
        <v>58</v>
      </c>
      <c r="E78" s="124">
        <v>0</v>
      </c>
      <c r="F78" s="124">
        <v>0</v>
      </c>
    </row>
    <row r="79" spans="1:6" ht="11.25" customHeight="1" x14ac:dyDescent="0.25">
      <c r="A79" s="125"/>
      <c r="B79" s="124"/>
      <c r="C79" s="124"/>
      <c r="D79" s="126"/>
      <c r="E79" s="139"/>
      <c r="F79" s="139"/>
    </row>
    <row r="80" spans="1:6" x14ac:dyDescent="0.25">
      <c r="A80" s="125"/>
      <c r="B80" s="124"/>
      <c r="C80" s="124"/>
      <c r="D80" s="121" t="s">
        <v>59</v>
      </c>
      <c r="E80" s="163">
        <f>E76+E69+E64</f>
        <v>38190232</v>
      </c>
      <c r="F80" s="163">
        <f>F76+F69+F64</f>
        <v>38211386</v>
      </c>
    </row>
    <row r="81" spans="1:6" ht="12" customHeight="1" x14ac:dyDescent="0.25">
      <c r="A81" s="125"/>
      <c r="B81" s="124"/>
      <c r="C81" s="124"/>
      <c r="D81" s="126"/>
      <c r="E81" s="164"/>
      <c r="F81" s="164"/>
    </row>
    <row r="82" spans="1:6" x14ac:dyDescent="0.25">
      <c r="A82" s="125"/>
      <c r="B82" s="124"/>
      <c r="C82" s="124"/>
      <c r="D82" s="121" t="s">
        <v>60</v>
      </c>
      <c r="E82" s="56">
        <f>E80+E60</f>
        <v>38330364</v>
      </c>
      <c r="F82" s="56">
        <f>F80+F60</f>
        <v>38245828</v>
      </c>
    </row>
    <row r="83" spans="1:6" ht="15.75" thickBot="1" x14ac:dyDescent="0.3">
      <c r="A83" s="142"/>
      <c r="B83" s="143"/>
      <c r="C83" s="143"/>
      <c r="D83" s="143"/>
      <c r="E83" s="143"/>
      <c r="F83" s="143"/>
    </row>
    <row r="85" spans="1:6" x14ac:dyDescent="0.25">
      <c r="C85" s="144"/>
    </row>
    <row r="86" spans="1:6" x14ac:dyDescent="0.25">
      <c r="A86" s="166" t="s">
        <v>442</v>
      </c>
      <c r="B86" s="166"/>
      <c r="C86" s="145"/>
      <c r="D86" s="166" t="s">
        <v>446</v>
      </c>
      <c r="E86" s="166"/>
      <c r="F86" s="145"/>
    </row>
    <row r="87" spans="1:6" x14ac:dyDescent="0.25">
      <c r="A87" s="165" t="s">
        <v>443</v>
      </c>
      <c r="B87" s="165"/>
      <c r="C87" s="146"/>
      <c r="D87" s="165" t="s">
        <v>445</v>
      </c>
      <c r="E87" s="165"/>
      <c r="F87" s="146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60" zoomScaleNormal="160" workbookViewId="0">
      <selection activeCell="F15" sqref="F15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9" t="s">
        <v>430</v>
      </c>
      <c r="B1" s="200"/>
      <c r="C1" s="200"/>
      <c r="D1" s="200"/>
      <c r="E1" s="200"/>
      <c r="F1" s="200"/>
      <c r="G1" s="200"/>
      <c r="H1" s="200"/>
      <c r="I1" s="201"/>
    </row>
    <row r="2" spans="1:9" ht="15.75" thickBot="1" x14ac:dyDescent="0.3">
      <c r="A2" s="202" t="s">
        <v>61</v>
      </c>
      <c r="B2" s="203"/>
      <c r="C2" s="203"/>
      <c r="D2" s="203"/>
      <c r="E2" s="203"/>
      <c r="F2" s="203"/>
      <c r="G2" s="203"/>
      <c r="H2" s="203"/>
      <c r="I2" s="204"/>
    </row>
    <row r="3" spans="1:9" ht="15.75" thickBot="1" x14ac:dyDescent="0.3">
      <c r="A3" s="202" t="s">
        <v>449</v>
      </c>
      <c r="B3" s="203"/>
      <c r="C3" s="203"/>
      <c r="D3" s="203"/>
      <c r="E3" s="203"/>
      <c r="F3" s="203"/>
      <c r="G3" s="203"/>
      <c r="H3" s="203"/>
      <c r="I3" s="204"/>
    </row>
    <row r="4" spans="1:9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4"/>
    </row>
    <row r="5" spans="1:9" ht="24" customHeight="1" x14ac:dyDescent="0.25">
      <c r="A5" s="205" t="s">
        <v>62</v>
      </c>
      <c r="B5" s="206"/>
      <c r="C5" s="4" t="s">
        <v>63</v>
      </c>
      <c r="D5" s="185" t="s">
        <v>64</v>
      </c>
      <c r="E5" s="185" t="s">
        <v>65</v>
      </c>
      <c r="F5" s="185" t="s">
        <v>66</v>
      </c>
      <c r="G5" s="4" t="s">
        <v>67</v>
      </c>
      <c r="H5" s="185" t="s">
        <v>69</v>
      </c>
      <c r="I5" s="185" t="s">
        <v>70</v>
      </c>
    </row>
    <row r="6" spans="1:9" ht="25.5" thickBot="1" x14ac:dyDescent="0.3">
      <c r="A6" s="207"/>
      <c r="B6" s="208"/>
      <c r="C6" s="5" t="s">
        <v>448</v>
      </c>
      <c r="D6" s="187"/>
      <c r="E6" s="187"/>
      <c r="F6" s="187"/>
      <c r="G6" s="5" t="s">
        <v>68</v>
      </c>
      <c r="H6" s="187"/>
      <c r="I6" s="187"/>
    </row>
    <row r="7" spans="1:9" ht="10.5" customHeight="1" x14ac:dyDescent="0.25">
      <c r="A7" s="197"/>
      <c r="B7" s="198"/>
      <c r="C7" s="56"/>
      <c r="D7" s="56"/>
      <c r="E7" s="56"/>
      <c r="F7" s="56"/>
      <c r="G7" s="56"/>
      <c r="H7" s="56"/>
      <c r="I7" s="56"/>
    </row>
    <row r="8" spans="1:9" x14ac:dyDescent="0.25">
      <c r="A8" s="179" t="s">
        <v>71</v>
      </c>
      <c r="B8" s="180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9" t="s">
        <v>72</v>
      </c>
      <c r="B9" s="180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9" t="s">
        <v>76</v>
      </c>
      <c r="B13" s="180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9" t="s">
        <v>80</v>
      </c>
      <c r="B17" s="180"/>
      <c r="C17" s="56">
        <v>34442</v>
      </c>
      <c r="D17" s="88">
        <v>5519406</v>
      </c>
      <c r="E17" s="88">
        <v>5620096</v>
      </c>
      <c r="F17" s="88">
        <v>0</v>
      </c>
      <c r="G17" s="57">
        <v>140132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79" t="s">
        <v>81</v>
      </c>
      <c r="B19" s="180"/>
      <c r="C19" s="56">
        <f>C8+C17</f>
        <v>34442</v>
      </c>
      <c r="D19" s="56">
        <f t="shared" ref="D19:I19" si="4">D8+D17</f>
        <v>5519406</v>
      </c>
      <c r="E19" s="56">
        <f t="shared" si="4"/>
        <v>5620096</v>
      </c>
      <c r="F19" s="56">
        <f t="shared" si="4"/>
        <v>0</v>
      </c>
      <c r="G19" s="56">
        <f t="shared" si="4"/>
        <v>140132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9"/>
      <c r="B20" s="180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9" t="s">
        <v>82</v>
      </c>
      <c r="B21" s="180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81" t="s">
        <v>83</v>
      </c>
      <c r="B22" s="182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81" t="s">
        <v>84</v>
      </c>
      <c r="B23" s="182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81" t="s">
        <v>85</v>
      </c>
      <c r="B24" s="182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5"/>
      <c r="B25" s="196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9" t="s">
        <v>86</v>
      </c>
      <c r="B26" s="180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81" t="s">
        <v>87</v>
      </c>
      <c r="B27" s="182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81" t="s">
        <v>88</v>
      </c>
      <c r="B28" s="182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81" t="s">
        <v>89</v>
      </c>
      <c r="B29" s="182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83"/>
      <c r="B30" s="184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8" t="s">
        <v>90</v>
      </c>
      <c r="B34" s="189"/>
      <c r="C34" s="8" t="s">
        <v>91</v>
      </c>
      <c r="D34" s="8" t="s">
        <v>93</v>
      </c>
      <c r="E34" s="8" t="s">
        <v>96</v>
      </c>
      <c r="F34" s="185" t="s">
        <v>98</v>
      </c>
      <c r="G34" s="8" t="s">
        <v>99</v>
      </c>
    </row>
    <row r="35" spans="1:9" x14ac:dyDescent="0.25">
      <c r="A35" s="190"/>
      <c r="B35" s="191"/>
      <c r="C35" s="4" t="s">
        <v>92</v>
      </c>
      <c r="D35" s="4" t="s">
        <v>94</v>
      </c>
      <c r="E35" s="4" t="s">
        <v>97</v>
      </c>
      <c r="F35" s="186"/>
      <c r="G35" s="4" t="s">
        <v>100</v>
      </c>
    </row>
    <row r="36" spans="1:9" ht="15.75" thickBot="1" x14ac:dyDescent="0.3">
      <c r="A36" s="190"/>
      <c r="B36" s="191"/>
      <c r="C36" s="9"/>
      <c r="D36" s="5" t="s">
        <v>95</v>
      </c>
      <c r="E36" s="9"/>
      <c r="F36" s="187"/>
      <c r="G36" s="9"/>
    </row>
    <row r="37" spans="1:9" x14ac:dyDescent="0.25">
      <c r="A37" s="192" t="s">
        <v>101</v>
      </c>
      <c r="B37" s="193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>
      <c r="E42" s="98"/>
      <c r="F42" s="98"/>
      <c r="G42" s="98"/>
      <c r="H42" s="98"/>
    </row>
    <row r="43" spans="1:9" x14ac:dyDescent="0.25">
      <c r="A43" s="194" t="s">
        <v>442</v>
      </c>
      <c r="B43" s="194"/>
      <c r="C43" s="194"/>
      <c r="D43" s="194"/>
      <c r="E43" s="111"/>
      <c r="F43" s="111"/>
      <c r="G43" s="194" t="s">
        <v>446</v>
      </c>
      <c r="H43" s="194"/>
      <c r="I43" s="194"/>
    </row>
    <row r="44" spans="1:9" ht="27" customHeight="1" x14ac:dyDescent="0.25">
      <c r="A44" s="177" t="s">
        <v>444</v>
      </c>
      <c r="B44" s="177"/>
      <c r="C44" s="177"/>
      <c r="D44" s="177"/>
      <c r="E44" s="112"/>
      <c r="F44" s="112"/>
      <c r="G44" s="178" t="s">
        <v>445</v>
      </c>
      <c r="H44" s="178"/>
      <c r="I44" s="178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G8" sqref="G8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9" t="s">
        <v>430</v>
      </c>
      <c r="B1" s="210"/>
      <c r="C1" s="210"/>
      <c r="D1" s="210"/>
      <c r="E1" s="210"/>
      <c r="F1" s="210"/>
      <c r="G1" s="210"/>
      <c r="H1" s="210"/>
      <c r="I1" s="210"/>
      <c r="J1" s="210"/>
      <c r="K1" s="211"/>
    </row>
    <row r="2" spans="1:11" ht="15.75" thickBot="1" x14ac:dyDescent="0.3">
      <c r="A2" s="212" t="s">
        <v>105</v>
      </c>
      <c r="B2" s="213"/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5.75" thickBot="1" x14ac:dyDescent="0.3">
      <c r="A3" s="212" t="s">
        <v>449</v>
      </c>
      <c r="B3" s="213"/>
      <c r="C3" s="213"/>
      <c r="D3" s="213"/>
      <c r="E3" s="213"/>
      <c r="F3" s="213"/>
      <c r="G3" s="213"/>
      <c r="H3" s="213"/>
      <c r="I3" s="213"/>
      <c r="J3" s="213"/>
      <c r="K3" s="214"/>
    </row>
    <row r="4" spans="1:11" ht="15.75" thickBot="1" x14ac:dyDescent="0.3">
      <c r="A4" s="212" t="s">
        <v>1</v>
      </c>
      <c r="B4" s="213"/>
      <c r="C4" s="213"/>
      <c r="D4" s="213"/>
      <c r="E4" s="213"/>
      <c r="F4" s="213"/>
      <c r="G4" s="213"/>
      <c r="H4" s="213"/>
      <c r="I4" s="213"/>
      <c r="J4" s="213"/>
      <c r="K4" s="214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94" t="s">
        <v>442</v>
      </c>
      <c r="B23" s="194"/>
      <c r="C23" s="194"/>
      <c r="D23" s="194"/>
      <c r="E23" s="111"/>
      <c r="F23" s="111"/>
      <c r="G23" s="111"/>
      <c r="H23" s="194" t="s">
        <v>446</v>
      </c>
      <c r="I23" s="194"/>
      <c r="J23" s="194"/>
      <c r="K23" s="194"/>
    </row>
    <row r="24" spans="1:11" x14ac:dyDescent="0.25">
      <c r="A24" s="216" t="s">
        <v>443</v>
      </c>
      <c r="B24" s="216"/>
      <c r="C24" s="216"/>
      <c r="D24" s="216"/>
      <c r="E24" s="112"/>
      <c r="F24" s="112"/>
      <c r="G24" s="112"/>
      <c r="H24" s="215" t="s">
        <v>445</v>
      </c>
      <c r="I24" s="215"/>
      <c r="J24" s="215"/>
      <c r="K24" s="215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C11" sqref="C11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31" t="s">
        <v>430</v>
      </c>
      <c r="B1" s="232"/>
      <c r="C1" s="232"/>
      <c r="D1" s="232"/>
      <c r="E1" s="232"/>
    </row>
    <row r="2" spans="1:5" ht="10.5" customHeight="1" x14ac:dyDescent="0.25">
      <c r="A2" s="231" t="s">
        <v>128</v>
      </c>
      <c r="B2" s="232"/>
      <c r="C2" s="232"/>
      <c r="D2" s="232"/>
      <c r="E2" s="232"/>
    </row>
    <row r="3" spans="1:5" ht="11.25" customHeight="1" x14ac:dyDescent="0.25">
      <c r="A3" s="231" t="s">
        <v>449</v>
      </c>
      <c r="B3" s="232"/>
      <c r="C3" s="232"/>
      <c r="D3" s="232"/>
      <c r="E3" s="232"/>
    </row>
    <row r="4" spans="1:5" ht="9.75" customHeight="1" thickBot="1" x14ac:dyDescent="0.3">
      <c r="A4" s="233" t="s">
        <v>1</v>
      </c>
      <c r="B4" s="234"/>
      <c r="C4" s="234"/>
      <c r="D4" s="234"/>
      <c r="E4" s="234"/>
    </row>
    <row r="5" spans="1:5" ht="11.25" customHeight="1" x14ac:dyDescent="0.25">
      <c r="A5" s="217" t="s">
        <v>2</v>
      </c>
      <c r="B5" s="218"/>
      <c r="C5" s="20" t="s">
        <v>129</v>
      </c>
      <c r="D5" s="236" t="s">
        <v>131</v>
      </c>
      <c r="E5" s="20" t="s">
        <v>132</v>
      </c>
    </row>
    <row r="6" spans="1:5" ht="12" customHeight="1" thickBot="1" x14ac:dyDescent="0.3">
      <c r="A6" s="219"/>
      <c r="B6" s="220"/>
      <c r="C6" s="11" t="s">
        <v>130</v>
      </c>
      <c r="D6" s="237"/>
      <c r="E6" s="11" t="s">
        <v>133</v>
      </c>
    </row>
    <row r="7" spans="1:5" ht="17.25" customHeight="1" x14ac:dyDescent="0.25">
      <c r="A7" s="235" t="s">
        <v>134</v>
      </c>
      <c r="B7" s="230"/>
      <c r="C7" s="104">
        <f>SUM(C8:C10)</f>
        <v>27395606</v>
      </c>
      <c r="D7" s="104">
        <f t="shared" ref="D7:E7" si="0">SUM(D8:D10)</f>
        <v>10511419</v>
      </c>
      <c r="E7" s="104">
        <f t="shared" si="0"/>
        <v>10506419</v>
      </c>
    </row>
    <row r="8" spans="1:5" ht="12" customHeight="1" x14ac:dyDescent="0.25">
      <c r="A8" s="21"/>
      <c r="B8" s="23" t="s">
        <v>135</v>
      </c>
      <c r="C8" s="105">
        <v>27395606</v>
      </c>
      <c r="D8" s="105">
        <v>10511419</v>
      </c>
      <c r="E8" s="105">
        <v>10506419</v>
      </c>
    </row>
    <row r="9" spans="1:5" ht="9" customHeight="1" x14ac:dyDescent="0.25">
      <c r="A9" s="21"/>
      <c r="B9" s="23" t="s">
        <v>136</v>
      </c>
      <c r="C9" s="99">
        <v>0</v>
      </c>
      <c r="D9" s="99">
        <v>0</v>
      </c>
      <c r="E9" s="99">
        <v>0</v>
      </c>
    </row>
    <row r="10" spans="1:5" ht="12" customHeight="1" x14ac:dyDescent="0.25">
      <c r="A10" s="21"/>
      <c r="B10" s="23" t="s">
        <v>137</v>
      </c>
      <c r="C10" s="99">
        <v>0</v>
      </c>
      <c r="D10" s="99">
        <v>0</v>
      </c>
      <c r="E10" s="99">
        <v>0</v>
      </c>
    </row>
    <row r="11" spans="1:5" ht="8.25" customHeight="1" x14ac:dyDescent="0.25">
      <c r="A11" s="21"/>
      <c r="B11" s="22"/>
      <c r="C11" s="99"/>
      <c r="D11" s="99"/>
      <c r="E11" s="99"/>
    </row>
    <row r="12" spans="1:5" ht="11.25" customHeight="1" x14ac:dyDescent="0.25">
      <c r="A12" s="229" t="s">
        <v>138</v>
      </c>
      <c r="B12" s="230"/>
      <c r="C12" s="100">
        <f>SUM(C13:C14)</f>
        <v>27395606</v>
      </c>
      <c r="D12" s="100">
        <f t="shared" ref="D12:E12" si="1">SUM(D13:D14)</f>
        <v>10501253</v>
      </c>
      <c r="E12" s="100">
        <f t="shared" si="1"/>
        <v>10500109</v>
      </c>
    </row>
    <row r="13" spans="1:5" ht="11.25" customHeight="1" x14ac:dyDescent="0.25">
      <c r="A13" s="21"/>
      <c r="B13" s="23" t="s">
        <v>139</v>
      </c>
      <c r="C13" s="99">
        <v>27395606</v>
      </c>
      <c r="D13" s="99">
        <v>10501253</v>
      </c>
      <c r="E13" s="99">
        <v>10500109</v>
      </c>
    </row>
    <row r="14" spans="1:5" ht="11.25" customHeight="1" x14ac:dyDescent="0.25">
      <c r="A14" s="21"/>
      <c r="B14" s="23" t="s">
        <v>140</v>
      </c>
      <c r="C14" s="99">
        <v>0</v>
      </c>
      <c r="D14" s="99">
        <v>0</v>
      </c>
      <c r="E14" s="99">
        <v>0</v>
      </c>
    </row>
    <row r="15" spans="1:5" ht="8.25" customHeight="1" x14ac:dyDescent="0.25">
      <c r="A15" s="21"/>
      <c r="B15" s="22"/>
      <c r="C15" s="99"/>
      <c r="D15" s="99"/>
      <c r="E15" s="99"/>
    </row>
    <row r="16" spans="1:5" ht="11.25" customHeight="1" x14ac:dyDescent="0.25">
      <c r="A16" s="229" t="s">
        <v>141</v>
      </c>
      <c r="B16" s="230"/>
      <c r="C16" s="101">
        <f>SUM(C17:C18)</f>
        <v>0</v>
      </c>
      <c r="D16" s="100">
        <f>SUM(D17:D18)</f>
        <v>0</v>
      </c>
      <c r="E16" s="100">
        <f>SUM(E17:E18)</f>
        <v>0</v>
      </c>
    </row>
    <row r="17" spans="1:5" ht="10.5" customHeight="1" x14ac:dyDescent="0.25">
      <c r="A17" s="21"/>
      <c r="B17" s="23" t="s">
        <v>142</v>
      </c>
      <c r="C17" s="102">
        <v>0</v>
      </c>
      <c r="D17" s="103">
        <v>0</v>
      </c>
      <c r="E17" s="103">
        <v>0</v>
      </c>
    </row>
    <row r="18" spans="1:5" ht="10.5" customHeight="1" x14ac:dyDescent="0.25">
      <c r="A18" s="21"/>
      <c r="B18" s="23" t="s">
        <v>143</v>
      </c>
      <c r="C18" s="102">
        <v>0</v>
      </c>
      <c r="D18" s="103">
        <v>0</v>
      </c>
      <c r="E18" s="103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9" t="s">
        <v>144</v>
      </c>
      <c r="B20" s="230"/>
      <c r="C20" s="104">
        <f>C7-C12+C16</f>
        <v>0</v>
      </c>
      <c r="D20" s="104">
        <f t="shared" ref="D20:E20" si="2">D7-D12+D16</f>
        <v>10166</v>
      </c>
      <c r="E20" s="104">
        <f t="shared" si="2"/>
        <v>6310</v>
      </c>
    </row>
    <row r="21" spans="1:5" ht="11.25" customHeight="1" x14ac:dyDescent="0.25">
      <c r="A21" s="229" t="s">
        <v>145</v>
      </c>
      <c r="B21" s="230"/>
      <c r="C21" s="104">
        <f>C20-C10</f>
        <v>0</v>
      </c>
      <c r="D21" s="104">
        <f t="shared" ref="D21:E21" si="3">D20-D10</f>
        <v>10166</v>
      </c>
      <c r="E21" s="104">
        <f t="shared" si="3"/>
        <v>6310</v>
      </c>
    </row>
    <row r="22" spans="1:5" x14ac:dyDescent="0.25">
      <c r="A22" s="229" t="s">
        <v>146</v>
      </c>
      <c r="B22" s="230"/>
      <c r="C22" s="104">
        <f>C21-C16</f>
        <v>0</v>
      </c>
      <c r="D22" s="104">
        <f t="shared" ref="D22:E22" si="4">D21-D16</f>
        <v>10166</v>
      </c>
      <c r="E22" s="104">
        <f t="shared" si="4"/>
        <v>6310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8" t="s">
        <v>147</v>
      </c>
      <c r="B25" s="239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9" t="s">
        <v>150</v>
      </c>
      <c r="B27" s="230"/>
      <c r="C27" s="100">
        <f>SUM(C28:C29)</f>
        <v>0</v>
      </c>
      <c r="D27" s="100">
        <f t="shared" ref="D27:E27" si="5">SUM(D28:D29)</f>
        <v>0</v>
      </c>
      <c r="E27" s="100">
        <f t="shared" si="5"/>
        <v>0</v>
      </c>
    </row>
    <row r="28" spans="1:5" ht="11.25" customHeight="1" x14ac:dyDescent="0.25">
      <c r="A28" s="21"/>
      <c r="B28" s="26" t="s">
        <v>151</v>
      </c>
      <c r="C28" s="99">
        <v>0</v>
      </c>
      <c r="D28" s="99">
        <v>0</v>
      </c>
      <c r="E28" s="99">
        <v>0</v>
      </c>
    </row>
    <row r="29" spans="1:5" ht="11.25" customHeight="1" x14ac:dyDescent="0.25">
      <c r="A29" s="21"/>
      <c r="B29" s="26" t="s">
        <v>152</v>
      </c>
      <c r="C29" s="99">
        <v>0</v>
      </c>
      <c r="D29" s="99">
        <v>0</v>
      </c>
      <c r="E29" s="99">
        <v>0</v>
      </c>
    </row>
    <row r="30" spans="1:5" ht="8.25" customHeight="1" x14ac:dyDescent="0.25">
      <c r="A30" s="21"/>
      <c r="B30" s="22"/>
      <c r="C30" s="99"/>
      <c r="D30" s="99"/>
      <c r="E30" s="99"/>
    </row>
    <row r="31" spans="1:5" ht="9.75" customHeight="1" x14ac:dyDescent="0.25">
      <c r="A31" s="229" t="s">
        <v>153</v>
      </c>
      <c r="B31" s="230"/>
      <c r="C31" s="100">
        <f>C22+C27</f>
        <v>0</v>
      </c>
      <c r="D31" s="100">
        <f t="shared" ref="D31:E31" si="6">D22+D27</f>
        <v>10166</v>
      </c>
      <c r="E31" s="100">
        <f t="shared" si="6"/>
        <v>6310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7" t="s">
        <v>147</v>
      </c>
      <c r="B34" s="218"/>
      <c r="C34" s="221" t="s">
        <v>154</v>
      </c>
      <c r="D34" s="221" t="s">
        <v>131</v>
      </c>
      <c r="E34" s="93" t="s">
        <v>132</v>
      </c>
    </row>
    <row r="35" spans="1:5" ht="9" customHeight="1" thickBot="1" x14ac:dyDescent="0.3">
      <c r="A35" s="219"/>
      <c r="B35" s="220"/>
      <c r="C35" s="222"/>
      <c r="D35" s="222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7" t="s">
        <v>155</v>
      </c>
      <c r="B37" s="228"/>
      <c r="C37" s="106">
        <f>SUM(C38:C39)</f>
        <v>0</v>
      </c>
      <c r="D37" s="106">
        <f t="shared" ref="D37:E37" si="7">SUM(D38:D39)</f>
        <v>0</v>
      </c>
      <c r="E37" s="106">
        <f t="shared" si="7"/>
        <v>0</v>
      </c>
    </row>
    <row r="38" spans="1:5" ht="9.75" customHeight="1" x14ac:dyDescent="0.25">
      <c r="A38" s="27"/>
      <c r="B38" s="29" t="s">
        <v>156</v>
      </c>
      <c r="C38" s="107">
        <v>0</v>
      </c>
      <c r="D38" s="107">
        <v>0</v>
      </c>
      <c r="E38" s="107">
        <v>0</v>
      </c>
    </row>
    <row r="39" spans="1:5" ht="9.75" customHeight="1" x14ac:dyDescent="0.25">
      <c r="A39" s="27"/>
      <c r="B39" s="29" t="s">
        <v>157</v>
      </c>
      <c r="C39" s="107">
        <v>0</v>
      </c>
      <c r="D39" s="107">
        <v>0</v>
      </c>
      <c r="E39" s="107">
        <v>0</v>
      </c>
    </row>
    <row r="40" spans="1:5" ht="11.25" customHeight="1" x14ac:dyDescent="0.25">
      <c r="A40" s="227" t="s">
        <v>158</v>
      </c>
      <c r="B40" s="228"/>
      <c r="C40" s="106">
        <f>SUM(C41:C42)</f>
        <v>0</v>
      </c>
      <c r="D40" s="106">
        <f t="shared" ref="D40:E40" si="8">SUM(D41:D42)</f>
        <v>0</v>
      </c>
      <c r="E40" s="106">
        <f t="shared" si="8"/>
        <v>0</v>
      </c>
    </row>
    <row r="41" spans="1:5" ht="10.5" customHeight="1" x14ac:dyDescent="0.25">
      <c r="A41" s="27"/>
      <c r="B41" s="29" t="s">
        <v>159</v>
      </c>
      <c r="C41" s="107">
        <v>0</v>
      </c>
      <c r="D41" s="107">
        <v>0</v>
      </c>
      <c r="E41" s="107">
        <v>0</v>
      </c>
    </row>
    <row r="42" spans="1:5" ht="10.5" customHeight="1" x14ac:dyDescent="0.25">
      <c r="A42" s="27"/>
      <c r="B42" s="29" t="s">
        <v>160</v>
      </c>
      <c r="C42" s="107">
        <v>0</v>
      </c>
      <c r="D42" s="107">
        <v>0</v>
      </c>
      <c r="E42" s="107">
        <v>0</v>
      </c>
    </row>
    <row r="43" spans="1:5" ht="8.25" customHeight="1" x14ac:dyDescent="0.25">
      <c r="A43" s="27"/>
      <c r="B43" s="28"/>
      <c r="C43" s="107"/>
      <c r="D43" s="107"/>
      <c r="E43" s="107"/>
    </row>
    <row r="44" spans="1:5" ht="11.25" customHeight="1" x14ac:dyDescent="0.25">
      <c r="A44" s="227" t="s">
        <v>161</v>
      </c>
      <c r="B44" s="228"/>
      <c r="C44" s="108">
        <f>C37-C40</f>
        <v>0</v>
      </c>
      <c r="D44" s="108">
        <f t="shared" ref="D44:E44" si="9">D37-D40</f>
        <v>0</v>
      </c>
      <c r="E44" s="108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7" t="s">
        <v>147</v>
      </c>
      <c r="B47" s="218"/>
      <c r="C47" s="93" t="s">
        <v>129</v>
      </c>
      <c r="D47" s="221" t="s">
        <v>131</v>
      </c>
      <c r="E47" s="93" t="s">
        <v>132</v>
      </c>
    </row>
    <row r="48" spans="1:5" ht="12" customHeight="1" thickBot="1" x14ac:dyDescent="0.3">
      <c r="A48" s="219"/>
      <c r="B48" s="220"/>
      <c r="C48" s="94" t="s">
        <v>148</v>
      </c>
      <c r="D48" s="222"/>
      <c r="E48" s="94" t="s">
        <v>149</v>
      </c>
    </row>
    <row r="49" spans="1:5" ht="6" customHeight="1" x14ac:dyDescent="0.25">
      <c r="A49" s="223"/>
      <c r="B49" s="224"/>
      <c r="C49" s="95"/>
      <c r="D49" s="95"/>
      <c r="E49" s="95"/>
    </row>
    <row r="50" spans="1:5" ht="10.5" customHeight="1" x14ac:dyDescent="0.25">
      <c r="A50" s="225" t="s">
        <v>162</v>
      </c>
      <c r="B50" s="226"/>
      <c r="C50" s="107">
        <v>27395606</v>
      </c>
      <c r="D50" s="107">
        <v>10511419</v>
      </c>
      <c r="E50" s="107">
        <v>10506419</v>
      </c>
    </row>
    <row r="51" spans="1:5" ht="13.5" customHeight="1" x14ac:dyDescent="0.25">
      <c r="A51" s="225" t="s">
        <v>163</v>
      </c>
      <c r="B51" s="226"/>
      <c r="C51" s="106">
        <f>C52-C53</f>
        <v>0</v>
      </c>
      <c r="D51" s="106">
        <f t="shared" ref="D51:E51" si="10">D52-D53</f>
        <v>0</v>
      </c>
      <c r="E51" s="106">
        <f t="shared" si="10"/>
        <v>0</v>
      </c>
    </row>
    <row r="52" spans="1:5" ht="11.25" customHeight="1" x14ac:dyDescent="0.25">
      <c r="A52" s="27"/>
      <c r="B52" s="29" t="s">
        <v>156</v>
      </c>
      <c r="C52" s="107">
        <v>0</v>
      </c>
      <c r="D52" s="107">
        <v>0</v>
      </c>
      <c r="E52" s="107">
        <v>0</v>
      </c>
    </row>
    <row r="53" spans="1:5" ht="11.25" customHeight="1" x14ac:dyDescent="0.25">
      <c r="A53" s="27"/>
      <c r="B53" s="29" t="s">
        <v>159</v>
      </c>
      <c r="C53" s="107">
        <v>0</v>
      </c>
      <c r="D53" s="107">
        <v>0</v>
      </c>
      <c r="E53" s="107">
        <v>0</v>
      </c>
    </row>
    <row r="54" spans="1:5" ht="6" customHeight="1" x14ac:dyDescent="0.25">
      <c r="A54" s="27"/>
      <c r="B54" s="28"/>
      <c r="C54" s="107"/>
      <c r="D54" s="107"/>
      <c r="E54" s="107"/>
    </row>
    <row r="55" spans="1:5" ht="9" customHeight="1" x14ac:dyDescent="0.25">
      <c r="A55" s="225" t="s">
        <v>139</v>
      </c>
      <c r="B55" s="226"/>
      <c r="C55" s="107">
        <v>27395606</v>
      </c>
      <c r="D55" s="107">
        <v>10501253</v>
      </c>
      <c r="E55" s="107">
        <v>10500109</v>
      </c>
    </row>
    <row r="56" spans="1:5" ht="9" customHeight="1" x14ac:dyDescent="0.25">
      <c r="A56" s="27"/>
      <c r="B56" s="28"/>
      <c r="C56" s="107"/>
      <c r="D56" s="107"/>
      <c r="E56" s="107"/>
    </row>
    <row r="57" spans="1:5" ht="11.25" customHeight="1" x14ac:dyDescent="0.25">
      <c r="A57" s="225" t="s">
        <v>142</v>
      </c>
      <c r="B57" s="226"/>
      <c r="C57" s="109">
        <v>0</v>
      </c>
      <c r="D57" s="107">
        <v>0</v>
      </c>
      <c r="E57" s="107">
        <v>0</v>
      </c>
    </row>
    <row r="58" spans="1:5" ht="6.75" customHeight="1" x14ac:dyDescent="0.25">
      <c r="A58" s="27"/>
      <c r="B58" s="28"/>
      <c r="C58" s="107"/>
      <c r="D58" s="107"/>
      <c r="E58" s="107"/>
    </row>
    <row r="59" spans="1:5" ht="11.25" customHeight="1" x14ac:dyDescent="0.25">
      <c r="A59" s="227" t="s">
        <v>164</v>
      </c>
      <c r="B59" s="228"/>
      <c r="C59" s="106">
        <f>C50+C51-C55+C57</f>
        <v>0</v>
      </c>
      <c r="D59" s="106">
        <f t="shared" ref="D59:E59" si="11">D50+D51-D55+D57</f>
        <v>10166</v>
      </c>
      <c r="E59" s="106">
        <f t="shared" si="11"/>
        <v>6310</v>
      </c>
    </row>
    <row r="60" spans="1:5" ht="13.5" customHeight="1" x14ac:dyDescent="0.25">
      <c r="A60" s="229" t="s">
        <v>165</v>
      </c>
      <c r="B60" s="230"/>
      <c r="C60" s="106">
        <f>C59-C51</f>
        <v>0</v>
      </c>
      <c r="D60" s="106">
        <f t="shared" ref="D60:E60" si="12">D59-D51</f>
        <v>10166</v>
      </c>
      <c r="E60" s="106">
        <f t="shared" si="12"/>
        <v>6310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7" t="s">
        <v>147</v>
      </c>
      <c r="B63" s="218"/>
      <c r="C63" s="221" t="s">
        <v>154</v>
      </c>
      <c r="D63" s="221" t="s">
        <v>131</v>
      </c>
      <c r="E63" s="93" t="s">
        <v>132</v>
      </c>
    </row>
    <row r="64" spans="1:5" ht="12" customHeight="1" thickBot="1" x14ac:dyDescent="0.3">
      <c r="A64" s="219"/>
      <c r="B64" s="220"/>
      <c r="C64" s="222"/>
      <c r="D64" s="222"/>
      <c r="E64" s="94" t="s">
        <v>149</v>
      </c>
    </row>
    <row r="65" spans="1:6" ht="7.5" customHeight="1" x14ac:dyDescent="0.25">
      <c r="A65" s="223"/>
      <c r="B65" s="224"/>
      <c r="C65" s="95"/>
      <c r="D65" s="95"/>
      <c r="E65" s="95"/>
    </row>
    <row r="66" spans="1:6" ht="9" customHeight="1" x14ac:dyDescent="0.25">
      <c r="A66" s="225" t="s">
        <v>136</v>
      </c>
      <c r="B66" s="226"/>
      <c r="C66" s="107">
        <v>0</v>
      </c>
      <c r="D66" s="107">
        <v>0</v>
      </c>
      <c r="E66" s="107">
        <v>0</v>
      </c>
    </row>
    <row r="67" spans="1:6" ht="12" customHeight="1" x14ac:dyDescent="0.25">
      <c r="A67" s="225" t="s">
        <v>166</v>
      </c>
      <c r="B67" s="226"/>
      <c r="C67" s="106">
        <f>C68-C69</f>
        <v>0</v>
      </c>
      <c r="D67" s="106">
        <f t="shared" ref="D67:E67" si="13">D68-D69</f>
        <v>0</v>
      </c>
      <c r="E67" s="106">
        <f t="shared" si="13"/>
        <v>0</v>
      </c>
    </row>
    <row r="68" spans="1:6" ht="12" customHeight="1" x14ac:dyDescent="0.25">
      <c r="A68" s="27"/>
      <c r="B68" s="29" t="s">
        <v>157</v>
      </c>
      <c r="C68" s="107">
        <v>0</v>
      </c>
      <c r="D68" s="107">
        <v>0</v>
      </c>
      <c r="E68" s="107">
        <v>0</v>
      </c>
    </row>
    <row r="69" spans="1:6" ht="9" customHeight="1" x14ac:dyDescent="0.25">
      <c r="A69" s="27"/>
      <c r="B69" s="29" t="s">
        <v>160</v>
      </c>
      <c r="C69" s="107">
        <v>0</v>
      </c>
      <c r="D69" s="107">
        <v>0</v>
      </c>
      <c r="E69" s="107">
        <v>0</v>
      </c>
    </row>
    <row r="70" spans="1:6" ht="8.25" customHeight="1" x14ac:dyDescent="0.25">
      <c r="A70" s="27"/>
      <c r="B70" s="28"/>
      <c r="C70" s="107"/>
      <c r="D70" s="107"/>
      <c r="E70" s="107"/>
    </row>
    <row r="71" spans="1:6" ht="11.25" customHeight="1" x14ac:dyDescent="0.25">
      <c r="A71" s="225" t="s">
        <v>167</v>
      </c>
      <c r="B71" s="226"/>
      <c r="C71" s="107">
        <v>0</v>
      </c>
      <c r="D71" s="107">
        <v>0</v>
      </c>
      <c r="E71" s="107">
        <v>0</v>
      </c>
    </row>
    <row r="72" spans="1:6" ht="6" customHeight="1" x14ac:dyDescent="0.25">
      <c r="A72" s="27"/>
      <c r="B72" s="28"/>
      <c r="C72" s="107"/>
      <c r="D72" s="107"/>
      <c r="E72" s="107"/>
    </row>
    <row r="73" spans="1:6" ht="12" customHeight="1" x14ac:dyDescent="0.25">
      <c r="A73" s="225" t="s">
        <v>143</v>
      </c>
      <c r="B73" s="226"/>
      <c r="C73" s="109">
        <v>0</v>
      </c>
      <c r="D73" s="107">
        <v>0</v>
      </c>
      <c r="E73" s="107">
        <v>0</v>
      </c>
    </row>
    <row r="74" spans="1:6" ht="7.5" customHeight="1" x14ac:dyDescent="0.25">
      <c r="A74" s="27"/>
      <c r="B74" s="28"/>
      <c r="C74" s="107"/>
      <c r="D74" s="107"/>
      <c r="E74" s="107"/>
    </row>
    <row r="75" spans="1:6" ht="13.5" customHeight="1" x14ac:dyDescent="0.25">
      <c r="A75" s="227" t="s">
        <v>168</v>
      </c>
      <c r="B75" s="228"/>
      <c r="C75" s="106">
        <f>C66+C67-C71+C73</f>
        <v>0</v>
      </c>
      <c r="D75" s="106">
        <f t="shared" ref="D75:E75" si="14">D66+D67-D71+D73</f>
        <v>0</v>
      </c>
      <c r="E75" s="106">
        <f t="shared" si="14"/>
        <v>0</v>
      </c>
    </row>
    <row r="76" spans="1:6" ht="21.75" customHeight="1" x14ac:dyDescent="0.25">
      <c r="A76" s="229" t="s">
        <v>169</v>
      </c>
      <c r="B76" s="230"/>
      <c r="C76" s="108">
        <f>C75-C67</f>
        <v>0</v>
      </c>
      <c r="D76" s="108">
        <f t="shared" ref="D76:E76" si="15">D75-D67</f>
        <v>0</v>
      </c>
      <c r="E76" s="108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9" spans="1:6" x14ac:dyDescent="0.25">
      <c r="F79" s="98"/>
    </row>
    <row r="80" spans="1:6" x14ac:dyDescent="0.25">
      <c r="A80" s="216" t="s">
        <v>442</v>
      </c>
      <c r="B80" s="216"/>
      <c r="C80" s="194" t="s">
        <v>446</v>
      </c>
      <c r="D80" s="194"/>
      <c r="E80" s="194"/>
      <c r="F80" s="111"/>
    </row>
    <row r="81" spans="1:6" x14ac:dyDescent="0.25">
      <c r="A81" s="215" t="s">
        <v>443</v>
      </c>
      <c r="B81" s="215"/>
      <c r="C81" s="112" t="s">
        <v>445</v>
      </c>
      <c r="D81" s="112"/>
      <c r="E81" s="112"/>
      <c r="F81" s="112"/>
    </row>
  </sheetData>
  <mergeCells count="43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5"/>
  <sheetViews>
    <sheetView zoomScale="120" zoomScaleNormal="120" workbookViewId="0">
      <selection activeCell="F10" sqref="F10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57" t="s">
        <v>440</v>
      </c>
      <c r="B1" s="258"/>
      <c r="C1" s="258"/>
      <c r="D1" s="258"/>
      <c r="E1" s="258"/>
      <c r="F1" s="258"/>
      <c r="G1" s="258"/>
      <c r="H1" s="258"/>
      <c r="I1" s="259"/>
    </row>
    <row r="2" spans="1:9" ht="12" customHeight="1" x14ac:dyDescent="0.25">
      <c r="A2" s="231" t="s">
        <v>170</v>
      </c>
      <c r="B2" s="232"/>
      <c r="C2" s="232"/>
      <c r="D2" s="232"/>
      <c r="E2" s="232"/>
      <c r="F2" s="232"/>
      <c r="G2" s="232"/>
      <c r="H2" s="232"/>
      <c r="I2" s="260"/>
    </row>
    <row r="3" spans="1:9" ht="12" customHeight="1" x14ac:dyDescent="0.25">
      <c r="A3" s="231" t="s">
        <v>449</v>
      </c>
      <c r="B3" s="232"/>
      <c r="C3" s="232"/>
      <c r="D3" s="232"/>
      <c r="E3" s="232"/>
      <c r="F3" s="232"/>
      <c r="G3" s="232"/>
      <c r="H3" s="232"/>
      <c r="I3" s="260"/>
    </row>
    <row r="4" spans="1:9" ht="12" customHeight="1" thickBot="1" x14ac:dyDescent="0.3">
      <c r="A4" s="233" t="s">
        <v>1</v>
      </c>
      <c r="B4" s="234"/>
      <c r="C4" s="234"/>
      <c r="D4" s="234"/>
      <c r="E4" s="234"/>
      <c r="F4" s="234"/>
      <c r="G4" s="234"/>
      <c r="H4" s="234"/>
      <c r="I4" s="261"/>
    </row>
    <row r="5" spans="1:9" ht="12" customHeight="1" thickBot="1" x14ac:dyDescent="0.3">
      <c r="A5" s="257"/>
      <c r="B5" s="258"/>
      <c r="C5" s="259"/>
      <c r="D5" s="209" t="s">
        <v>171</v>
      </c>
      <c r="E5" s="210"/>
      <c r="F5" s="210"/>
      <c r="G5" s="210"/>
      <c r="H5" s="211"/>
      <c r="I5" s="252" t="s">
        <v>172</v>
      </c>
    </row>
    <row r="6" spans="1:9" ht="10.5" customHeight="1" x14ac:dyDescent="0.25">
      <c r="A6" s="231" t="s">
        <v>147</v>
      </c>
      <c r="B6" s="232"/>
      <c r="C6" s="260"/>
      <c r="D6" s="252" t="s">
        <v>174</v>
      </c>
      <c r="E6" s="252" t="s">
        <v>175</v>
      </c>
      <c r="F6" s="252" t="s">
        <v>176</v>
      </c>
      <c r="G6" s="252" t="s">
        <v>131</v>
      </c>
      <c r="H6" s="252" t="s">
        <v>177</v>
      </c>
      <c r="I6" s="262"/>
    </row>
    <row r="7" spans="1:9" ht="11.25" customHeight="1" thickBot="1" x14ac:dyDescent="0.3">
      <c r="A7" s="233" t="s">
        <v>173</v>
      </c>
      <c r="B7" s="234"/>
      <c r="C7" s="261"/>
      <c r="D7" s="253"/>
      <c r="E7" s="253"/>
      <c r="F7" s="253"/>
      <c r="G7" s="253"/>
      <c r="H7" s="253"/>
      <c r="I7" s="253"/>
    </row>
    <row r="8" spans="1:9" ht="8.25" customHeight="1" x14ac:dyDescent="0.25">
      <c r="A8" s="254"/>
      <c r="B8" s="255"/>
      <c r="C8" s="256"/>
      <c r="D8" s="34"/>
      <c r="E8" s="34"/>
      <c r="F8" s="34"/>
      <c r="G8" s="34"/>
      <c r="H8" s="34"/>
      <c r="I8" s="34"/>
    </row>
    <row r="9" spans="1:9" ht="12.75" customHeight="1" x14ac:dyDescent="0.25">
      <c r="A9" s="227" t="s">
        <v>178</v>
      </c>
      <c r="B9" s="240"/>
      <c r="C9" s="228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2" t="s">
        <v>179</v>
      </c>
      <c r="C10" s="243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2" t="s">
        <v>180</v>
      </c>
      <c r="C11" s="243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2" t="s">
        <v>181</v>
      </c>
      <c r="C12" s="243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2" t="s">
        <v>182</v>
      </c>
      <c r="C13" s="243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2" t="s">
        <v>183</v>
      </c>
      <c r="C14" s="243"/>
      <c r="D14" s="68">
        <v>0</v>
      </c>
      <c r="E14" s="68">
        <v>0</v>
      </c>
      <c r="F14" s="68">
        <v>0</v>
      </c>
      <c r="G14" s="68">
        <v>12</v>
      </c>
      <c r="H14" s="68">
        <v>12</v>
      </c>
      <c r="I14" s="68">
        <v>-12</v>
      </c>
    </row>
    <row r="15" spans="1:9" ht="12.75" customHeight="1" x14ac:dyDescent="0.25">
      <c r="A15" s="35"/>
      <c r="B15" s="242" t="s">
        <v>184</v>
      </c>
      <c r="C15" s="243"/>
      <c r="D15" s="68">
        <v>0</v>
      </c>
      <c r="E15" s="68">
        <v>322393</v>
      </c>
      <c r="F15" s="68">
        <v>322393</v>
      </c>
      <c r="G15" s="68">
        <v>407430</v>
      </c>
      <c r="H15" s="68">
        <v>402430</v>
      </c>
      <c r="I15" s="68">
        <v>-402430</v>
      </c>
    </row>
    <row r="16" spans="1:9" ht="12.75" customHeight="1" x14ac:dyDescent="0.25">
      <c r="A16" s="35"/>
      <c r="B16" s="242" t="s">
        <v>185</v>
      </c>
      <c r="C16" s="243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</row>
    <row r="17" spans="1:9" ht="12" customHeight="1" x14ac:dyDescent="0.25">
      <c r="A17" s="27"/>
      <c r="B17" s="242" t="s">
        <v>186</v>
      </c>
      <c r="C17" s="243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42" t="s">
        <v>187</v>
      </c>
      <c r="C18" s="243"/>
      <c r="D18" s="69">
        <f>SUM(D19:D29)</f>
        <v>27395606</v>
      </c>
      <c r="E18" s="69">
        <f t="shared" ref="E18:I18" si="0">SUM(E19:E29)</f>
        <v>0</v>
      </c>
      <c r="F18" s="69">
        <f t="shared" si="0"/>
        <v>27395606</v>
      </c>
      <c r="G18" s="69">
        <f t="shared" si="0"/>
        <v>10103977</v>
      </c>
      <c r="H18" s="69">
        <f t="shared" si="0"/>
        <v>10103977</v>
      </c>
      <c r="I18" s="69">
        <f t="shared" si="0"/>
        <v>17291629</v>
      </c>
    </row>
    <row r="19" spans="1:9" ht="12.75" customHeight="1" x14ac:dyDescent="0.25">
      <c r="A19" s="35"/>
      <c r="B19" s="36"/>
      <c r="C19" s="38" t="s">
        <v>188</v>
      </c>
      <c r="D19" s="68">
        <v>27395606</v>
      </c>
      <c r="E19" s="68">
        <v>0</v>
      </c>
      <c r="F19" s="68">
        <v>27395606</v>
      </c>
      <c r="G19" s="68">
        <v>10103977</v>
      </c>
      <c r="H19" s="68">
        <v>10103977</v>
      </c>
      <c r="I19" s="68">
        <v>17291629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42" t="s">
        <v>199</v>
      </c>
      <c r="C30" s="243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2" t="s">
        <v>205</v>
      </c>
      <c r="C36" s="243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42" t="s">
        <v>206</v>
      </c>
      <c r="C37" s="243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2" t="s">
        <v>208</v>
      </c>
      <c r="C39" s="243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7" t="s">
        <v>211</v>
      </c>
      <c r="B43" s="240"/>
      <c r="C43" s="241"/>
      <c r="D43" s="251">
        <f>D10+D11+D12+D13+D14+D15+D16+D17+D18+D30+D36+D37+D39</f>
        <v>27395606</v>
      </c>
      <c r="E43" s="251">
        <f t="shared" ref="E43:I43" si="3">E10+E11+E12+E13+E14+E15+E16+E17+E18+E30+E36+E37+E39</f>
        <v>322393</v>
      </c>
      <c r="F43" s="251">
        <f t="shared" si="3"/>
        <v>27717999</v>
      </c>
      <c r="G43" s="251">
        <f t="shared" si="3"/>
        <v>10511419</v>
      </c>
      <c r="H43" s="251">
        <f t="shared" si="3"/>
        <v>10506419</v>
      </c>
      <c r="I43" s="251">
        <f t="shared" si="3"/>
        <v>16889187</v>
      </c>
    </row>
    <row r="44" spans="1:9" x14ac:dyDescent="0.25">
      <c r="A44" s="227" t="s">
        <v>212</v>
      </c>
      <c r="B44" s="240"/>
      <c r="C44" s="241"/>
      <c r="D44" s="251"/>
      <c r="E44" s="251"/>
      <c r="F44" s="251"/>
      <c r="G44" s="251"/>
      <c r="H44" s="251"/>
      <c r="I44" s="251"/>
    </row>
    <row r="45" spans="1:9" x14ac:dyDescent="0.25">
      <c r="A45" s="227" t="s">
        <v>213</v>
      </c>
      <c r="B45" s="240"/>
      <c r="C45" s="241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7" t="s">
        <v>214</v>
      </c>
      <c r="B47" s="240"/>
      <c r="C47" s="241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2" t="s">
        <v>215</v>
      </c>
      <c r="C48" s="243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2" t="s">
        <v>224</v>
      </c>
      <c r="C57" s="243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2" t="s">
        <v>229</v>
      </c>
      <c r="C62" s="243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2" t="s">
        <v>232</v>
      </c>
      <c r="C65" s="243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2" t="s">
        <v>233</v>
      </c>
      <c r="C66" s="243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4"/>
      <c r="C67" s="245"/>
      <c r="D67" s="65"/>
      <c r="E67" s="65"/>
      <c r="F67" s="65"/>
      <c r="G67" s="65"/>
      <c r="H67" s="65"/>
      <c r="I67" s="65"/>
    </row>
    <row r="68" spans="1:9" x14ac:dyDescent="0.25">
      <c r="A68" s="227" t="s">
        <v>234</v>
      </c>
      <c r="B68" s="240"/>
      <c r="C68" s="241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44"/>
      <c r="C69" s="245"/>
      <c r="D69" s="65"/>
      <c r="E69" s="65"/>
      <c r="F69" s="65"/>
      <c r="G69" s="65"/>
      <c r="H69" s="65"/>
      <c r="I69" s="65"/>
    </row>
    <row r="70" spans="1:9" x14ac:dyDescent="0.25">
      <c r="A70" s="227" t="s">
        <v>235</v>
      </c>
      <c r="B70" s="240"/>
      <c r="C70" s="241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42" t="s">
        <v>236</v>
      </c>
      <c r="C71" s="243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4"/>
      <c r="C72" s="245"/>
      <c r="D72" s="65"/>
      <c r="E72" s="65"/>
      <c r="F72" s="65"/>
      <c r="G72" s="65"/>
      <c r="H72" s="65"/>
      <c r="I72" s="65"/>
    </row>
    <row r="73" spans="1:9" ht="12.75" customHeight="1" x14ac:dyDescent="0.25">
      <c r="A73" s="227" t="s">
        <v>237</v>
      </c>
      <c r="B73" s="240"/>
      <c r="C73" s="241"/>
      <c r="D73" s="70">
        <f>D43+D68+D70</f>
        <v>27395606</v>
      </c>
      <c r="E73" s="70">
        <f t="shared" ref="E73:I73" si="9">E43+E68+E70</f>
        <v>322393</v>
      </c>
      <c r="F73" s="70">
        <f t="shared" si="9"/>
        <v>27717999</v>
      </c>
      <c r="G73" s="70">
        <f t="shared" si="9"/>
        <v>10511419</v>
      </c>
      <c r="H73" s="70">
        <f t="shared" si="9"/>
        <v>10506419</v>
      </c>
      <c r="I73" s="70">
        <f t="shared" si="9"/>
        <v>16889187</v>
      </c>
    </row>
    <row r="74" spans="1:9" ht="7.5" customHeight="1" x14ac:dyDescent="0.25">
      <c r="A74" s="39"/>
      <c r="B74" s="244"/>
      <c r="C74" s="245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8" t="s">
        <v>238</v>
      </c>
      <c r="C75" s="241"/>
      <c r="D75" s="65"/>
      <c r="E75" s="65"/>
      <c r="F75" s="65"/>
      <c r="G75" s="65"/>
      <c r="H75" s="65"/>
      <c r="I75" s="65"/>
    </row>
    <row r="76" spans="1:9" x14ac:dyDescent="0.25">
      <c r="A76" s="35"/>
      <c r="B76" s="249" t="s">
        <v>239</v>
      </c>
      <c r="C76" s="250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9" t="s">
        <v>240</v>
      </c>
      <c r="C77" s="250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8" t="s">
        <v>241</v>
      </c>
      <c r="C78" s="241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46"/>
      <c r="C79" s="247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94" t="s">
        <v>442</v>
      </c>
      <c r="B83" s="194"/>
      <c r="C83" s="194"/>
      <c r="D83" s="111"/>
      <c r="E83" s="111"/>
      <c r="F83" s="194" t="s">
        <v>446</v>
      </c>
      <c r="G83" s="194"/>
      <c r="H83" s="194"/>
      <c r="I83" s="194"/>
    </row>
    <row r="84" spans="1:9" x14ac:dyDescent="0.25">
      <c r="A84" s="215" t="s">
        <v>443</v>
      </c>
      <c r="B84" s="215"/>
      <c r="C84" s="215"/>
      <c r="D84" s="112"/>
      <c r="E84" s="112"/>
      <c r="F84" s="215" t="s">
        <v>445</v>
      </c>
      <c r="G84" s="215"/>
      <c r="H84" s="215"/>
      <c r="I84" s="215"/>
    </row>
    <row r="85" spans="1:9" x14ac:dyDescent="0.25">
      <c r="F85" s="98"/>
      <c r="G85" s="98"/>
      <c r="H85" s="98"/>
      <c r="I85" s="98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="120" zoomScaleNormal="120" workbookViewId="0">
      <selection activeCell="H39" sqref="H39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71" t="s">
        <v>430</v>
      </c>
      <c r="B1" s="272"/>
      <c r="C1" s="272"/>
      <c r="D1" s="272"/>
      <c r="E1" s="272"/>
      <c r="F1" s="272"/>
      <c r="G1" s="272"/>
      <c r="H1" s="273"/>
    </row>
    <row r="2" spans="1:8" ht="12" customHeight="1" x14ac:dyDescent="0.25">
      <c r="A2" s="274" t="s">
        <v>242</v>
      </c>
      <c r="B2" s="275"/>
      <c r="C2" s="275"/>
      <c r="D2" s="275"/>
      <c r="E2" s="275"/>
      <c r="F2" s="275"/>
      <c r="G2" s="275"/>
      <c r="H2" s="276"/>
    </row>
    <row r="3" spans="1:8" ht="11.25" customHeight="1" x14ac:dyDescent="0.25">
      <c r="A3" s="274" t="s">
        <v>243</v>
      </c>
      <c r="B3" s="275"/>
      <c r="C3" s="275"/>
      <c r="D3" s="275"/>
      <c r="E3" s="275"/>
      <c r="F3" s="275"/>
      <c r="G3" s="275"/>
      <c r="H3" s="276"/>
    </row>
    <row r="4" spans="1:8" ht="9.75" customHeight="1" x14ac:dyDescent="0.25">
      <c r="A4" s="274" t="s">
        <v>449</v>
      </c>
      <c r="B4" s="275"/>
      <c r="C4" s="275"/>
      <c r="D4" s="275"/>
      <c r="E4" s="275"/>
      <c r="F4" s="275"/>
      <c r="G4" s="275"/>
      <c r="H4" s="276"/>
    </row>
    <row r="5" spans="1:8" ht="11.25" customHeight="1" thickBot="1" x14ac:dyDescent="0.3">
      <c r="A5" s="277" t="s">
        <v>1</v>
      </c>
      <c r="B5" s="278"/>
      <c r="C5" s="278"/>
      <c r="D5" s="278"/>
      <c r="E5" s="278"/>
      <c r="F5" s="278"/>
      <c r="G5" s="278"/>
      <c r="H5" s="279"/>
    </row>
    <row r="6" spans="1:8" ht="15.75" thickBot="1" x14ac:dyDescent="0.3">
      <c r="A6" s="271" t="s">
        <v>2</v>
      </c>
      <c r="B6" s="280"/>
      <c r="C6" s="282" t="s">
        <v>244</v>
      </c>
      <c r="D6" s="283"/>
      <c r="E6" s="283"/>
      <c r="F6" s="283"/>
      <c r="G6" s="284"/>
      <c r="H6" s="285" t="s">
        <v>245</v>
      </c>
    </row>
    <row r="7" spans="1:8" ht="15.75" thickBot="1" x14ac:dyDescent="0.3">
      <c r="A7" s="277"/>
      <c r="B7" s="281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86"/>
    </row>
    <row r="8" spans="1:8" x14ac:dyDescent="0.25">
      <c r="A8" s="267" t="s">
        <v>248</v>
      </c>
      <c r="B8" s="268"/>
      <c r="C8" s="77">
        <f>C9+C17+C27+C37+C47+C57+C61+C70+C74</f>
        <v>27395606</v>
      </c>
      <c r="D8" s="77">
        <f t="shared" ref="D8:H8" si="0">D9+D17+D27+D37+D47+D57+D61+D70+D74</f>
        <v>196214</v>
      </c>
      <c r="E8" s="77">
        <f t="shared" si="0"/>
        <v>27591820</v>
      </c>
      <c r="F8" s="77">
        <f t="shared" si="0"/>
        <v>10501253</v>
      </c>
      <c r="G8" s="77">
        <f t="shared" si="0"/>
        <v>10500109</v>
      </c>
      <c r="H8" s="77">
        <f t="shared" si="0"/>
        <v>17090567</v>
      </c>
    </row>
    <row r="9" spans="1:8" x14ac:dyDescent="0.25">
      <c r="A9" s="263" t="s">
        <v>249</v>
      </c>
      <c r="B9" s="264"/>
      <c r="C9" s="77">
        <f>SUM(C10:C16)</f>
        <v>13251106</v>
      </c>
      <c r="D9" s="77">
        <f t="shared" ref="D9:H9" si="1">SUM(D10:D16)</f>
        <v>-362623</v>
      </c>
      <c r="E9" s="77">
        <f t="shared" si="1"/>
        <v>12888483</v>
      </c>
      <c r="F9" s="77">
        <f t="shared" si="1"/>
        <v>5465733</v>
      </c>
      <c r="G9" s="77">
        <f t="shared" si="1"/>
        <v>5465733</v>
      </c>
      <c r="H9" s="77">
        <f t="shared" si="1"/>
        <v>7422750</v>
      </c>
    </row>
    <row r="10" spans="1:8" ht="11.1" customHeight="1" x14ac:dyDescent="0.25">
      <c r="A10" s="45"/>
      <c r="B10" s="44" t="s">
        <v>250</v>
      </c>
      <c r="C10" s="78">
        <v>3978274</v>
      </c>
      <c r="D10" s="78">
        <v>-88932</v>
      </c>
      <c r="E10" s="78">
        <v>3889342</v>
      </c>
      <c r="F10" s="78">
        <v>1725964</v>
      </c>
      <c r="G10" s="78">
        <v>1725964</v>
      </c>
      <c r="H10" s="78">
        <v>2163378</v>
      </c>
    </row>
    <row r="11" spans="1:8" ht="11.1" customHeight="1" x14ac:dyDescent="0.25">
      <c r="A11" s="45"/>
      <c r="B11" s="44" t="s">
        <v>251</v>
      </c>
      <c r="C11" s="78">
        <v>3112482</v>
      </c>
      <c r="D11" s="78">
        <v>-29311</v>
      </c>
      <c r="E11" s="78">
        <v>3083171</v>
      </c>
      <c r="F11" s="78">
        <v>1447439</v>
      </c>
      <c r="G11" s="78">
        <v>1447439</v>
      </c>
      <c r="H11" s="78">
        <v>1635732</v>
      </c>
    </row>
    <row r="12" spans="1:8" ht="11.1" customHeight="1" x14ac:dyDescent="0.25">
      <c r="A12" s="45"/>
      <c r="B12" s="44" t="s">
        <v>252</v>
      </c>
      <c r="C12" s="78">
        <v>903148</v>
      </c>
      <c r="D12" s="78">
        <v>-2334</v>
      </c>
      <c r="E12" s="78">
        <v>900814</v>
      </c>
      <c r="F12" s="78">
        <v>413933</v>
      </c>
      <c r="G12" s="78">
        <v>413933</v>
      </c>
      <c r="H12" s="78">
        <v>486881</v>
      </c>
    </row>
    <row r="13" spans="1:8" ht="11.1" customHeight="1" x14ac:dyDescent="0.25">
      <c r="A13" s="45"/>
      <c r="B13" s="44" t="s">
        <v>253</v>
      </c>
      <c r="C13" s="78">
        <v>867500</v>
      </c>
      <c r="D13" s="78">
        <v>-135719</v>
      </c>
      <c r="E13" s="78">
        <v>731781</v>
      </c>
      <c r="F13" s="78">
        <v>108009</v>
      </c>
      <c r="G13" s="78">
        <v>108009</v>
      </c>
      <c r="H13" s="78">
        <v>623772</v>
      </c>
    </row>
    <row r="14" spans="1:8" ht="11.1" customHeight="1" x14ac:dyDescent="0.25">
      <c r="A14" s="45"/>
      <c r="B14" s="44" t="s">
        <v>254</v>
      </c>
      <c r="C14" s="78">
        <v>4389702</v>
      </c>
      <c r="D14" s="78">
        <v>-106327</v>
      </c>
      <c r="E14" s="78">
        <v>4283375</v>
      </c>
      <c r="F14" s="78">
        <v>1770388</v>
      </c>
      <c r="G14" s="78">
        <v>1770388</v>
      </c>
      <c r="H14" s="78">
        <v>2512987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63" t="s">
        <v>257</v>
      </c>
      <c r="B17" s="264"/>
      <c r="C17" s="77">
        <f>SUM(C18:C26)</f>
        <v>1119500</v>
      </c>
      <c r="D17" s="77">
        <f t="shared" ref="D17:H17" si="2">SUM(D18:D26)</f>
        <v>119371</v>
      </c>
      <c r="E17" s="77">
        <f t="shared" si="2"/>
        <v>1238871</v>
      </c>
      <c r="F17" s="77">
        <f t="shared" si="2"/>
        <v>274532</v>
      </c>
      <c r="G17" s="77">
        <f t="shared" si="2"/>
        <v>274532</v>
      </c>
      <c r="H17" s="77">
        <f t="shared" si="2"/>
        <v>964339</v>
      </c>
    </row>
    <row r="18" spans="1:8" ht="11.1" customHeight="1" x14ac:dyDescent="0.25">
      <c r="A18" s="45"/>
      <c r="B18" s="73" t="s">
        <v>258</v>
      </c>
      <c r="C18" s="78">
        <v>435000</v>
      </c>
      <c r="D18" s="78">
        <v>49316</v>
      </c>
      <c r="E18" s="78">
        <v>484316</v>
      </c>
      <c r="F18" s="78">
        <v>54665</v>
      </c>
      <c r="G18" s="78">
        <v>54665</v>
      </c>
      <c r="H18" s="78">
        <v>429651</v>
      </c>
    </row>
    <row r="19" spans="1:8" ht="11.1" customHeight="1" x14ac:dyDescent="0.25">
      <c r="A19" s="45"/>
      <c r="B19" s="44" t="s">
        <v>259</v>
      </c>
      <c r="C19" s="78">
        <v>33000</v>
      </c>
      <c r="D19" s="78">
        <v>4000</v>
      </c>
      <c r="E19" s="78">
        <v>37000</v>
      </c>
      <c r="F19" s="78">
        <v>6870</v>
      </c>
      <c r="G19" s="78">
        <v>6870</v>
      </c>
      <c r="H19" s="78">
        <v>30130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77000</v>
      </c>
      <c r="D21" s="78">
        <v>51500</v>
      </c>
      <c r="E21" s="78">
        <v>128500</v>
      </c>
      <c r="F21" s="78">
        <v>54397</v>
      </c>
      <c r="G21" s="78">
        <v>54397</v>
      </c>
      <c r="H21" s="78">
        <v>74103</v>
      </c>
    </row>
    <row r="22" spans="1:8" ht="11.1" customHeight="1" x14ac:dyDescent="0.25">
      <c r="A22" s="45"/>
      <c r="B22" s="44" t="s">
        <v>262</v>
      </c>
      <c r="C22" s="78">
        <v>11000</v>
      </c>
      <c r="D22" s="78">
        <v>0</v>
      </c>
      <c r="E22" s="78">
        <v>11000</v>
      </c>
      <c r="F22" s="78">
        <v>0</v>
      </c>
      <c r="G22" s="78">
        <v>0</v>
      </c>
      <c r="H22" s="78">
        <v>11000</v>
      </c>
    </row>
    <row r="23" spans="1:8" ht="11.1" customHeight="1" x14ac:dyDescent="0.25">
      <c r="A23" s="45"/>
      <c r="B23" s="44" t="s">
        <v>263</v>
      </c>
      <c r="C23" s="78">
        <v>432000</v>
      </c>
      <c r="D23" s="78">
        <v>0</v>
      </c>
      <c r="E23" s="78">
        <v>432000</v>
      </c>
      <c r="F23" s="78">
        <v>135105</v>
      </c>
      <c r="G23" s="78">
        <v>135105</v>
      </c>
      <c r="H23" s="78">
        <v>296895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131500</v>
      </c>
      <c r="D26" s="78">
        <v>14555</v>
      </c>
      <c r="E26" s="78">
        <v>146055</v>
      </c>
      <c r="F26" s="78">
        <v>23495</v>
      </c>
      <c r="G26" s="78">
        <v>23495</v>
      </c>
      <c r="H26" s="78">
        <v>122560</v>
      </c>
    </row>
    <row r="27" spans="1:8" x14ac:dyDescent="0.25">
      <c r="A27" s="263" t="s">
        <v>267</v>
      </c>
      <c r="B27" s="264"/>
      <c r="C27" s="77">
        <f>SUM(C28:C36)</f>
        <v>4835000</v>
      </c>
      <c r="D27" s="77">
        <f t="shared" ref="D27:H27" si="3">SUM(D28:D36)</f>
        <v>439466</v>
      </c>
      <c r="E27" s="77">
        <f t="shared" si="3"/>
        <v>5274466</v>
      </c>
      <c r="F27" s="77">
        <f t="shared" si="3"/>
        <v>1037424</v>
      </c>
      <c r="G27" s="77">
        <f t="shared" si="3"/>
        <v>1036280</v>
      </c>
      <c r="H27" s="77">
        <f t="shared" si="3"/>
        <v>4237042</v>
      </c>
    </row>
    <row r="28" spans="1:8" ht="11.1" customHeight="1" x14ac:dyDescent="0.25">
      <c r="A28" s="45"/>
      <c r="B28" s="44" t="s">
        <v>268</v>
      </c>
      <c r="C28" s="78">
        <v>3932000</v>
      </c>
      <c r="D28" s="78">
        <v>4000</v>
      </c>
      <c r="E28" s="78">
        <v>3936000</v>
      </c>
      <c r="F28" s="78">
        <v>631244</v>
      </c>
      <c r="G28" s="78">
        <v>630558</v>
      </c>
      <c r="H28" s="78">
        <v>3304756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173000</v>
      </c>
      <c r="D31" s="78">
        <v>0</v>
      </c>
      <c r="E31" s="78">
        <v>173000</v>
      </c>
      <c r="F31" s="78">
        <v>761</v>
      </c>
      <c r="G31" s="78">
        <v>761</v>
      </c>
      <c r="H31" s="78">
        <v>172239</v>
      </c>
    </row>
    <row r="32" spans="1:8" ht="11.1" customHeight="1" x14ac:dyDescent="0.25">
      <c r="A32" s="45"/>
      <c r="B32" s="73" t="s">
        <v>272</v>
      </c>
      <c r="C32" s="78">
        <v>175000</v>
      </c>
      <c r="D32" s="78">
        <v>240000</v>
      </c>
      <c r="E32" s="78">
        <v>415000</v>
      </c>
      <c r="F32" s="78">
        <v>143775</v>
      </c>
      <c r="G32" s="78">
        <v>143775</v>
      </c>
      <c r="H32" s="78">
        <v>271225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182666</v>
      </c>
      <c r="E33" s="78">
        <v>182666</v>
      </c>
      <c r="F33" s="78">
        <v>182118</v>
      </c>
      <c r="G33" s="78">
        <v>182118</v>
      </c>
      <c r="H33" s="78">
        <v>548</v>
      </c>
    </row>
    <row r="34" spans="1:8" ht="11.1" customHeight="1" x14ac:dyDescent="0.25">
      <c r="A34" s="45"/>
      <c r="B34" s="44" t="s">
        <v>274</v>
      </c>
      <c r="C34" s="78">
        <v>36000</v>
      </c>
      <c r="D34" s="78">
        <v>12800</v>
      </c>
      <c r="E34" s="78">
        <v>48800</v>
      </c>
      <c r="F34" s="78">
        <v>989</v>
      </c>
      <c r="G34" s="78">
        <v>531</v>
      </c>
      <c r="H34" s="78">
        <v>47811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459000</v>
      </c>
      <c r="D36" s="78">
        <v>0</v>
      </c>
      <c r="E36" s="78">
        <v>459000</v>
      </c>
      <c r="F36" s="78">
        <v>78537</v>
      </c>
      <c r="G36" s="78">
        <v>78537</v>
      </c>
      <c r="H36" s="78">
        <v>380463</v>
      </c>
    </row>
    <row r="37" spans="1:8" x14ac:dyDescent="0.25">
      <c r="A37" s="265" t="s">
        <v>277</v>
      </c>
      <c r="B37" s="266"/>
      <c r="C37" s="77">
        <f>SUM(C38:C46)</f>
        <v>8190000</v>
      </c>
      <c r="D37" s="77">
        <f t="shared" ref="D37:H37" si="4">SUM(D38:D46)</f>
        <v>0</v>
      </c>
      <c r="E37" s="77">
        <f t="shared" si="4"/>
        <v>8190000</v>
      </c>
      <c r="F37" s="77">
        <f t="shared" si="4"/>
        <v>3723564</v>
      </c>
      <c r="G37" s="77">
        <f t="shared" si="4"/>
        <v>3723564</v>
      </c>
      <c r="H37" s="77">
        <f t="shared" si="4"/>
        <v>4466436</v>
      </c>
    </row>
    <row r="38" spans="1:8" ht="11.1" customHeight="1" x14ac:dyDescent="0.25">
      <c r="A38" s="45"/>
      <c r="B38" s="44" t="s">
        <v>278</v>
      </c>
      <c r="C38" s="78">
        <v>8190000</v>
      </c>
      <c r="D38" s="78">
        <v>0</v>
      </c>
      <c r="E38" s="78">
        <v>8190000</v>
      </c>
      <c r="F38" s="78">
        <v>3723564</v>
      </c>
      <c r="G38" s="78">
        <v>3723564</v>
      </c>
      <c r="H38" s="78">
        <v>4466436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63" t="s">
        <v>287</v>
      </c>
      <c r="B47" s="264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63" t="s">
        <v>297</v>
      </c>
      <c r="B57" s="264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63" t="s">
        <v>301</v>
      </c>
      <c r="B61" s="264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63" t="s">
        <v>310</v>
      </c>
      <c r="B70" s="264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63" t="s">
        <v>314</v>
      </c>
      <c r="B74" s="264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9"/>
      <c r="B82" s="270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67"/>
      <c r="B84" s="268"/>
      <c r="C84" s="82"/>
      <c r="D84" s="82"/>
      <c r="E84" s="82"/>
      <c r="F84" s="82"/>
      <c r="G84" s="82"/>
      <c r="H84" s="82"/>
    </row>
    <row r="85" spans="1:8" x14ac:dyDescent="0.25">
      <c r="A85" s="263" t="s">
        <v>322</v>
      </c>
      <c r="B85" s="264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63" t="s">
        <v>249</v>
      </c>
      <c r="B86" s="264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63" t="s">
        <v>257</v>
      </c>
      <c r="B94" s="264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63" t="s">
        <v>267</v>
      </c>
      <c r="B104" s="264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65" t="s">
        <v>277</v>
      </c>
      <c r="B114" s="266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65" t="s">
        <v>287</v>
      </c>
      <c r="B124" s="266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63" t="s">
        <v>297</v>
      </c>
      <c r="B134" s="264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63" t="s">
        <v>301</v>
      </c>
      <c r="B138" s="264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63" t="s">
        <v>310</v>
      </c>
      <c r="B147" s="264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63" t="s">
        <v>314</v>
      </c>
      <c r="B151" s="264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63" t="s">
        <v>323</v>
      </c>
      <c r="B160" s="264"/>
      <c r="C160" s="77">
        <f>C8+C85</f>
        <v>27395606</v>
      </c>
      <c r="D160" s="77">
        <f t="shared" ref="D160:H160" si="20">D8+D85</f>
        <v>196214</v>
      </c>
      <c r="E160" s="77">
        <f t="shared" si="20"/>
        <v>27591820</v>
      </c>
      <c r="F160" s="77">
        <f t="shared" si="20"/>
        <v>10501253</v>
      </c>
      <c r="G160" s="77">
        <f t="shared" si="20"/>
        <v>10500109</v>
      </c>
      <c r="H160" s="77">
        <f t="shared" si="20"/>
        <v>17090567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94" t="s">
        <v>442</v>
      </c>
      <c r="B165" s="194"/>
      <c r="C165" s="194"/>
      <c r="D165" s="111"/>
      <c r="E165" s="194" t="s">
        <v>446</v>
      </c>
      <c r="F165" s="194"/>
      <c r="G165" s="194"/>
      <c r="H165" s="194"/>
    </row>
    <row r="166" spans="1:8" x14ac:dyDescent="0.25">
      <c r="A166" s="216" t="s">
        <v>443</v>
      </c>
      <c r="B166" s="216"/>
      <c r="C166" s="216"/>
      <c r="D166" s="111"/>
      <c r="E166" s="215" t="s">
        <v>445</v>
      </c>
      <c r="F166" s="215"/>
      <c r="G166" s="215"/>
      <c r="H166" s="215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G11" sqref="G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9" t="s">
        <v>430</v>
      </c>
      <c r="B1" s="290"/>
      <c r="C1" s="290"/>
      <c r="D1" s="290"/>
      <c r="E1" s="290"/>
      <c r="F1" s="290"/>
      <c r="G1" s="291"/>
    </row>
    <row r="2" spans="1:7" x14ac:dyDescent="0.25">
      <c r="A2" s="173" t="s">
        <v>242</v>
      </c>
      <c r="B2" s="292"/>
      <c r="C2" s="292"/>
      <c r="D2" s="292"/>
      <c r="E2" s="292"/>
      <c r="F2" s="292"/>
      <c r="G2" s="293"/>
    </row>
    <row r="3" spans="1:7" x14ac:dyDescent="0.25">
      <c r="A3" s="173" t="s">
        <v>324</v>
      </c>
      <c r="B3" s="292"/>
      <c r="C3" s="292"/>
      <c r="D3" s="292"/>
      <c r="E3" s="292"/>
      <c r="F3" s="292"/>
      <c r="G3" s="293"/>
    </row>
    <row r="4" spans="1:7" x14ac:dyDescent="0.25">
      <c r="A4" s="173" t="s">
        <v>449</v>
      </c>
      <c r="B4" s="292"/>
      <c r="C4" s="292"/>
      <c r="D4" s="292"/>
      <c r="E4" s="292"/>
      <c r="F4" s="292"/>
      <c r="G4" s="293"/>
    </row>
    <row r="5" spans="1:7" ht="15.75" thickBot="1" x14ac:dyDescent="0.3">
      <c r="A5" s="294" t="s">
        <v>1</v>
      </c>
      <c r="B5" s="295"/>
      <c r="C5" s="295"/>
      <c r="D5" s="295"/>
      <c r="E5" s="295"/>
      <c r="F5" s="295"/>
      <c r="G5" s="296"/>
    </row>
    <row r="6" spans="1:7" ht="15.75" thickBot="1" x14ac:dyDescent="0.3">
      <c r="A6" s="236" t="s">
        <v>2</v>
      </c>
      <c r="B6" s="212" t="s">
        <v>244</v>
      </c>
      <c r="C6" s="213"/>
      <c r="D6" s="213"/>
      <c r="E6" s="213"/>
      <c r="F6" s="214"/>
      <c r="G6" s="236" t="s">
        <v>245</v>
      </c>
    </row>
    <row r="7" spans="1:7" ht="17.25" thickBot="1" x14ac:dyDescent="0.3">
      <c r="A7" s="237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7"/>
    </row>
    <row r="8" spans="1:7" x14ac:dyDescent="0.25">
      <c r="A8" s="12" t="s">
        <v>325</v>
      </c>
      <c r="B8" s="288">
        <f>SUM(B10:B17)</f>
        <v>27395606</v>
      </c>
      <c r="C8" s="288">
        <f t="shared" ref="C8:G8" si="0">SUM(C10:C17)</f>
        <v>196214</v>
      </c>
      <c r="D8" s="288">
        <f t="shared" si="0"/>
        <v>27591820</v>
      </c>
      <c r="E8" s="288">
        <f t="shared" si="0"/>
        <v>10501253</v>
      </c>
      <c r="F8" s="288">
        <f t="shared" si="0"/>
        <v>10500109</v>
      </c>
      <c r="G8" s="288">
        <f t="shared" si="0"/>
        <v>17090567</v>
      </c>
    </row>
    <row r="9" spans="1:7" x14ac:dyDescent="0.25">
      <c r="A9" s="12" t="s">
        <v>326</v>
      </c>
      <c r="B9" s="287"/>
      <c r="C9" s="287"/>
      <c r="D9" s="287"/>
      <c r="E9" s="287"/>
      <c r="F9" s="287"/>
      <c r="G9" s="287"/>
    </row>
    <row r="10" spans="1:7" x14ac:dyDescent="0.25">
      <c r="A10" s="17" t="s">
        <v>441</v>
      </c>
      <c r="B10" s="75">
        <v>27395606</v>
      </c>
      <c r="C10" s="75">
        <v>196214</v>
      </c>
      <c r="D10" s="75">
        <v>27591820</v>
      </c>
      <c r="E10" s="75">
        <v>10501253</v>
      </c>
      <c r="F10" s="75">
        <v>10500109</v>
      </c>
      <c r="G10" s="75">
        <v>17090567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7">
        <f>SUM(B21:B28)</f>
        <v>0</v>
      </c>
      <c r="C19" s="287">
        <f t="shared" ref="C19:G19" si="1">SUM(C21:C28)</f>
        <v>0</v>
      </c>
      <c r="D19" s="287">
        <f t="shared" si="1"/>
        <v>0</v>
      </c>
      <c r="E19" s="287">
        <f t="shared" si="1"/>
        <v>0</v>
      </c>
      <c r="F19" s="287">
        <f t="shared" si="1"/>
        <v>0</v>
      </c>
      <c r="G19" s="287">
        <f t="shared" si="1"/>
        <v>0</v>
      </c>
    </row>
    <row r="20" spans="1:7" x14ac:dyDescent="0.25">
      <c r="A20" s="14" t="s">
        <v>328</v>
      </c>
      <c r="B20" s="287"/>
      <c r="C20" s="287"/>
      <c r="D20" s="287"/>
      <c r="E20" s="287"/>
      <c r="F20" s="287"/>
      <c r="G20" s="287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27395606</v>
      </c>
      <c r="C30" s="76">
        <f t="shared" ref="C30:G30" si="2">C8+C19</f>
        <v>196214</v>
      </c>
      <c r="D30" s="76">
        <f t="shared" si="2"/>
        <v>27591820</v>
      </c>
      <c r="E30" s="76">
        <f t="shared" si="2"/>
        <v>10501253</v>
      </c>
      <c r="F30" s="76">
        <f t="shared" si="2"/>
        <v>10500109</v>
      </c>
      <c r="G30" s="76">
        <f t="shared" si="2"/>
        <v>17090567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10"/>
      <c r="B34" s="110"/>
      <c r="D34" s="110"/>
      <c r="E34" s="110"/>
      <c r="F34" s="110"/>
      <c r="G34" s="110"/>
    </row>
    <row r="35" spans="1:7" x14ac:dyDescent="0.25">
      <c r="A35" s="216" t="s">
        <v>442</v>
      </c>
      <c r="B35" s="216"/>
      <c r="C35" s="216"/>
      <c r="D35" s="194" t="s">
        <v>446</v>
      </c>
      <c r="E35" s="194"/>
      <c r="F35" s="194"/>
      <c r="G35" s="194"/>
    </row>
    <row r="36" spans="1:7" x14ac:dyDescent="0.25">
      <c r="A36" s="216" t="s">
        <v>443</v>
      </c>
      <c r="B36" s="216"/>
      <c r="C36" s="216"/>
      <c r="D36" s="215" t="s">
        <v>445</v>
      </c>
      <c r="E36" s="215"/>
      <c r="F36" s="215"/>
      <c r="G36" s="215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workbookViewId="0">
      <selection activeCell="E21" sqref="E21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57" t="s">
        <v>430</v>
      </c>
      <c r="B1" s="258"/>
      <c r="C1" s="258"/>
      <c r="D1" s="258"/>
      <c r="E1" s="258"/>
      <c r="F1" s="258"/>
      <c r="G1" s="258"/>
      <c r="H1" s="298"/>
    </row>
    <row r="2" spans="1:8" ht="12" customHeight="1" x14ac:dyDescent="0.25">
      <c r="A2" s="231" t="s">
        <v>242</v>
      </c>
      <c r="B2" s="232"/>
      <c r="C2" s="232"/>
      <c r="D2" s="232"/>
      <c r="E2" s="232"/>
      <c r="F2" s="232"/>
      <c r="G2" s="232"/>
      <c r="H2" s="299"/>
    </row>
    <row r="3" spans="1:8" ht="12" customHeight="1" x14ac:dyDescent="0.25">
      <c r="A3" s="231" t="s">
        <v>329</v>
      </c>
      <c r="B3" s="232"/>
      <c r="C3" s="232"/>
      <c r="D3" s="232"/>
      <c r="E3" s="232"/>
      <c r="F3" s="232"/>
      <c r="G3" s="232"/>
      <c r="H3" s="299"/>
    </row>
    <row r="4" spans="1:8" ht="12" customHeight="1" x14ac:dyDescent="0.25">
      <c r="A4" s="231" t="s">
        <v>450</v>
      </c>
      <c r="B4" s="232"/>
      <c r="C4" s="232"/>
      <c r="D4" s="232"/>
      <c r="E4" s="232"/>
      <c r="F4" s="232"/>
      <c r="G4" s="232"/>
      <c r="H4" s="299"/>
    </row>
    <row r="5" spans="1:8" ht="12" customHeight="1" thickBot="1" x14ac:dyDescent="0.3">
      <c r="A5" s="233" t="s">
        <v>1</v>
      </c>
      <c r="B5" s="234"/>
      <c r="C5" s="234"/>
      <c r="D5" s="234"/>
      <c r="E5" s="234"/>
      <c r="F5" s="234"/>
      <c r="G5" s="234"/>
      <c r="H5" s="300"/>
    </row>
    <row r="6" spans="1:8" ht="15.75" thickBot="1" x14ac:dyDescent="0.3">
      <c r="A6" s="257" t="s">
        <v>2</v>
      </c>
      <c r="B6" s="259"/>
      <c r="C6" s="212" t="s">
        <v>244</v>
      </c>
      <c r="D6" s="213"/>
      <c r="E6" s="213"/>
      <c r="F6" s="213"/>
      <c r="G6" s="214"/>
      <c r="H6" s="236" t="s">
        <v>245</v>
      </c>
    </row>
    <row r="7" spans="1:8" ht="17.25" thickBot="1" x14ac:dyDescent="0.3">
      <c r="A7" s="233"/>
      <c r="B7" s="261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7"/>
    </row>
    <row r="8" spans="1:8" ht="13.5" customHeight="1" x14ac:dyDescent="0.25">
      <c r="A8" s="229" t="s">
        <v>330</v>
      </c>
      <c r="B8" s="297"/>
      <c r="C8" s="76">
        <f>C9+C19+C28+C39</f>
        <v>27395606</v>
      </c>
      <c r="D8" s="76">
        <f t="shared" ref="D8:H8" si="0">D9+D19+D28+D39</f>
        <v>196214</v>
      </c>
      <c r="E8" s="76">
        <f t="shared" si="0"/>
        <v>27591820</v>
      </c>
      <c r="F8" s="76">
        <f t="shared" si="0"/>
        <v>10501253</v>
      </c>
      <c r="G8" s="76">
        <f t="shared" si="0"/>
        <v>10500109</v>
      </c>
      <c r="H8" s="76">
        <f t="shared" si="0"/>
        <v>17090567</v>
      </c>
    </row>
    <row r="9" spans="1:8" ht="11.25" customHeight="1" x14ac:dyDescent="0.25">
      <c r="A9" s="227" t="s">
        <v>432</v>
      </c>
      <c r="B9" s="228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7" t="s">
        <v>433</v>
      </c>
      <c r="B19" s="228"/>
      <c r="C19" s="70">
        <f>SUM(C20:C26)</f>
        <v>27395606</v>
      </c>
      <c r="D19" s="70">
        <f t="shared" ref="D19:H19" si="2">SUM(D20:D26)</f>
        <v>196214</v>
      </c>
      <c r="E19" s="70">
        <f t="shared" si="2"/>
        <v>27591820</v>
      </c>
      <c r="F19" s="70">
        <f t="shared" si="2"/>
        <v>10501253</v>
      </c>
      <c r="G19" s="70">
        <f t="shared" si="2"/>
        <v>10500109</v>
      </c>
      <c r="H19" s="70">
        <f t="shared" si="2"/>
        <v>17090567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27395606</v>
      </c>
      <c r="D23" s="68">
        <v>196214</v>
      </c>
      <c r="E23" s="68">
        <v>27591820</v>
      </c>
      <c r="F23" s="68">
        <v>10501253</v>
      </c>
      <c r="G23" s="68">
        <v>10500109</v>
      </c>
      <c r="H23" s="68">
        <v>17090567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9" t="s">
        <v>434</v>
      </c>
      <c r="B28" s="230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9" t="s">
        <v>435</v>
      </c>
      <c r="B39" s="230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7" t="s">
        <v>359</v>
      </c>
      <c r="B45" s="228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7" t="s">
        <v>432</v>
      </c>
      <c r="B46" s="228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9" t="s">
        <v>433</v>
      </c>
      <c r="B56" s="230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9" t="s">
        <v>434</v>
      </c>
      <c r="B65" s="230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9" t="s">
        <v>435</v>
      </c>
      <c r="B76" s="230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7" t="s">
        <v>323</v>
      </c>
      <c r="B82" s="228"/>
      <c r="C82" s="70">
        <f>C8+C45</f>
        <v>27395606</v>
      </c>
      <c r="D82" s="70">
        <f t="shared" ref="D82:H82" si="10">D8+D45</f>
        <v>196214</v>
      </c>
      <c r="E82" s="70">
        <f t="shared" si="10"/>
        <v>27591820</v>
      </c>
      <c r="F82" s="70">
        <f t="shared" si="10"/>
        <v>10501253</v>
      </c>
      <c r="G82" s="70">
        <f t="shared" si="10"/>
        <v>10500109</v>
      </c>
      <c r="H82" s="70">
        <f t="shared" si="10"/>
        <v>17090567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94" t="s">
        <v>442</v>
      </c>
      <c r="B87" s="194"/>
      <c r="C87" s="111"/>
      <c r="D87" s="113"/>
      <c r="E87" s="194" t="s">
        <v>446</v>
      </c>
      <c r="F87" s="194"/>
      <c r="G87" s="194"/>
      <c r="H87" s="194"/>
    </row>
    <row r="88" spans="1:8" x14ac:dyDescent="0.25">
      <c r="A88" s="215" t="s">
        <v>443</v>
      </c>
      <c r="B88" s="215"/>
      <c r="C88" s="112"/>
      <c r="D88" s="114"/>
      <c r="E88" s="215" t="s">
        <v>445</v>
      </c>
      <c r="F88" s="215"/>
      <c r="G88" s="215"/>
      <c r="H88" s="215"/>
    </row>
    <row r="89" spans="1:8" x14ac:dyDescent="0.25">
      <c r="E89" s="98"/>
      <c r="F89" s="98"/>
      <c r="G89" s="98"/>
      <c r="H89" s="98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zoomScale="120" zoomScaleNormal="120" workbookViewId="0">
      <selection activeCell="G10" sqref="G10"/>
    </sheetView>
  </sheetViews>
  <sheetFormatPr baseColWidth="10" defaultRowHeight="15" x14ac:dyDescent="0.25"/>
  <cols>
    <col min="1" max="1" width="31.5703125" style="147" customWidth="1"/>
    <col min="2" max="16384" width="11.42578125" style="147"/>
  </cols>
  <sheetData>
    <row r="1" spans="1:8" ht="11.1" customHeight="1" x14ac:dyDescent="0.25">
      <c r="A1" s="311" t="s">
        <v>430</v>
      </c>
      <c r="B1" s="312"/>
      <c r="C1" s="312"/>
      <c r="D1" s="312"/>
      <c r="E1" s="312"/>
      <c r="F1" s="312"/>
      <c r="G1" s="313"/>
    </row>
    <row r="2" spans="1:8" ht="11.1" customHeight="1" x14ac:dyDescent="0.25">
      <c r="A2" s="314" t="s">
        <v>242</v>
      </c>
      <c r="B2" s="315"/>
      <c r="C2" s="315"/>
      <c r="D2" s="315"/>
      <c r="E2" s="315"/>
      <c r="F2" s="315"/>
      <c r="G2" s="316"/>
    </row>
    <row r="3" spans="1:8" ht="11.1" customHeight="1" x14ac:dyDescent="0.25">
      <c r="A3" s="314" t="s">
        <v>360</v>
      </c>
      <c r="B3" s="315"/>
      <c r="C3" s="315"/>
      <c r="D3" s="315"/>
      <c r="E3" s="315"/>
      <c r="F3" s="315"/>
      <c r="G3" s="316"/>
    </row>
    <row r="4" spans="1:8" ht="11.1" customHeight="1" x14ac:dyDescent="0.25">
      <c r="A4" s="231" t="s">
        <v>449</v>
      </c>
      <c r="B4" s="315"/>
      <c r="C4" s="315"/>
      <c r="D4" s="315"/>
      <c r="E4" s="315"/>
      <c r="F4" s="315"/>
      <c r="G4" s="316"/>
    </row>
    <row r="5" spans="1:8" ht="11.1" customHeight="1" thickBot="1" x14ac:dyDescent="0.3">
      <c r="A5" s="317" t="s">
        <v>1</v>
      </c>
      <c r="B5" s="318"/>
      <c r="C5" s="318"/>
      <c r="D5" s="318"/>
      <c r="E5" s="318"/>
      <c r="F5" s="318"/>
      <c r="G5" s="319"/>
    </row>
    <row r="6" spans="1:8" ht="15.75" thickBot="1" x14ac:dyDescent="0.3">
      <c r="A6" s="301" t="s">
        <v>2</v>
      </c>
      <c r="B6" s="303" t="s">
        <v>244</v>
      </c>
      <c r="C6" s="304"/>
      <c r="D6" s="304"/>
      <c r="E6" s="304"/>
      <c r="F6" s="305"/>
      <c r="G6" s="306" t="s">
        <v>245</v>
      </c>
    </row>
    <row r="7" spans="1:8" ht="17.25" thickBot="1" x14ac:dyDescent="0.3">
      <c r="A7" s="302"/>
      <c r="B7" s="148" t="s">
        <v>130</v>
      </c>
      <c r="C7" s="148" t="s">
        <v>246</v>
      </c>
      <c r="D7" s="148" t="s">
        <v>247</v>
      </c>
      <c r="E7" s="148" t="s">
        <v>361</v>
      </c>
      <c r="F7" s="148" t="s">
        <v>149</v>
      </c>
      <c r="G7" s="307"/>
    </row>
    <row r="8" spans="1:8" x14ac:dyDescent="0.25">
      <c r="A8" s="149" t="s">
        <v>362</v>
      </c>
      <c r="B8" s="150">
        <f>B9+B10+B11+B14+B15+B18</f>
        <v>13251106</v>
      </c>
      <c r="C8" s="150">
        <f t="shared" ref="C8:G8" si="0">C9+C10+C11+C14+C15+C18</f>
        <v>-362623</v>
      </c>
      <c r="D8" s="150">
        <f t="shared" si="0"/>
        <v>12888483</v>
      </c>
      <c r="E8" s="150">
        <f t="shared" si="0"/>
        <v>5465733</v>
      </c>
      <c r="F8" s="150">
        <f t="shared" si="0"/>
        <v>5465733</v>
      </c>
      <c r="G8" s="150">
        <f t="shared" si="0"/>
        <v>7422750</v>
      </c>
    </row>
    <row r="9" spans="1:8" x14ac:dyDescent="0.25">
      <c r="A9" s="151" t="s">
        <v>363</v>
      </c>
      <c r="B9" s="152">
        <v>13251106</v>
      </c>
      <c r="C9" s="152">
        <v>-362623</v>
      </c>
      <c r="D9" s="152">
        <v>12888483</v>
      </c>
      <c r="E9" s="152">
        <v>5465733</v>
      </c>
      <c r="F9" s="152">
        <v>5465733</v>
      </c>
      <c r="G9" s="152">
        <v>7422750</v>
      </c>
      <c r="H9" s="162"/>
    </row>
    <row r="10" spans="1:8" x14ac:dyDescent="0.25">
      <c r="A10" s="151" t="s">
        <v>364</v>
      </c>
      <c r="B10" s="150">
        <v>0</v>
      </c>
      <c r="C10" s="150">
        <v>0</v>
      </c>
      <c r="D10" s="150">
        <v>0</v>
      </c>
      <c r="E10" s="150">
        <v>0</v>
      </c>
      <c r="F10" s="150">
        <v>0</v>
      </c>
      <c r="G10" s="150">
        <v>0</v>
      </c>
    </row>
    <row r="11" spans="1:8" x14ac:dyDescent="0.25">
      <c r="A11" s="151" t="s">
        <v>365</v>
      </c>
      <c r="B11" s="150">
        <f>SUM(B12:B13)</f>
        <v>0</v>
      </c>
      <c r="C11" s="150">
        <f t="shared" ref="C11:G11" si="1">SUM(C12:C13)</f>
        <v>0</v>
      </c>
      <c r="D11" s="150">
        <f t="shared" si="1"/>
        <v>0</v>
      </c>
      <c r="E11" s="150">
        <f t="shared" si="1"/>
        <v>0</v>
      </c>
      <c r="F11" s="150">
        <f t="shared" si="1"/>
        <v>0</v>
      </c>
      <c r="G11" s="150">
        <f t="shared" si="1"/>
        <v>0</v>
      </c>
    </row>
    <row r="12" spans="1:8" x14ac:dyDescent="0.25">
      <c r="A12" s="151" t="s">
        <v>436</v>
      </c>
      <c r="B12" s="152">
        <v>0</v>
      </c>
      <c r="C12" s="152">
        <v>0</v>
      </c>
      <c r="D12" s="152">
        <v>0</v>
      </c>
      <c r="E12" s="152">
        <v>0</v>
      </c>
      <c r="F12" s="152">
        <v>0</v>
      </c>
      <c r="G12" s="152">
        <v>0</v>
      </c>
    </row>
    <row r="13" spans="1:8" x14ac:dyDescent="0.25">
      <c r="A13" s="151" t="s">
        <v>437</v>
      </c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</row>
    <row r="14" spans="1:8" x14ac:dyDescent="0.25">
      <c r="A14" s="151" t="s">
        <v>366</v>
      </c>
      <c r="B14" s="150">
        <v>0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</row>
    <row r="15" spans="1:8" ht="24.75" customHeight="1" x14ac:dyDescent="0.25">
      <c r="A15" s="151" t="s">
        <v>367</v>
      </c>
      <c r="B15" s="150">
        <f>SUM(B16:B17)</f>
        <v>0</v>
      </c>
      <c r="C15" s="150">
        <f t="shared" ref="C15:G15" si="2">SUM(C16:C17)</f>
        <v>0</v>
      </c>
      <c r="D15" s="150">
        <f t="shared" si="2"/>
        <v>0</v>
      </c>
      <c r="E15" s="150">
        <f t="shared" si="2"/>
        <v>0</v>
      </c>
      <c r="F15" s="150">
        <f t="shared" si="2"/>
        <v>0</v>
      </c>
      <c r="G15" s="150">
        <f t="shared" si="2"/>
        <v>0</v>
      </c>
    </row>
    <row r="16" spans="1:8" x14ac:dyDescent="0.25">
      <c r="A16" s="153" t="s">
        <v>438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</row>
    <row r="17" spans="1:7" x14ac:dyDescent="0.25">
      <c r="A17" s="153" t="s">
        <v>439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</row>
    <row r="18" spans="1:7" x14ac:dyDescent="0.25">
      <c r="A18" s="151" t="s">
        <v>368</v>
      </c>
      <c r="B18" s="150">
        <v>0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</row>
    <row r="19" spans="1:7" x14ac:dyDescent="0.25">
      <c r="A19" s="151"/>
      <c r="B19" s="154"/>
      <c r="C19" s="155"/>
      <c r="D19" s="155"/>
      <c r="E19" s="155"/>
      <c r="F19" s="155"/>
      <c r="G19" s="155"/>
    </row>
    <row r="20" spans="1:7" x14ac:dyDescent="0.25">
      <c r="A20" s="149" t="s">
        <v>369</v>
      </c>
      <c r="B20" s="150">
        <f>B21+B22+B23+B26+B27+B30</f>
        <v>0</v>
      </c>
      <c r="C20" s="150">
        <f t="shared" ref="C20:G20" si="3">C21+C22+C23+C26+C27+C30</f>
        <v>0</v>
      </c>
      <c r="D20" s="150">
        <f t="shared" si="3"/>
        <v>0</v>
      </c>
      <c r="E20" s="150">
        <f t="shared" si="3"/>
        <v>0</v>
      </c>
      <c r="F20" s="150">
        <f t="shared" si="3"/>
        <v>0</v>
      </c>
      <c r="G20" s="150">
        <f t="shared" si="3"/>
        <v>0</v>
      </c>
    </row>
    <row r="21" spans="1:7" x14ac:dyDescent="0.25">
      <c r="A21" s="151" t="s">
        <v>363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</row>
    <row r="22" spans="1:7" x14ac:dyDescent="0.25">
      <c r="A22" s="151" t="s">
        <v>364</v>
      </c>
      <c r="B22" s="150"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</row>
    <row r="23" spans="1:7" x14ac:dyDescent="0.25">
      <c r="A23" s="151" t="s">
        <v>365</v>
      </c>
      <c r="B23" s="150">
        <f>SUM(B24:B25)</f>
        <v>0</v>
      </c>
      <c r="C23" s="150">
        <f t="shared" ref="C23:G23" si="4">SUM(C24:C25)</f>
        <v>0</v>
      </c>
      <c r="D23" s="150">
        <f t="shared" si="4"/>
        <v>0</v>
      </c>
      <c r="E23" s="150">
        <f t="shared" si="4"/>
        <v>0</v>
      </c>
      <c r="F23" s="150">
        <f t="shared" si="4"/>
        <v>0</v>
      </c>
      <c r="G23" s="150">
        <f t="shared" si="4"/>
        <v>0</v>
      </c>
    </row>
    <row r="24" spans="1:7" x14ac:dyDescent="0.25">
      <c r="A24" s="151" t="s">
        <v>436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</row>
    <row r="25" spans="1:7" x14ac:dyDescent="0.25">
      <c r="A25" s="151" t="s">
        <v>437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</row>
    <row r="26" spans="1:7" x14ac:dyDescent="0.25">
      <c r="A26" s="151" t="s">
        <v>366</v>
      </c>
      <c r="B26" s="150">
        <v>0</v>
      </c>
      <c r="C26" s="150">
        <v>0</v>
      </c>
      <c r="D26" s="150">
        <v>0</v>
      </c>
      <c r="E26" s="150">
        <v>0</v>
      </c>
      <c r="F26" s="150">
        <v>0</v>
      </c>
      <c r="G26" s="150">
        <v>0</v>
      </c>
    </row>
    <row r="27" spans="1:7" ht="16.5" x14ac:dyDescent="0.25">
      <c r="A27" s="151" t="s">
        <v>367</v>
      </c>
      <c r="B27" s="150">
        <f>SUM(B28:B29)</f>
        <v>0</v>
      </c>
      <c r="C27" s="150">
        <f t="shared" ref="C27:G27" si="5">SUM(C28:C29)</f>
        <v>0</v>
      </c>
      <c r="D27" s="150">
        <f t="shared" si="5"/>
        <v>0</v>
      </c>
      <c r="E27" s="150">
        <f t="shared" si="5"/>
        <v>0</v>
      </c>
      <c r="F27" s="150">
        <f t="shared" si="5"/>
        <v>0</v>
      </c>
      <c r="G27" s="150">
        <f t="shared" si="5"/>
        <v>0</v>
      </c>
    </row>
    <row r="28" spans="1:7" x14ac:dyDescent="0.25">
      <c r="A28" s="153" t="s">
        <v>438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</row>
    <row r="29" spans="1:7" x14ac:dyDescent="0.25">
      <c r="A29" s="153" t="s">
        <v>439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</row>
    <row r="30" spans="1:7" x14ac:dyDescent="0.25">
      <c r="A30" s="151" t="s">
        <v>368</v>
      </c>
      <c r="B30" s="150">
        <v>0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</row>
    <row r="31" spans="1:7" ht="16.5" x14ac:dyDescent="0.25">
      <c r="A31" s="149" t="s">
        <v>370</v>
      </c>
      <c r="B31" s="150">
        <f>B8+B20</f>
        <v>13251106</v>
      </c>
      <c r="C31" s="150">
        <f t="shared" ref="C31:G31" si="6">C8+C20</f>
        <v>-362623</v>
      </c>
      <c r="D31" s="150">
        <f t="shared" si="6"/>
        <v>12888483</v>
      </c>
      <c r="E31" s="150">
        <f t="shared" si="6"/>
        <v>5465733</v>
      </c>
      <c r="F31" s="150">
        <f t="shared" si="6"/>
        <v>5465733</v>
      </c>
      <c r="G31" s="150">
        <f t="shared" si="6"/>
        <v>7422750</v>
      </c>
    </row>
    <row r="32" spans="1:7" ht="15.75" thickBot="1" x14ac:dyDescent="0.3">
      <c r="A32" s="156"/>
      <c r="B32" s="157"/>
      <c r="C32" s="158"/>
      <c r="D32" s="158"/>
      <c r="E32" s="158"/>
      <c r="F32" s="158"/>
      <c r="G32" s="158"/>
    </row>
    <row r="36" spans="1:7" x14ac:dyDescent="0.25">
      <c r="A36" s="308" t="s">
        <v>442</v>
      </c>
      <c r="B36" s="308"/>
      <c r="C36" s="159"/>
      <c r="D36" s="308" t="s">
        <v>446</v>
      </c>
      <c r="E36" s="308"/>
      <c r="F36" s="308"/>
      <c r="G36" s="308"/>
    </row>
    <row r="37" spans="1:7" x14ac:dyDescent="0.25">
      <c r="A37" s="310" t="s">
        <v>443</v>
      </c>
      <c r="B37" s="310"/>
      <c r="C37" s="159"/>
      <c r="D37" s="309" t="s">
        <v>445</v>
      </c>
      <c r="E37" s="309"/>
      <c r="F37" s="309"/>
      <c r="G37" s="309"/>
    </row>
    <row r="38" spans="1:7" x14ac:dyDescent="0.25">
      <c r="A38" s="160"/>
      <c r="B38" s="160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estado de situacion financiera</vt:lpstr>
      <vt:lpstr>informe analitico de la deuda</vt:lpstr>
      <vt:lpstr>inf.analitico de obligaciones</vt:lpstr>
      <vt:lpstr>balance presupuestario</vt:lpstr>
      <vt:lpstr>estado analitico de ingresos</vt:lpstr>
      <vt:lpstr>est.analitico ejer.pres.egr A</vt:lpstr>
      <vt:lpstr>est.analitico eje.pres.egr.B</vt:lpstr>
      <vt:lpstr>est.analitico ejer.pres.egre.C</vt:lpstr>
      <vt:lpstr>est.analitico ejer.pres.egr.D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Usuario8</cp:lastModifiedBy>
  <cp:lastPrinted>2018-07-04T19:23:30Z</cp:lastPrinted>
  <dcterms:created xsi:type="dcterms:W3CDTF">2016-11-19T16:46:22Z</dcterms:created>
  <dcterms:modified xsi:type="dcterms:W3CDTF">2018-07-05T20:51:04Z</dcterms:modified>
</cp:coreProperties>
</file>