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4-2025\1.AUTÓNOMOS Y PODERES\CEDHT\"/>
    </mc:Choice>
  </mc:AlternateContent>
  <xr:revisionPtr revIDLastSave="0" documentId="13_ncr:1_{80A3C9D9-CA68-49A6-A894-92D95B37A12A}" xr6:coauthVersionLast="41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Print_Area" localSheetId="3">'FORMATO 4'!$A$1:$E$79</definedName>
    <definedName name="_xlnm.Print_Titles" localSheetId="0">'FORMATO 1'!$1:$5</definedName>
    <definedName name="_xlnm.Print_Titles" localSheetId="5">'FORMATO 6a'!$1:$7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I14" i="5"/>
  <c r="B16" i="1"/>
  <c r="G19" i="2"/>
  <c r="H12" i="6" l="1"/>
  <c r="D14" i="4"/>
  <c r="G10" i="7"/>
  <c r="C16" i="1"/>
  <c r="C40" i="1"/>
  <c r="C30" i="1"/>
  <c r="C24" i="1"/>
  <c r="C8" i="1"/>
  <c r="D10" i="8"/>
  <c r="B8" i="1" l="1"/>
  <c r="F8" i="7"/>
  <c r="E8" i="7"/>
  <c r="D8" i="7"/>
  <c r="C8" i="7"/>
  <c r="G20" i="7"/>
  <c r="G21" i="7"/>
  <c r="G22" i="7"/>
  <c r="G23" i="7"/>
  <c r="G24" i="7"/>
  <c r="G25" i="7"/>
  <c r="G26" i="7"/>
  <c r="B8" i="7"/>
  <c r="I16" i="5"/>
  <c r="F8" i="1"/>
  <c r="G19" i="7" l="1"/>
  <c r="G18" i="7"/>
  <c r="G17" i="7"/>
  <c r="G16" i="7"/>
  <c r="G15" i="7"/>
  <c r="G14" i="7"/>
  <c r="G13" i="7"/>
  <c r="G12" i="7"/>
  <c r="G11" i="7"/>
  <c r="G8" i="7" l="1"/>
  <c r="E17" i="6"/>
  <c r="D17" i="6"/>
  <c r="E27" i="6"/>
  <c r="F80" i="1"/>
  <c r="F73" i="1"/>
  <c r="F68" i="1"/>
  <c r="C65" i="1"/>
  <c r="F41" i="1"/>
  <c r="F37" i="1"/>
  <c r="F30" i="1"/>
  <c r="F26" i="1"/>
  <c r="F22" i="1"/>
  <c r="C46" i="1"/>
  <c r="C67" i="1" l="1"/>
  <c r="F46" i="1"/>
  <c r="F84" i="1"/>
  <c r="H18" i="5"/>
  <c r="G18" i="5"/>
  <c r="F18" i="5"/>
  <c r="E18" i="5"/>
  <c r="D18" i="5"/>
  <c r="G9" i="6" l="1"/>
  <c r="B24" i="1" l="1"/>
  <c r="E47" i="6" l="1"/>
  <c r="D9" i="6"/>
  <c r="C9" i="6" l="1"/>
  <c r="E9" i="6"/>
  <c r="H10" i="6" l="1"/>
  <c r="F9" i="6" l="1"/>
  <c r="H18" i="6" l="1"/>
  <c r="I36" i="5"/>
  <c r="D17" i="5" l="1"/>
  <c r="E17" i="5"/>
  <c r="F17" i="5" l="1"/>
  <c r="G17" i="5"/>
  <c r="H17" i="5"/>
  <c r="C9" i="4" l="1"/>
  <c r="D9" i="4" l="1"/>
  <c r="H14" i="6" l="1"/>
  <c r="G30" i="9" l="1"/>
  <c r="G29" i="9"/>
  <c r="G28" i="9"/>
  <c r="G26" i="9"/>
  <c r="G25" i="9"/>
  <c r="G24" i="9"/>
  <c r="G22" i="9"/>
  <c r="G21" i="9"/>
  <c r="H16" i="6"/>
  <c r="H15" i="6"/>
  <c r="H13" i="6"/>
  <c r="H11" i="6"/>
  <c r="H36" i="6"/>
  <c r="H35" i="6"/>
  <c r="H34" i="6"/>
  <c r="H33" i="6"/>
  <c r="H32" i="6"/>
  <c r="H31" i="6"/>
  <c r="H30" i="6"/>
  <c r="H29" i="6"/>
  <c r="H28" i="6"/>
  <c r="H26" i="6"/>
  <c r="H25" i="6"/>
  <c r="H24" i="6"/>
  <c r="H23" i="6"/>
  <c r="H22" i="6"/>
  <c r="H21" i="6"/>
  <c r="H20" i="6"/>
  <c r="H19" i="6"/>
  <c r="E14" i="4"/>
  <c r="I71" i="5"/>
  <c r="I70" i="5" s="1"/>
  <c r="G9" i="9"/>
  <c r="F27" i="9"/>
  <c r="E27" i="9"/>
  <c r="D27" i="9"/>
  <c r="C27" i="9"/>
  <c r="F23" i="9"/>
  <c r="E23" i="9"/>
  <c r="D23" i="9"/>
  <c r="C23" i="9"/>
  <c r="G23" i="9" l="1"/>
  <c r="G27" i="9"/>
  <c r="H17" i="6"/>
  <c r="F62" i="1"/>
  <c r="F64" i="1" s="1"/>
  <c r="F86" i="1" s="1"/>
  <c r="H81" i="8" l="1"/>
  <c r="H80" i="8"/>
  <c r="H79" i="8"/>
  <c r="H78" i="8"/>
  <c r="H75" i="8"/>
  <c r="H74" i="8"/>
  <c r="H73" i="8"/>
  <c r="H72" i="8"/>
  <c r="H71" i="8"/>
  <c r="H70" i="8"/>
  <c r="H69" i="8"/>
  <c r="H68" i="8"/>
  <c r="H67" i="8"/>
  <c r="H64" i="8"/>
  <c r="H63" i="8"/>
  <c r="H62" i="8"/>
  <c r="H61" i="8"/>
  <c r="H60" i="8"/>
  <c r="H59" i="8"/>
  <c r="H58" i="8"/>
  <c r="H55" i="8"/>
  <c r="H54" i="8"/>
  <c r="H53" i="8"/>
  <c r="H52" i="8"/>
  <c r="H51" i="8"/>
  <c r="H50" i="8"/>
  <c r="H49" i="8"/>
  <c r="H48" i="8"/>
  <c r="H44" i="8"/>
  <c r="H43" i="8"/>
  <c r="H42" i="8"/>
  <c r="H41" i="8"/>
  <c r="H38" i="8"/>
  <c r="H37" i="8"/>
  <c r="H36" i="8"/>
  <c r="H35" i="8"/>
  <c r="H34" i="8"/>
  <c r="H33" i="8"/>
  <c r="H32" i="8"/>
  <c r="H31" i="8"/>
  <c r="H30" i="8"/>
  <c r="H27" i="8"/>
  <c r="H26" i="8"/>
  <c r="H25" i="8"/>
  <c r="H24" i="8"/>
  <c r="H23" i="8"/>
  <c r="H22" i="8"/>
  <c r="H21" i="8"/>
  <c r="H18" i="8"/>
  <c r="H17" i="8"/>
  <c r="H16" i="8"/>
  <c r="H15" i="8"/>
  <c r="H14" i="8"/>
  <c r="H13" i="8"/>
  <c r="H12" i="8"/>
  <c r="G36" i="7"/>
  <c r="G35" i="7"/>
  <c r="G34" i="7"/>
  <c r="G33" i="7"/>
  <c r="G32" i="7"/>
  <c r="G31" i="7"/>
  <c r="G30" i="7"/>
  <c r="G29" i="7"/>
  <c r="F27" i="7"/>
  <c r="E27" i="7"/>
  <c r="D27" i="7"/>
  <c r="C27" i="7"/>
  <c r="B27" i="7"/>
  <c r="H11" i="8"/>
  <c r="G27" i="7" l="1"/>
  <c r="H160" i="6"/>
  <c r="H159" i="6"/>
  <c r="H158" i="6"/>
  <c r="H157" i="6"/>
  <c r="H156" i="6"/>
  <c r="H155" i="6"/>
  <c r="H154" i="6"/>
  <c r="G153" i="6"/>
  <c r="F153" i="6"/>
  <c r="E153" i="6"/>
  <c r="D153" i="6"/>
  <c r="C153" i="6"/>
  <c r="H152" i="6"/>
  <c r="H151" i="6"/>
  <c r="H150" i="6"/>
  <c r="H149" i="6" s="1"/>
  <c r="G149" i="6"/>
  <c r="F149" i="6"/>
  <c r="E149" i="6"/>
  <c r="D149" i="6"/>
  <c r="C149" i="6"/>
  <c r="H148" i="6"/>
  <c r="H147" i="6"/>
  <c r="H145" i="6"/>
  <c r="H144" i="6"/>
  <c r="H143" i="6"/>
  <c r="H142" i="6"/>
  <c r="H141" i="6"/>
  <c r="H140" i="6" s="1"/>
  <c r="G140" i="6"/>
  <c r="F140" i="6"/>
  <c r="E140" i="6"/>
  <c r="D140" i="6"/>
  <c r="C140" i="6"/>
  <c r="H139" i="6"/>
  <c r="H138" i="6"/>
  <c r="H137" i="6"/>
  <c r="H136" i="6" s="1"/>
  <c r="G136" i="6"/>
  <c r="F136" i="6"/>
  <c r="E136" i="6"/>
  <c r="D136" i="6"/>
  <c r="C136" i="6"/>
  <c r="H135" i="6"/>
  <c r="H134" i="6"/>
  <c r="H133" i="6"/>
  <c r="H132" i="6"/>
  <c r="H131" i="6"/>
  <c r="H130" i="6"/>
  <c r="H129" i="6"/>
  <c r="H128" i="6"/>
  <c r="H127" i="6"/>
  <c r="G126" i="6"/>
  <c r="F126" i="6"/>
  <c r="E126" i="6"/>
  <c r="D126" i="6"/>
  <c r="C126" i="6"/>
  <c r="H125" i="6"/>
  <c r="H124" i="6"/>
  <c r="H123" i="6"/>
  <c r="H122" i="6"/>
  <c r="H121" i="6"/>
  <c r="H120" i="6"/>
  <c r="H119" i="6"/>
  <c r="H118" i="6"/>
  <c r="H117" i="6"/>
  <c r="G116" i="6"/>
  <c r="F116" i="6"/>
  <c r="E116" i="6"/>
  <c r="D116" i="6"/>
  <c r="C116" i="6"/>
  <c r="H115" i="6"/>
  <c r="H114" i="6"/>
  <c r="H113" i="6"/>
  <c r="H112" i="6"/>
  <c r="H111" i="6"/>
  <c r="H110" i="6"/>
  <c r="H109" i="6"/>
  <c r="H108" i="6"/>
  <c r="H107" i="6"/>
  <c r="G106" i="6"/>
  <c r="F106" i="6"/>
  <c r="E106" i="6"/>
  <c r="D106" i="6"/>
  <c r="C106" i="6"/>
  <c r="H105" i="6"/>
  <c r="H104" i="6"/>
  <c r="H103" i="6"/>
  <c r="H102" i="6"/>
  <c r="H101" i="6"/>
  <c r="H100" i="6"/>
  <c r="H99" i="6"/>
  <c r="H98" i="6"/>
  <c r="H97" i="6"/>
  <c r="H95" i="6"/>
  <c r="H94" i="6"/>
  <c r="H93" i="6"/>
  <c r="H92" i="6"/>
  <c r="H91" i="6"/>
  <c r="H90" i="6"/>
  <c r="H89" i="6"/>
  <c r="G96" i="6"/>
  <c r="F96" i="6"/>
  <c r="E96" i="6"/>
  <c r="D96" i="6"/>
  <c r="C96" i="6"/>
  <c r="G88" i="6"/>
  <c r="F88" i="6"/>
  <c r="E88" i="6"/>
  <c r="D88" i="6"/>
  <c r="C88" i="6"/>
  <c r="H81" i="6"/>
  <c r="H80" i="6"/>
  <c r="H79" i="6"/>
  <c r="H78" i="6"/>
  <c r="H77" i="6"/>
  <c r="H76" i="6"/>
  <c r="H75" i="6"/>
  <c r="H73" i="6"/>
  <c r="H72" i="6"/>
  <c r="H71" i="6"/>
  <c r="H69" i="6"/>
  <c r="H68" i="6"/>
  <c r="H67" i="6"/>
  <c r="H66" i="6"/>
  <c r="H65" i="6"/>
  <c r="H64" i="6"/>
  <c r="H63" i="6"/>
  <c r="H62" i="6"/>
  <c r="H60" i="6"/>
  <c r="H59" i="6"/>
  <c r="H58" i="6"/>
  <c r="H56" i="6"/>
  <c r="H55" i="6"/>
  <c r="H54" i="6"/>
  <c r="H53" i="6"/>
  <c r="H52" i="6"/>
  <c r="H51" i="6"/>
  <c r="H50" i="6"/>
  <c r="H49" i="6"/>
  <c r="H48" i="6"/>
  <c r="H46" i="6"/>
  <c r="H45" i="6"/>
  <c r="H44" i="6"/>
  <c r="H43" i="6"/>
  <c r="H42" i="6"/>
  <c r="H41" i="6"/>
  <c r="H40" i="6"/>
  <c r="H39" i="6"/>
  <c r="H38" i="6"/>
  <c r="B40" i="1"/>
  <c r="H116" i="6" l="1"/>
  <c r="H153" i="6"/>
  <c r="H88" i="6"/>
  <c r="H96" i="6"/>
  <c r="D86" i="6"/>
  <c r="H106" i="6"/>
  <c r="F86" i="6"/>
  <c r="H126" i="6"/>
  <c r="C86" i="6"/>
  <c r="E86" i="6"/>
  <c r="G86" i="6"/>
  <c r="I66" i="5"/>
  <c r="I65" i="5"/>
  <c r="I64" i="5"/>
  <c r="I63" i="5"/>
  <c r="I61" i="5"/>
  <c r="I60" i="5"/>
  <c r="I59" i="5"/>
  <c r="I58" i="5"/>
  <c r="I56" i="5"/>
  <c r="I55" i="5"/>
  <c r="I54" i="5"/>
  <c r="I53" i="5"/>
  <c r="I52" i="5"/>
  <c r="I51" i="5"/>
  <c r="I50" i="5"/>
  <c r="I49" i="5"/>
  <c r="I41" i="5"/>
  <c r="I40" i="5"/>
  <c r="I38" i="5"/>
  <c r="I37" i="5"/>
  <c r="I35" i="5"/>
  <c r="I34" i="5"/>
  <c r="I33" i="5"/>
  <c r="I32" i="5"/>
  <c r="I31" i="5"/>
  <c r="H39" i="5"/>
  <c r="G39" i="5"/>
  <c r="F39" i="5"/>
  <c r="E39" i="5"/>
  <c r="I29" i="5"/>
  <c r="I28" i="5"/>
  <c r="I27" i="5"/>
  <c r="I26" i="5"/>
  <c r="I25" i="5"/>
  <c r="I24" i="5"/>
  <c r="I23" i="5"/>
  <c r="I22" i="5"/>
  <c r="I21" i="5"/>
  <c r="I20" i="5"/>
  <c r="I19" i="5"/>
  <c r="I15" i="5"/>
  <c r="I13" i="5"/>
  <c r="I12" i="5"/>
  <c r="I11" i="5"/>
  <c r="I10" i="5"/>
  <c r="D62" i="5"/>
  <c r="I13" i="2"/>
  <c r="I9" i="2"/>
  <c r="H13" i="2"/>
  <c r="H9" i="2"/>
  <c r="G29" i="2"/>
  <c r="G28" i="2"/>
  <c r="G27" i="2"/>
  <c r="G24" i="2"/>
  <c r="G23" i="2"/>
  <c r="G22" i="2"/>
  <c r="G16" i="2"/>
  <c r="G15" i="2"/>
  <c r="G14" i="2"/>
  <c r="G12" i="2"/>
  <c r="G11" i="2"/>
  <c r="G10" i="2"/>
  <c r="F13" i="2"/>
  <c r="F9" i="2"/>
  <c r="F8" i="2" s="1"/>
  <c r="E13" i="2"/>
  <c r="E9" i="2"/>
  <c r="D13" i="2"/>
  <c r="D9" i="2"/>
  <c r="D8" i="2" s="1"/>
  <c r="D19" i="2" s="1"/>
  <c r="H86" i="6" l="1"/>
  <c r="E8" i="2"/>
  <c r="E19" i="2" s="1"/>
  <c r="I8" i="2"/>
  <c r="I19" i="2" s="1"/>
  <c r="I18" i="5"/>
  <c r="H8" i="2"/>
  <c r="H19" i="2" s="1"/>
  <c r="I48" i="5"/>
  <c r="I62" i="5"/>
  <c r="I17" i="5"/>
  <c r="I57" i="5"/>
  <c r="F20" i="9"/>
  <c r="F18" i="9" s="1"/>
  <c r="F17" i="9" s="1"/>
  <c r="F16" i="9" s="1"/>
  <c r="E20" i="9"/>
  <c r="E18" i="9" s="1"/>
  <c r="E17" i="9" s="1"/>
  <c r="E16" i="9" s="1"/>
  <c r="E15" i="9" s="1"/>
  <c r="E14" i="9" s="1"/>
  <c r="E13" i="9" s="1"/>
  <c r="E12" i="9" s="1"/>
  <c r="E11" i="9" s="1"/>
  <c r="E10" i="9" s="1"/>
  <c r="C20" i="9"/>
  <c r="C18" i="9" s="1"/>
  <c r="C17" i="9" s="1"/>
  <c r="C16" i="9" s="1"/>
  <c r="C15" i="9" s="1"/>
  <c r="C14" i="9" s="1"/>
  <c r="C13" i="9" s="1"/>
  <c r="C12" i="9" s="1"/>
  <c r="C11" i="9" s="1"/>
  <c r="C10" i="9" s="1"/>
  <c r="C8" i="9" s="1"/>
  <c r="D20" i="9"/>
  <c r="D18" i="9" s="1"/>
  <c r="D17" i="9" s="1"/>
  <c r="D16" i="9" s="1"/>
  <c r="D15" i="9" s="1"/>
  <c r="D14" i="9" s="1"/>
  <c r="D13" i="9" s="1"/>
  <c r="D12" i="9" s="1"/>
  <c r="D11" i="9" s="1"/>
  <c r="B27" i="9"/>
  <c r="B23" i="9"/>
  <c r="F15" i="9"/>
  <c r="F14" i="9" s="1"/>
  <c r="F13" i="9" s="1"/>
  <c r="F12" i="9" s="1"/>
  <c r="F11" i="9" s="1"/>
  <c r="H77" i="8"/>
  <c r="G77" i="8"/>
  <c r="F77" i="8"/>
  <c r="E77" i="8"/>
  <c r="D77" i="8"/>
  <c r="C77" i="8"/>
  <c r="H66" i="8"/>
  <c r="G66" i="8"/>
  <c r="F66" i="8"/>
  <c r="E66" i="8"/>
  <c r="D66" i="8"/>
  <c r="C66" i="8"/>
  <c r="H57" i="8"/>
  <c r="G57" i="8"/>
  <c r="F57" i="8"/>
  <c r="E57" i="8"/>
  <c r="D57" i="8"/>
  <c r="C57" i="8"/>
  <c r="H47" i="8"/>
  <c r="G47" i="8"/>
  <c r="F47" i="8"/>
  <c r="E47" i="8"/>
  <c r="D47" i="8"/>
  <c r="D46" i="8" s="1"/>
  <c r="C47" i="8"/>
  <c r="H40" i="8"/>
  <c r="G40" i="8"/>
  <c r="F40" i="8"/>
  <c r="E40" i="8"/>
  <c r="D40" i="8"/>
  <c r="C40" i="8"/>
  <c r="H29" i="8"/>
  <c r="G29" i="8"/>
  <c r="F29" i="8"/>
  <c r="E29" i="8"/>
  <c r="D29" i="8"/>
  <c r="C29" i="8"/>
  <c r="H20" i="8"/>
  <c r="G20" i="8"/>
  <c r="F20" i="8"/>
  <c r="E20" i="8"/>
  <c r="D20" i="8"/>
  <c r="C20" i="8"/>
  <c r="G10" i="8"/>
  <c r="F10" i="8"/>
  <c r="E10" i="8"/>
  <c r="C10" i="8"/>
  <c r="G38" i="7"/>
  <c r="F38" i="7"/>
  <c r="E38" i="7"/>
  <c r="D38" i="7"/>
  <c r="C38" i="7"/>
  <c r="B38" i="7"/>
  <c r="H74" i="6"/>
  <c r="G74" i="6"/>
  <c r="F74" i="6"/>
  <c r="E74" i="6"/>
  <c r="D74" i="6"/>
  <c r="C74" i="6"/>
  <c r="H70" i="6"/>
  <c r="G70" i="6"/>
  <c r="F70" i="6"/>
  <c r="E70" i="6"/>
  <c r="D70" i="6"/>
  <c r="C70" i="6"/>
  <c r="H61" i="6"/>
  <c r="G61" i="6"/>
  <c r="F61" i="6"/>
  <c r="E61" i="6"/>
  <c r="D61" i="6"/>
  <c r="C61" i="6"/>
  <c r="H57" i="6"/>
  <c r="G57" i="6"/>
  <c r="F57" i="6"/>
  <c r="E57" i="6"/>
  <c r="D57" i="6"/>
  <c r="C57" i="6"/>
  <c r="H47" i="6"/>
  <c r="G47" i="6"/>
  <c r="F47" i="6"/>
  <c r="D47" i="6"/>
  <c r="C47" i="6"/>
  <c r="H37" i="6"/>
  <c r="G37" i="6"/>
  <c r="F37" i="6"/>
  <c r="E37" i="6"/>
  <c r="D37" i="6"/>
  <c r="C37" i="6"/>
  <c r="H27" i="6"/>
  <c r="G27" i="6"/>
  <c r="F27" i="6"/>
  <c r="D27" i="6"/>
  <c r="C27" i="6"/>
  <c r="G17" i="6"/>
  <c r="F17" i="6"/>
  <c r="C17" i="6"/>
  <c r="H9" i="6"/>
  <c r="I78" i="5"/>
  <c r="H78" i="5"/>
  <c r="G78" i="5"/>
  <c r="F78" i="5"/>
  <c r="E78" i="5"/>
  <c r="H70" i="5"/>
  <c r="G70" i="5"/>
  <c r="F70" i="5"/>
  <c r="E70" i="5"/>
  <c r="H62" i="5"/>
  <c r="G62" i="5"/>
  <c r="F62" i="5"/>
  <c r="E62" i="5"/>
  <c r="H57" i="5"/>
  <c r="G57" i="5"/>
  <c r="F57" i="5"/>
  <c r="E57" i="5"/>
  <c r="H48" i="5"/>
  <c r="H68" i="5" s="1"/>
  <c r="G48" i="5"/>
  <c r="F48" i="5"/>
  <c r="F68" i="5" s="1"/>
  <c r="E48" i="5"/>
  <c r="F46" i="8" l="1"/>
  <c r="D8" i="6"/>
  <c r="D162" i="6" s="1"/>
  <c r="H46" i="8"/>
  <c r="E46" i="8"/>
  <c r="C46" i="8"/>
  <c r="G46" i="8"/>
  <c r="E8" i="6"/>
  <c r="E162" i="6" s="1"/>
  <c r="F8" i="6"/>
  <c r="F162" i="6" s="1"/>
  <c r="C8" i="6"/>
  <c r="C162" i="6" s="1"/>
  <c r="D9" i="8"/>
  <c r="D83" i="8" s="1"/>
  <c r="F9" i="8"/>
  <c r="F83" i="8" s="1"/>
  <c r="I68" i="5"/>
  <c r="G8" i="6"/>
  <c r="G162" i="6" s="1"/>
  <c r="C9" i="8"/>
  <c r="G9" i="8"/>
  <c r="G83" i="8" s="1"/>
  <c r="D10" i="9"/>
  <c r="D8" i="9" s="1"/>
  <c r="F10" i="9"/>
  <c r="F8" i="9" s="1"/>
  <c r="F31" i="9" s="1"/>
  <c r="E8" i="9"/>
  <c r="E31" i="9" s="1"/>
  <c r="E9" i="8"/>
  <c r="H10" i="8"/>
  <c r="E68" i="5"/>
  <c r="G68" i="5"/>
  <c r="C31" i="9"/>
  <c r="B20" i="9"/>
  <c r="B18" i="9" s="1"/>
  <c r="B17" i="9" s="1"/>
  <c r="B16" i="9" s="1"/>
  <c r="B15" i="9" s="1"/>
  <c r="B14" i="9" s="1"/>
  <c r="B13" i="9" s="1"/>
  <c r="B12" i="9" s="1"/>
  <c r="B11" i="9" s="1"/>
  <c r="B10" i="9" s="1"/>
  <c r="B8" i="9" s="1"/>
  <c r="D78" i="5"/>
  <c r="D70" i="5"/>
  <c r="D57" i="5"/>
  <c r="D48" i="5"/>
  <c r="D39" i="5"/>
  <c r="I39" i="5" s="1"/>
  <c r="H30" i="5"/>
  <c r="H43" i="5" s="1"/>
  <c r="G30" i="5"/>
  <c r="G43" i="5" s="1"/>
  <c r="F30" i="5"/>
  <c r="F43" i="5" s="1"/>
  <c r="E30" i="5"/>
  <c r="E43" i="5" s="1"/>
  <c r="D30" i="5"/>
  <c r="C83" i="8" l="1"/>
  <c r="G10" i="9"/>
  <c r="H8" i="6"/>
  <c r="H162" i="6" s="1"/>
  <c r="G8" i="9"/>
  <c r="D31" i="9"/>
  <c r="B31" i="9"/>
  <c r="E83" i="8"/>
  <c r="H9" i="8"/>
  <c r="H83" i="8" s="1"/>
  <c r="E73" i="5"/>
  <c r="G73" i="5"/>
  <c r="F73" i="5"/>
  <c r="I30" i="5"/>
  <c r="H73" i="5"/>
  <c r="D68" i="5"/>
  <c r="D43" i="5"/>
  <c r="E69" i="4"/>
  <c r="E77" i="4" s="1"/>
  <c r="E78" i="4" s="1"/>
  <c r="D69" i="4"/>
  <c r="D77" i="4" s="1"/>
  <c r="D78" i="4" s="1"/>
  <c r="C69" i="4"/>
  <c r="C77" i="4" s="1"/>
  <c r="C78" i="4" s="1"/>
  <c r="E53" i="4"/>
  <c r="E61" i="4" s="1"/>
  <c r="E62" i="4" s="1"/>
  <c r="D53" i="4"/>
  <c r="D61" i="4" s="1"/>
  <c r="D62" i="4" s="1"/>
  <c r="C53" i="4"/>
  <c r="C61" i="4" s="1"/>
  <c r="C62" i="4" s="1"/>
  <c r="E42" i="4"/>
  <c r="D42" i="4"/>
  <c r="C42" i="4"/>
  <c r="E39" i="4"/>
  <c r="D39" i="4"/>
  <c r="C39" i="4"/>
  <c r="E29" i="4"/>
  <c r="D29" i="4"/>
  <c r="C29" i="4"/>
  <c r="E18" i="4"/>
  <c r="D18" i="4"/>
  <c r="C18" i="4"/>
  <c r="C14" i="4"/>
  <c r="E9" i="4"/>
  <c r="K17" i="3"/>
  <c r="K16" i="3"/>
  <c r="K15" i="3"/>
  <c r="K14" i="3"/>
  <c r="K10" i="3"/>
  <c r="K9" i="3"/>
  <c r="K8" i="3"/>
  <c r="J13" i="3"/>
  <c r="I13" i="3"/>
  <c r="H13" i="3"/>
  <c r="G13" i="3"/>
  <c r="E13" i="3"/>
  <c r="G7" i="3"/>
  <c r="G19" i="3" s="1"/>
  <c r="J7" i="3"/>
  <c r="I7" i="3"/>
  <c r="H7" i="3"/>
  <c r="E7" i="3"/>
  <c r="J19" i="3" l="1"/>
  <c r="I43" i="5"/>
  <c r="I73" i="5" s="1"/>
  <c r="E46" i="4"/>
  <c r="D46" i="4"/>
  <c r="C46" i="4"/>
  <c r="E22" i="4"/>
  <c r="D22" i="4"/>
  <c r="D23" i="4" s="1"/>
  <c r="D24" i="4" s="1"/>
  <c r="D33" i="4" s="1"/>
  <c r="C22" i="4"/>
  <c r="C23" i="4" s="1"/>
  <c r="C24" i="4" s="1"/>
  <c r="C33" i="4" s="1"/>
  <c r="D73" i="5"/>
  <c r="K13" i="3"/>
  <c r="I19" i="3"/>
  <c r="E19" i="3"/>
  <c r="H19" i="3"/>
  <c r="K7" i="3"/>
  <c r="K19" i="3" s="1"/>
  <c r="C13" i="2"/>
  <c r="G13" i="2" s="1"/>
  <c r="C9" i="2"/>
  <c r="G9" i="2" s="1"/>
  <c r="E80" i="1"/>
  <c r="E73" i="1"/>
  <c r="E68" i="1"/>
  <c r="E62" i="1"/>
  <c r="E41" i="1"/>
  <c r="E37" i="1"/>
  <c r="E30" i="1"/>
  <c r="E26" i="1"/>
  <c r="E22" i="1"/>
  <c r="E18" i="1"/>
  <c r="B65" i="1"/>
  <c r="B30" i="1"/>
  <c r="E23" i="4" l="1"/>
  <c r="E24" i="4" s="1"/>
  <c r="E33" i="4" s="1"/>
  <c r="E84" i="1"/>
  <c r="E46" i="1"/>
  <c r="E64" i="1" s="1"/>
  <c r="B46" i="1"/>
  <c r="B67" i="1" s="1"/>
  <c r="C8" i="2"/>
  <c r="C19" i="2" l="1"/>
  <c r="G8" i="2"/>
  <c r="E86" i="1"/>
  <c r="G20" i="9"/>
  <c r="G31" i="9" l="1"/>
  <c r="G18" i="9"/>
  <c r="G17" i="9" s="1"/>
  <c r="G16" i="9" s="1"/>
  <c r="G15" i="9" s="1"/>
  <c r="G14" i="9" s="1"/>
  <c r="G13" i="9" s="1"/>
  <c r="G12" i="9" s="1"/>
  <c r="G11" i="9" s="1"/>
</calcChain>
</file>

<file path=xl/sharedStrings.xml><?xml version="1.0" encoding="utf-8"?>
<sst xmlns="http://schemas.openxmlformats.org/spreadsheetml/2006/main" count="670" uniqueCount="473">
  <si>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</si>
  <si>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</si>
  <si>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</si>
  <si>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</si>
  <si>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</si>
  <si>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</si>
  <si>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</si>
  <si>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</si>
  <si>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</si>
  <si>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</si>
  <si>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</si>
  <si>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</si>
  <si>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</si>
  <si>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</si>
  <si>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</si>
  <si>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</si>
  <si>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</si>
  <si>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</si>
  <si>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</si>
  <si>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</si>
  <si>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</si>
  <si>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</si>
  <si>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</si>
  <si>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</si>
  <si>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</si>
  <si>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</si>
  <si>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</si>
  <si>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</si>
  <si>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</si>
  <si>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</si>
  <si>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</si>
  <si>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</si>
  <si>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</si>
  <si>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</si>
  <si>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</si>
  <si>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</si>
  <si>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</si>
  <si>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</si>
  <si>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</si>
  <si>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</si>
  <si>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</si>
  <si>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</si>
  <si>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</si>
  <si>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</si>
  <si>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</si>
  <si>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</si>
  <si>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</si>
  <si>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</si>
  <si>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</si>
  <si>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</si>
  <si>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</si>
  <si>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</si>
  <si>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</si>
  <si>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</si>
  <si>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</si>
  <si>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</si>
  <si>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</si>
  <si>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</si>
  <si>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</si>
  <si>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</si>
  <si>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</si>
  <si>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</si>
  <si>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</si>
  <si>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</si>
  <si>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</si>
  <si>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</si>
  <si>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</si>
  <si>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</si>
  <si>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</si>
  <si>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</si>
  <si>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</si>
  <si>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</si>
  <si>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</si>
  <si>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</si>
  <si>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</si>
  <si>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</si>
  <si>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</si>
  <si>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</si>
  <si>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</si>
  <si>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</si>
  <si>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</si>
  <si>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</si>
  <si>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</si>
  <si>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</si>
  <si>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</si>
  <si>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</si>
  <si>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</si>
  <si>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</si>
  <si>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</si>
  <si>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</si>
  <si>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</si>
  <si>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</si>
  <si>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</si>
  <si>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</si>
  <si>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</si>
  <si>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</si>
  <si>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</si>
  <si>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</si>
  <si>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</si>
  <si>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</si>
  <si>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</si>
  <si>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</si>
  <si>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</si>
  <si>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</si>
  <si>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</si>
  <si>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</si>
  <si>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</si>
  <si>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</si>
  <si>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</si>
  <si>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</si>
  <si>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</si>
  <si>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</si>
  <si>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</si>
  <si>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</si>
  <si>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</si>
  <si>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</si>
  <si>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</si>
  <si>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</si>
  <si>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</si>
  <si>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</si>
  <si>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</si>
  <si>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</si>
  <si>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</si>
  <si>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</si>
  <si>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</si>
  <si>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</si>
  <si>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</si>
  <si>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</si>
  <si>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</si>
  <si>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</si>
  <si>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</si>
  <si>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</si>
  <si>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</si>
  <si>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</si>
  <si>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</si>
  <si>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</si>
  <si>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</si>
  <si>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</si>
  <si>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</si>
  <si>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</si>
  <si>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</si>
  <si>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</si>
  <si>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</si>
  <si>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</si>
  <si>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</si>
  <si>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</si>
  <si>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</si>
  <si>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</si>
  <si>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</si>
  <si>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</si>
  <si>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</si>
  <si>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</si>
  <si>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</si>
  <si>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</si>
  <si>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</si>
  <si>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</si>
  <si>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</si>
  <si>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</si>
  <si>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</si>
  <si>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</si>
  <si>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</si>
  <si>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</si>
  <si>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</si>
  <si>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</si>
  <si>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</si>
  <si>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</si>
  <si>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</si>
  <si>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</si>
  <si>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</si>
  <si>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</si>
  <si>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</si>
  <si>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</si>
  <si>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</si>
  <si>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</si>
  <si>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</si>
  <si>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</si>
  <si>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</si>
  <si>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</si>
  <si>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</si>
  <si>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</si>
  <si>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</si>
  <si>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</si>
  <si>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</si>
  <si>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</si>
  <si>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</si>
  <si>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</si>
  <si>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</si>
  <si>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</si>
  <si>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</si>
  <si>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</si>
  <si>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</si>
  <si>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</si>
  <si>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</si>
  <si>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</si>
  <si>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</si>
  <si>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</si>
  <si>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</si>
  <si>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</si>
  <si>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</si>
  <si>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</si>
  <si>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</si>
  <si>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</si>
  <si>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</si>
  <si>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</si>
  <si>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</si>
  <si>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</si>
  <si>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</si>
  <si>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</si>
  <si>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</si>
  <si>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</si>
  <si>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</si>
  <si>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</si>
  <si>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</si>
  <si>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</si>
  <si>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</si>
  <si>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</si>
  <si>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</si>
  <si>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</si>
  <si>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</si>
  <si>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</si>
  <si>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</si>
  <si>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</si>
  <si>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</si>
  <si>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</si>
  <si>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</si>
  <si>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7"/>
        <color theme="1"/>
        <rFont val="Arial"/>
        <family val="2"/>
      </rPr>
      <t>1</t>
    </r>
    <r>
      <rPr>
        <b/>
        <sz val="7"/>
        <color theme="1"/>
        <rFont val="Arial"/>
        <family val="2"/>
      </rPr>
      <t xml:space="preserve"> (B = B1+B2)</t>
    </r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</si>
  <si>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</si>
  <si>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</si>
  <si>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</si>
  <si>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</si>
  <si>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</si>
  <si>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</si>
  <si>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</si>
  <si>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</si>
  <si>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</si>
  <si>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</si>
  <si>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</si>
  <si>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</si>
  <si>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</si>
  <si>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</si>
  <si>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</si>
  <si>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</si>
  <si>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</si>
  <si>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</si>
  <si>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</si>
  <si>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</si>
  <si>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</si>
  <si>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</si>
  <si>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</si>
  <si>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</si>
  <si>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</si>
  <si>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</si>
  <si>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</si>
  <si>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</si>
  <si>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</si>
  <si>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</si>
  <si>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</si>
  <si>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</si>
  <si>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</si>
  <si>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</si>
  <si>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</si>
  <si>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</si>
  <si>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</si>
  <si>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</si>
  <si>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</si>
  <si>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</si>
  <si>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</si>
  <si>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</si>
  <si>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</si>
  <si>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</si>
  <si>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</si>
  <si>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</si>
  <si>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</si>
  <si>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</si>
  <si>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</si>
  <si>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</si>
  <si>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</si>
  <si>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</si>
  <si>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</si>
  <si>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</si>
  <si>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</si>
  <si>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</si>
  <si>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</si>
  <si>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</si>
  <si>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</si>
  <si>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</si>
  <si>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</si>
  <si>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</si>
  <si>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</si>
  <si>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</si>
  <si>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</si>
  <si>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</si>
  <si>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</si>
  <si>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</si>
  <si>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</si>
  <si>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</si>
  <si>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</si>
  <si>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</si>
  <si>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</si>
  <si>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</si>
  <si>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</si>
  <si>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</si>
  <si>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</si>
  <si>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</si>
  <si>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</si>
  <si>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</si>
  <si>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</si>
  <si>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</si>
  <si>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</si>
  <si>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</si>
  <si>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</si>
  <si>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</si>
  <si>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</si>
  <si>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</si>
  <si>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</si>
  <si>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</si>
  <si>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</si>
  <si>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</si>
  <si>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</si>
  <si>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</si>
  <si>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</si>
  <si>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</si>
  <si>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</si>
  <si>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</si>
  <si>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</si>
  <si>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</si>
  <si>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</si>
  <si>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</si>
  <si>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</si>
  <si>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</si>
  <si>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</si>
  <si>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</si>
  <si>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</si>
  <si>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</si>
  <si>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</si>
  <si>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</si>
  <si>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</si>
  <si>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</si>
  <si>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</si>
  <si>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</si>
  <si>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</si>
  <si>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</si>
  <si>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</si>
  <si>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</si>
  <si>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</si>
  <si>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</si>
  <si>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</si>
  <si>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</si>
  <si>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</si>
  <si>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</si>
  <si>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</si>
  <si>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</si>
  <si>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</si>
  <si>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</si>
  <si>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</si>
  <si>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</si>
  <si>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</si>
  <si>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</si>
  <si>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</si>
  <si>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</si>
  <si>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</si>
  <si>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</si>
  <si>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</si>
  <si>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</si>
  <si>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</si>
  <si>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</si>
  <si>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</si>
  <si>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</si>
  <si>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</si>
  <si>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</si>
  <si>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</si>
  <si>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</si>
  <si>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</si>
  <si>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</si>
  <si>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</si>
  <si>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</si>
  <si>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</si>
  <si>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</si>
  <si>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Clasificación Administrativa</t>
  </si>
  <si>
    <t>I. Gasto No Etiquetado</t>
  </si>
  <si>
    <t>(I=A+B+C+D+E+F+G+H)</t>
  </si>
  <si>
    <t>II. Gasto Etiquetado</t>
  </si>
  <si>
    <t>(II=A+B+C+D+E+F+G+H)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</si>
  <si>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</si>
  <si>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</si>
  <si>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</si>
  <si>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</si>
  <si>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</si>
  <si>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</si>
  <si>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</si>
  <si>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</si>
  <si>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</si>
  <si>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</si>
  <si>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</si>
  <si>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</si>
  <si>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</si>
  <si>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</si>
  <si>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</si>
  <si>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</si>
  <si>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</si>
  <si>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</si>
  <si>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</si>
  <si>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</si>
  <si>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</si>
  <si>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</si>
  <si>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</si>
  <si>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</si>
  <si>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</si>
  <si>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</si>
  <si>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</si>
  <si>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</si>
  <si>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</si>
  <si>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</si>
  <si>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</si>
  <si>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</si>
  <si>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</si>
  <si>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</si>
  <si>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</si>
  <si>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</si>
  <si>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</si>
  <si>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</si>
  <si>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</si>
  <si>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</si>
  <si>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</si>
  <si>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</si>
  <si>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</si>
  <si>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</si>
  <si>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</si>
  <si>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</si>
  <si>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</si>
  <si>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</si>
  <si>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</si>
  <si>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</si>
  <si>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</si>
  <si>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COMISIÓN ESTATAL DE DERECHOS HUMANOS TLAXCALA</t>
  </si>
  <si>
    <t>COMISION ESTATAL DE DERECHOS HUMANOS DE TLAXCALA</t>
  </si>
  <si>
    <t>COMISIÓN ESTATAL DE DERECHOS HUMANOS DE  TLAXCALA</t>
  </si>
  <si>
    <t>COMISIÓN ESTATAL DE DERECHOS HUMANOS DE TLAXCALA</t>
  </si>
  <si>
    <t>A. Consejo Consultivo</t>
  </si>
  <si>
    <t>B. Secretaria E jecutiva</t>
  </si>
  <si>
    <t>II. Gasto Etiquetado (II=A+B+C+D+E+F+G+H+I)</t>
  </si>
  <si>
    <t>C. Dirección Administrativa</t>
  </si>
  <si>
    <t>D. Dirección de Programas y Atención a la Sociedad Civil</t>
  </si>
  <si>
    <t>E. Dirección Centro de Investigación y Capacitación en Derechos Humanos</t>
  </si>
  <si>
    <t>F. Dirección de Comunicación Social</t>
  </si>
  <si>
    <t>G. Visitadurias Generales</t>
  </si>
  <si>
    <t>H. Departamento de Información y Orientacion</t>
  </si>
  <si>
    <t>L. Dirección de Comunicación Social</t>
  </si>
  <si>
    <t>M. Departamento de Información y Orientacion</t>
  </si>
  <si>
    <t>N. Septima Visitaduria General Huamantla</t>
  </si>
  <si>
    <t>P. Visitaduria Especializada en Asuntos de Genero y Contra Trata de Personas</t>
  </si>
  <si>
    <t>Q. Secretaría Técnica</t>
  </si>
  <si>
    <t>O. Organo de Control Interno</t>
  </si>
  <si>
    <t>C. Primera Visitaduria General Region Sur Tlaxcala</t>
  </si>
  <si>
    <t>D. Segunda Visitaduria General Región Norte Apizaco</t>
  </si>
  <si>
    <t>K. Area de Información y Orientacion</t>
  </si>
  <si>
    <t>E. Visitaduria Especializada en Asuntos de Genero y Contra Trata de Personas</t>
  </si>
  <si>
    <t>F. Visitaduria Itinerante</t>
  </si>
  <si>
    <t>G. Secretaría Técnica</t>
  </si>
  <si>
    <t>H. Dirección Administrativa</t>
  </si>
  <si>
    <t>I. Organo de Control Interno</t>
  </si>
  <si>
    <t>J. Area de Información y Orientacion</t>
  </si>
  <si>
    <t xml:space="preserve"> </t>
  </si>
  <si>
    <t>31 de diciembre de 2024</t>
  </si>
  <si>
    <t>al 31 de diciembre de 2024 (d)</t>
  </si>
  <si>
    <t>Al 31 de diciembre de 2025 y al 31 de diciembre de 2024</t>
  </si>
  <si>
    <t>31 de diciembre 2025</t>
  </si>
  <si>
    <t>Del 1 de enero al 31 de diciembre de 2025</t>
  </si>
  <si>
    <t>Monto pagado de la inversión al 31 de diciembre de 2025</t>
  </si>
  <si>
    <t>Monto pagado de la inversión actualizado al 31 de diciembre de 2025</t>
  </si>
  <si>
    <t>Saldo pendiente por pagar de la inversión al 31 de diciembre de 2025 (m = g – l)</t>
  </si>
  <si>
    <t>Del 1 de enero al 31 diciembre de 2025</t>
  </si>
  <si>
    <t>Del 1 de enero al 30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</si>
</sst>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i/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vertAlign val="superscript"/>
      <sz val="7"/>
      <color theme="1"/>
      <name val="Arial"/>
      <family val="2"/>
    </font>
    <font>
      <b/>
      <sz val="5.5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1">
    <xf numFmtId="0" fontId="0" fillId="0" borderId="0" xfId="0"/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0" fillId="0" borderId="9" xfId="0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6" xfId="0" applyBorder="1"/>
    <xf numFmtId="0" fontId="1" fillId="0" borderId="5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 indent="1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justify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2" fillId="0" borderId="11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164" fontId="1" fillId="0" borderId="0" xfId="1" applyNumberFormat="1" applyFont="1" applyBorder="1" applyAlignment="1">
      <alignment horizontal="right" vertical="center" wrapText="1"/>
    </xf>
    <xf numFmtId="164" fontId="1" fillId="0" borderId="5" xfId="1" applyNumberFormat="1" applyFont="1" applyBorder="1" applyAlignment="1">
      <alignment horizontal="right" vertical="center" wrapText="1"/>
    </xf>
    <xf numFmtId="164" fontId="2" fillId="0" borderId="0" xfId="1" applyNumberFormat="1" applyFont="1" applyBorder="1" applyAlignment="1">
      <alignment horizontal="right" vertical="center" wrapText="1"/>
    </xf>
    <xf numFmtId="164" fontId="2" fillId="0" borderId="5" xfId="1" applyNumberFormat="1" applyFont="1" applyBorder="1" applyAlignment="1">
      <alignment horizontal="right" vertical="center" wrapText="1"/>
    </xf>
    <xf numFmtId="164" fontId="1" fillId="0" borderId="5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right" vertical="center" wrapText="1"/>
    </xf>
    <xf numFmtId="164" fontId="2" fillId="0" borderId="8" xfId="1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164" fontId="1" fillId="0" borderId="7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3" borderId="7" xfId="0" applyFont="1" applyFill="1" applyBorder="1" applyAlignment="1">
      <alignment horizontal="right" vertical="center"/>
    </xf>
    <xf numFmtId="164" fontId="1" fillId="0" borderId="7" xfId="1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164" fontId="2" fillId="0" borderId="7" xfId="1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1" fillId="0" borderId="8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164" fontId="2" fillId="0" borderId="5" xfId="1" applyNumberFormat="1" applyFont="1" applyBorder="1" applyAlignment="1">
      <alignment horizontal="right" vertical="center"/>
    </xf>
    <xf numFmtId="164" fontId="1" fillId="0" borderId="5" xfId="1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1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164" fontId="2" fillId="0" borderId="0" xfId="1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164" fontId="2" fillId="0" borderId="5" xfId="1" applyNumberFormat="1" applyFont="1" applyBorder="1" applyAlignment="1">
      <alignment vertical="center"/>
    </xf>
    <xf numFmtId="164" fontId="0" fillId="0" borderId="0" xfId="0" applyNumberFormat="1"/>
    <xf numFmtId="3" fontId="1" fillId="0" borderId="7" xfId="0" applyNumberFormat="1" applyFont="1" applyBorder="1" applyAlignment="1">
      <alignment horizontal="right" vertical="center"/>
    </xf>
    <xf numFmtId="0" fontId="2" fillId="0" borderId="5" xfId="1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7" xfId="1" applyNumberFormat="1" applyFont="1" applyBorder="1" applyAlignment="1">
      <alignment horizontal="right" vertical="center" wrapText="1"/>
    </xf>
    <xf numFmtId="3" fontId="2" fillId="0" borderId="7" xfId="1" applyNumberFormat="1" applyFont="1" applyBorder="1" applyAlignment="1">
      <alignment horizontal="right" vertical="center" wrapText="1"/>
    </xf>
    <xf numFmtId="3" fontId="2" fillId="0" borderId="7" xfId="1" applyNumberFormat="1" applyFont="1" applyBorder="1" applyAlignment="1">
      <alignment horizontal="right" vertical="center"/>
    </xf>
    <xf numFmtId="3" fontId="1" fillId="0" borderId="7" xfId="1" applyNumberFormat="1" applyFont="1" applyBorder="1" applyAlignment="1">
      <alignment horizontal="right" vertical="center"/>
    </xf>
    <xf numFmtId="3" fontId="2" fillId="0" borderId="5" xfId="1" applyNumberFormat="1" applyFont="1" applyBorder="1" applyAlignment="1">
      <alignment horizontal="right" vertical="center" wrapText="1"/>
    </xf>
    <xf numFmtId="3" fontId="1" fillId="0" borderId="5" xfId="1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43" fontId="0" fillId="0" borderId="0" xfId="1" applyFont="1"/>
    <xf numFmtId="164" fontId="2" fillId="0" borderId="5" xfId="1" applyNumberFormat="1" applyFont="1" applyFill="1" applyBorder="1" applyAlignment="1">
      <alignment horizontal="right" vertical="center"/>
    </xf>
    <xf numFmtId="164" fontId="1" fillId="0" borderId="5" xfId="1" applyNumberFormat="1" applyFont="1" applyFill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164" fontId="1" fillId="0" borderId="6" xfId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164" fontId="1" fillId="0" borderId="7" xfId="1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164" fontId="2" fillId="0" borderId="6" xfId="1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3" fontId="1" fillId="0" borderId="7" xfId="1" applyNumberFormat="1" applyFont="1" applyFill="1" applyBorder="1" applyAlignment="1">
      <alignment horizontal="right" vertical="center" wrapText="1"/>
    </xf>
    <xf numFmtId="164" fontId="1" fillId="0" borderId="0" xfId="1" applyNumberFormat="1" applyFont="1" applyFill="1" applyBorder="1" applyAlignment="1">
      <alignment horizontal="righ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164" fontId="2" fillId="0" borderId="7" xfId="1" applyNumberFormat="1" applyFont="1" applyFill="1" applyBorder="1" applyAlignment="1">
      <alignment horizontal="right" vertical="center" wrapText="1"/>
    </xf>
    <xf numFmtId="164" fontId="1" fillId="0" borderId="5" xfId="1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1" fillId="0" borderId="6" xfId="0" applyFont="1" applyBorder="1" applyAlignment="1">
      <alignment horizontal="left" vertical="center"/>
    </xf>
    <xf numFmtId="164" fontId="2" fillId="0" borderId="6" xfId="1" applyNumberFormat="1" applyFont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10" xfId="0" applyFont="1" applyBorder="1" applyAlignment="1">
      <alignment horizontal="justify" vertical="center"/>
    </xf>
    <xf numFmtId="0" fontId="1" fillId="0" borderId="0" xfId="0" applyFont="1" applyAlignment="1">
      <alignment horizontal="left" vertical="center" wrapText="1"/>
    </xf>
    <xf numFmtId="164" fontId="2" fillId="0" borderId="5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5" xfId="1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G89"/>
  <sheetViews>
    <sheetView showGridLines="0" showRowColHeaders="0" tabSelected="1" workbookViewId="0">
      <pane ySplit="5" topLeftCell="A45" activePane="bottomLeft" state="frozen"/>
      <selection activeCell="E79" sqref="E79"/>
      <selection pane="bottomLeft" activeCell="D25" sqref="D25"/>
    </sheetView>
  </sheetViews>
  <sheetFormatPr baseColWidth="10" defaultRowHeight="15" x14ac:dyDescent="0.25"/>
  <cols>
    <col min="1" max="1" width="64.140625" customWidth="1"/>
    <col min="2" max="2" width="15" customWidth="1"/>
    <col min="3" max="3" width="13.85546875" customWidth="1"/>
    <col min="4" max="4" width="60" customWidth="1"/>
    <col min="5" max="5" width="14.28515625" customWidth="1"/>
    <col min="6" max="6" width="14.140625" customWidth="1"/>
  </cols>
  <sheetData>
    <row r="1" spans="1:7" x14ac:dyDescent="0.25">
      <c r="A1" s="173" t="s">
        <v>436</v>
      </c>
      <c r="B1" s="174"/>
      <c r="C1" s="174"/>
      <c r="D1" s="174"/>
      <c r="E1" s="174"/>
      <c r="F1" s="175"/>
      <c r="G1" s="71"/>
    </row>
    <row r="2" spans="1:7" x14ac:dyDescent="0.25">
      <c r="A2" s="176" t="s">
        <v>0</v>
      </c>
      <c r="B2" s="177"/>
      <c r="C2" s="177"/>
      <c r="D2" s="177"/>
      <c r="E2" s="177"/>
      <c r="F2" s="178"/>
    </row>
    <row r="3" spans="1:7" x14ac:dyDescent="0.25">
      <c r="A3" s="176" t="s">
        <v>465</v>
      </c>
      <c r="B3" s="177"/>
      <c r="C3" s="177"/>
      <c r="D3" s="177"/>
      <c r="E3" s="177"/>
      <c r="F3" s="178"/>
    </row>
    <row r="4" spans="1:7" ht="15.75" thickBot="1" x14ac:dyDescent="0.3">
      <c r="A4" s="179" t="s">
        <v>1</v>
      </c>
      <c r="B4" s="180"/>
      <c r="C4" s="180"/>
      <c r="D4" s="180"/>
      <c r="E4" s="180"/>
      <c r="F4" s="181"/>
    </row>
    <row r="5" spans="1:7" ht="18.75" thickBot="1" x14ac:dyDescent="0.3">
      <c r="A5" s="7" t="s">
        <v>2</v>
      </c>
      <c r="B5" s="8" t="s">
        <v>466</v>
      </c>
      <c r="C5" s="8" t="s">
        <v>463</v>
      </c>
      <c r="D5" s="9" t="s">
        <v>2</v>
      </c>
      <c r="E5" s="8" t="s">
        <v>466</v>
      </c>
      <c r="F5" s="8" t="s">
        <v>463</v>
      </c>
    </row>
    <row r="6" spans="1:7" x14ac:dyDescent="0.25">
      <c r="A6" s="10" t="s">
        <v>3</v>
      </c>
      <c r="B6" s="80"/>
      <c r="C6" s="10"/>
      <c r="D6" s="80" t="s">
        <v>4</v>
      </c>
      <c r="E6" s="10"/>
      <c r="F6" s="77"/>
    </row>
    <row r="7" spans="1:7" x14ac:dyDescent="0.25">
      <c r="A7" s="4" t="s">
        <v>5</v>
      </c>
      <c r="B7" s="26"/>
      <c r="C7" s="1"/>
      <c r="D7" s="72" t="s">
        <v>6</v>
      </c>
      <c r="E7" s="1"/>
      <c r="F7" s="2"/>
    </row>
    <row r="8" spans="1:7" x14ac:dyDescent="0.25">
      <c r="A8" s="1" t="s">
        <v>7</v>
      </c>
      <c r="B8" s="156">
        <f>+B9+B10+B11+B12+B13+B14+B15</f>
        <v>4423938</v>
      </c>
      <c r="C8" s="102">
        <f>+C9+C10+C11+C12+C13+C14+C15</f>
        <v>3095585</v>
      </c>
      <c r="D8" s="26" t="s">
        <v>8</v>
      </c>
      <c r="E8" s="99">
        <f>+E9+E10+E11+E12+E13+E14+E15+E16+E17</f>
        <v>1312899</v>
      </c>
      <c r="F8" s="99">
        <f>+F9+F10+F11+F12+F13+F14+F15+F16+F17</f>
        <v>1197914</v>
      </c>
    </row>
    <row r="9" spans="1:7" x14ac:dyDescent="0.25">
      <c r="A9" s="1" t="s">
        <v>9</v>
      </c>
      <c r="B9" s="90">
        <v>0</v>
      </c>
      <c r="C9" s="91">
        <v>0</v>
      </c>
      <c r="D9" s="26" t="s">
        <v>10</v>
      </c>
      <c r="E9" s="149">
        <v>0</v>
      </c>
      <c r="F9" s="149">
        <v>0</v>
      </c>
    </row>
    <row r="10" spans="1:7" x14ac:dyDescent="0.25">
      <c r="A10" s="1" t="s">
        <v>11</v>
      </c>
      <c r="B10" s="98">
        <v>4423938</v>
      </c>
      <c r="C10" s="99">
        <v>3095585</v>
      </c>
      <c r="D10" s="26" t="s">
        <v>12</v>
      </c>
      <c r="E10" s="91">
        <v>0</v>
      </c>
      <c r="F10" s="91">
        <v>0</v>
      </c>
    </row>
    <row r="11" spans="1:7" x14ac:dyDescent="0.25">
      <c r="A11" s="1" t="s">
        <v>13</v>
      </c>
      <c r="B11" s="90">
        <v>0</v>
      </c>
      <c r="C11" s="91">
        <v>0</v>
      </c>
      <c r="D11" s="26" t="s">
        <v>14</v>
      </c>
      <c r="E11" s="91">
        <v>0</v>
      </c>
      <c r="F11" s="91">
        <v>0</v>
      </c>
    </row>
    <row r="12" spans="1:7" x14ac:dyDescent="0.25">
      <c r="A12" s="1" t="s">
        <v>15</v>
      </c>
      <c r="B12" s="150">
        <v>0</v>
      </c>
      <c r="C12" s="149">
        <v>0</v>
      </c>
      <c r="D12" s="26" t="s">
        <v>16</v>
      </c>
      <c r="E12" s="91">
        <v>0</v>
      </c>
      <c r="F12" s="91">
        <v>0</v>
      </c>
    </row>
    <row r="13" spans="1:7" x14ac:dyDescent="0.25">
      <c r="A13" s="1" t="s">
        <v>17</v>
      </c>
      <c r="B13" s="90">
        <v>0</v>
      </c>
      <c r="C13" s="91">
        <v>0</v>
      </c>
      <c r="D13" s="26" t="s">
        <v>18</v>
      </c>
      <c r="E13" s="91">
        <v>0</v>
      </c>
      <c r="F13" s="91">
        <v>0</v>
      </c>
    </row>
    <row r="14" spans="1:7" x14ac:dyDescent="0.25">
      <c r="A14" s="1" t="s">
        <v>19</v>
      </c>
      <c r="B14" s="90">
        <v>0</v>
      </c>
      <c r="C14" s="91">
        <v>0</v>
      </c>
      <c r="D14" s="26" t="s">
        <v>20</v>
      </c>
      <c r="E14" s="91">
        <v>0</v>
      </c>
      <c r="F14" s="91">
        <v>0</v>
      </c>
    </row>
    <row r="15" spans="1:7" x14ac:dyDescent="0.25">
      <c r="A15" s="1" t="s">
        <v>21</v>
      </c>
      <c r="B15" s="90">
        <v>0</v>
      </c>
      <c r="C15" s="91">
        <v>0</v>
      </c>
      <c r="D15" s="26" t="s">
        <v>22</v>
      </c>
      <c r="E15" s="149">
        <v>1312899</v>
      </c>
      <c r="F15" s="149">
        <v>1197914</v>
      </c>
    </row>
    <row r="16" spans="1:7" x14ac:dyDescent="0.25">
      <c r="A16" s="3" t="s">
        <v>23</v>
      </c>
      <c r="B16" s="90">
        <f>+B17+B18+B19+B20+B21+B22+B23</f>
        <v>0</v>
      </c>
      <c r="C16" s="99">
        <f>+C17+C18+C19+C20+C21+C22+C23</f>
        <v>29551</v>
      </c>
      <c r="D16" s="26" t="s">
        <v>24</v>
      </c>
      <c r="E16" s="91">
        <v>0</v>
      </c>
      <c r="F16" s="91">
        <v>0</v>
      </c>
    </row>
    <row r="17" spans="1:6" x14ac:dyDescent="0.25">
      <c r="A17" s="1" t="s">
        <v>25</v>
      </c>
      <c r="B17" s="90">
        <v>0</v>
      </c>
      <c r="C17" s="91">
        <v>0</v>
      </c>
      <c r="D17" s="26" t="s">
        <v>26</v>
      </c>
      <c r="E17" s="91">
        <v>0</v>
      </c>
      <c r="F17" s="91">
        <v>0</v>
      </c>
    </row>
    <row r="18" spans="1:6" x14ac:dyDescent="0.25">
      <c r="A18" s="1" t="s">
        <v>27</v>
      </c>
      <c r="B18" s="90">
        <v>0</v>
      </c>
      <c r="C18" s="91">
        <v>0</v>
      </c>
      <c r="D18" s="26" t="s">
        <v>28</v>
      </c>
      <c r="E18" s="91">
        <f>+E19+E20+E21</f>
        <v>0</v>
      </c>
      <c r="F18" s="91">
        <v>0</v>
      </c>
    </row>
    <row r="19" spans="1:6" x14ac:dyDescent="0.25">
      <c r="A19" s="1" t="s">
        <v>29</v>
      </c>
      <c r="B19" s="150">
        <v>0</v>
      </c>
      <c r="C19" s="149">
        <v>7551</v>
      </c>
      <c r="D19" s="26" t="s">
        <v>30</v>
      </c>
      <c r="E19" s="91">
        <v>0</v>
      </c>
      <c r="F19" s="91">
        <v>0</v>
      </c>
    </row>
    <row r="20" spans="1:6" x14ac:dyDescent="0.25">
      <c r="A20" s="1" t="s">
        <v>31</v>
      </c>
      <c r="B20" s="90">
        <v>0</v>
      </c>
      <c r="C20" s="91">
        <v>0</v>
      </c>
      <c r="D20" s="26" t="s">
        <v>32</v>
      </c>
      <c r="E20" s="91">
        <v>0</v>
      </c>
      <c r="F20" s="91">
        <v>0</v>
      </c>
    </row>
    <row r="21" spans="1:6" x14ac:dyDescent="0.25">
      <c r="A21" s="1" t="s">
        <v>33</v>
      </c>
      <c r="B21" s="90">
        <v>0</v>
      </c>
      <c r="C21" s="91">
        <v>0</v>
      </c>
      <c r="D21" s="26" t="s">
        <v>34</v>
      </c>
      <c r="E21" s="91">
        <v>0</v>
      </c>
      <c r="F21" s="91">
        <v>0</v>
      </c>
    </row>
    <row r="22" spans="1:6" x14ac:dyDescent="0.25">
      <c r="A22" s="1" t="s">
        <v>35</v>
      </c>
      <c r="B22" s="150">
        <v>0</v>
      </c>
      <c r="C22" s="149">
        <v>22000</v>
      </c>
      <c r="D22" s="26" t="s">
        <v>36</v>
      </c>
      <c r="E22" s="91">
        <f>+E23+E24</f>
        <v>0</v>
      </c>
      <c r="F22" s="91">
        <f>+F23+F24</f>
        <v>0</v>
      </c>
    </row>
    <row r="23" spans="1:6" x14ac:dyDescent="0.25">
      <c r="A23" s="1" t="s">
        <v>37</v>
      </c>
      <c r="B23" s="150">
        <v>0</v>
      </c>
      <c r="C23" s="149">
        <v>0</v>
      </c>
      <c r="D23" s="26" t="s">
        <v>38</v>
      </c>
      <c r="E23" s="91">
        <v>0</v>
      </c>
      <c r="F23" s="91">
        <v>0</v>
      </c>
    </row>
    <row r="24" spans="1:6" x14ac:dyDescent="0.25">
      <c r="A24" s="1" t="s">
        <v>39</v>
      </c>
      <c r="B24" s="150">
        <f>+B25+B26+B27+B28+B29</f>
        <v>0</v>
      </c>
      <c r="C24" s="149">
        <f>+C25+C26+C27+C28+C29</f>
        <v>10000</v>
      </c>
      <c r="D24" s="26" t="s">
        <v>40</v>
      </c>
      <c r="E24" s="91">
        <v>0</v>
      </c>
      <c r="F24" s="91">
        <v>0</v>
      </c>
    </row>
    <row r="25" spans="1:6" x14ac:dyDescent="0.25">
      <c r="A25" s="1" t="s">
        <v>41</v>
      </c>
      <c r="B25" s="150">
        <v>0</v>
      </c>
      <c r="C25" s="149">
        <v>10000</v>
      </c>
      <c r="D25" s="26" t="s">
        <v>42</v>
      </c>
      <c r="E25" s="91">
        <v>0</v>
      </c>
      <c r="F25" s="91">
        <v>0</v>
      </c>
    </row>
    <row r="26" spans="1:6" x14ac:dyDescent="0.25">
      <c r="A26" s="1" t="s">
        <v>43</v>
      </c>
      <c r="B26" s="90">
        <v>0</v>
      </c>
      <c r="C26" s="91">
        <v>0</v>
      </c>
      <c r="D26" s="26" t="s">
        <v>44</v>
      </c>
      <c r="E26" s="91">
        <f>+E27+E28+E29</f>
        <v>0</v>
      </c>
      <c r="F26" s="91">
        <f>+F27+F28+F29</f>
        <v>0</v>
      </c>
    </row>
    <row r="27" spans="1:6" ht="18" customHeight="1" x14ac:dyDescent="0.25">
      <c r="A27" s="1" t="s">
        <v>45</v>
      </c>
      <c r="B27" s="90">
        <v>0</v>
      </c>
      <c r="C27" s="91">
        <v>0</v>
      </c>
      <c r="D27" s="26" t="s">
        <v>46</v>
      </c>
      <c r="E27" s="91">
        <v>0</v>
      </c>
      <c r="F27" s="91">
        <v>0</v>
      </c>
    </row>
    <row r="28" spans="1:6" x14ac:dyDescent="0.25">
      <c r="A28" s="1" t="s">
        <v>47</v>
      </c>
      <c r="B28" s="90">
        <v>0</v>
      </c>
      <c r="C28" s="91">
        <v>0</v>
      </c>
      <c r="D28" s="26" t="s">
        <v>48</v>
      </c>
      <c r="E28" s="91">
        <v>0</v>
      </c>
      <c r="F28" s="91">
        <v>0</v>
      </c>
    </row>
    <row r="29" spans="1:6" x14ac:dyDescent="0.25">
      <c r="A29" s="1" t="s">
        <v>49</v>
      </c>
      <c r="B29" s="90">
        <v>0</v>
      </c>
      <c r="C29" s="91">
        <v>0</v>
      </c>
      <c r="D29" s="26" t="s">
        <v>50</v>
      </c>
      <c r="E29" s="91">
        <v>0</v>
      </c>
      <c r="F29" s="91">
        <v>0</v>
      </c>
    </row>
    <row r="30" spans="1:6" x14ac:dyDescent="0.25">
      <c r="A30" s="1" t="s">
        <v>51</v>
      </c>
      <c r="B30" s="90">
        <f>+B31+B32+B33+B34+B35</f>
        <v>0</v>
      </c>
      <c r="C30" s="91">
        <f>+C31+C32+C33+C34+C35</f>
        <v>0</v>
      </c>
      <c r="D30" s="26" t="s">
        <v>52</v>
      </c>
      <c r="E30" s="91">
        <f>+E31+E32+E33+E34+E35+E36</f>
        <v>0</v>
      </c>
      <c r="F30" s="91">
        <f>+F31+F32+F33+F34+F35+F36</f>
        <v>0</v>
      </c>
    </row>
    <row r="31" spans="1:6" x14ac:dyDescent="0.25">
      <c r="A31" s="1" t="s">
        <v>53</v>
      </c>
      <c r="B31" s="90">
        <v>0</v>
      </c>
      <c r="C31" s="91">
        <v>0</v>
      </c>
      <c r="D31" s="26" t="s">
        <v>54</v>
      </c>
      <c r="E31" s="91">
        <v>0</v>
      </c>
      <c r="F31" s="91">
        <v>0</v>
      </c>
    </row>
    <row r="32" spans="1:6" x14ac:dyDescent="0.25">
      <c r="A32" s="1" t="s">
        <v>55</v>
      </c>
      <c r="B32" s="90">
        <v>0</v>
      </c>
      <c r="C32" s="91">
        <v>0</v>
      </c>
      <c r="D32" s="26" t="s">
        <v>56</v>
      </c>
      <c r="E32" s="91">
        <v>0</v>
      </c>
      <c r="F32" s="91">
        <v>0</v>
      </c>
    </row>
    <row r="33" spans="1:6" x14ac:dyDescent="0.25">
      <c r="A33" s="1" t="s">
        <v>57</v>
      </c>
      <c r="B33" s="90">
        <v>0</v>
      </c>
      <c r="C33" s="91">
        <v>0</v>
      </c>
      <c r="D33" s="26" t="s">
        <v>58</v>
      </c>
      <c r="E33" s="91">
        <v>0</v>
      </c>
      <c r="F33" s="91">
        <v>0</v>
      </c>
    </row>
    <row r="34" spans="1:6" x14ac:dyDescent="0.25">
      <c r="A34" s="1" t="s">
        <v>59</v>
      </c>
      <c r="B34" s="90">
        <v>0</v>
      </c>
      <c r="C34" s="91">
        <v>0</v>
      </c>
      <c r="D34" s="26" t="s">
        <v>60</v>
      </c>
      <c r="E34" s="91">
        <v>0</v>
      </c>
      <c r="F34" s="91">
        <v>0</v>
      </c>
    </row>
    <row r="35" spans="1:6" x14ac:dyDescent="0.25">
      <c r="A35" s="1" t="s">
        <v>61</v>
      </c>
      <c r="B35" s="90">
        <v>0</v>
      </c>
      <c r="C35" s="91">
        <v>0</v>
      </c>
      <c r="D35" s="26" t="s">
        <v>62</v>
      </c>
      <c r="E35" s="91">
        <v>0</v>
      </c>
      <c r="F35" s="91">
        <v>0</v>
      </c>
    </row>
    <row r="36" spans="1:6" x14ac:dyDescent="0.25">
      <c r="A36" s="1" t="s">
        <v>63</v>
      </c>
      <c r="B36" s="90">
        <v>0</v>
      </c>
      <c r="C36" s="91">
        <v>0</v>
      </c>
      <c r="D36" s="26" t="s">
        <v>64</v>
      </c>
      <c r="E36" s="91">
        <v>0</v>
      </c>
      <c r="F36" s="91">
        <v>0</v>
      </c>
    </row>
    <row r="37" spans="1:6" x14ac:dyDescent="0.25">
      <c r="A37" s="1" t="s">
        <v>65</v>
      </c>
      <c r="B37" s="90">
        <v>0</v>
      </c>
      <c r="C37" s="91">
        <v>0</v>
      </c>
      <c r="D37" s="26" t="s">
        <v>66</v>
      </c>
      <c r="E37" s="91">
        <f>+E38+E39+E40</f>
        <v>0</v>
      </c>
      <c r="F37" s="91">
        <f>+F38+F39+F40</f>
        <v>0</v>
      </c>
    </row>
    <row r="38" spans="1:6" x14ac:dyDescent="0.25">
      <c r="A38" s="1" t="s">
        <v>67</v>
      </c>
      <c r="B38" s="90">
        <v>0</v>
      </c>
      <c r="C38" s="91">
        <v>0</v>
      </c>
      <c r="D38" s="26" t="s">
        <v>68</v>
      </c>
      <c r="E38" s="91">
        <v>0</v>
      </c>
      <c r="F38" s="91">
        <v>0</v>
      </c>
    </row>
    <row r="39" spans="1:6" x14ac:dyDescent="0.25">
      <c r="A39" s="1" t="s">
        <v>69</v>
      </c>
      <c r="B39" s="90">
        <v>0</v>
      </c>
      <c r="C39" s="91">
        <v>0</v>
      </c>
      <c r="D39" s="26" t="s">
        <v>70</v>
      </c>
      <c r="E39" s="91">
        <v>0</v>
      </c>
      <c r="F39" s="91">
        <v>0</v>
      </c>
    </row>
    <row r="40" spans="1:6" x14ac:dyDescent="0.25">
      <c r="A40" s="1" t="s">
        <v>71</v>
      </c>
      <c r="B40" s="90">
        <f>+B41+B42+B43+B44</f>
        <v>0</v>
      </c>
      <c r="C40" s="91">
        <f>+C41+C42+C43+C44</f>
        <v>0</v>
      </c>
      <c r="D40" s="26" t="s">
        <v>72</v>
      </c>
      <c r="E40" s="91">
        <v>0</v>
      </c>
      <c r="F40" s="91">
        <v>0</v>
      </c>
    </row>
    <row r="41" spans="1:6" x14ac:dyDescent="0.25">
      <c r="A41" s="1" t="s">
        <v>73</v>
      </c>
      <c r="B41" s="90">
        <v>0</v>
      </c>
      <c r="C41" s="91">
        <v>0</v>
      </c>
      <c r="D41" s="26" t="s">
        <v>74</v>
      </c>
      <c r="E41" s="91">
        <f>+E42+E43+E44</f>
        <v>0</v>
      </c>
      <c r="F41" s="91">
        <f>+F42+F43+F44</f>
        <v>0</v>
      </c>
    </row>
    <row r="42" spans="1:6" x14ac:dyDescent="0.25">
      <c r="A42" s="1" t="s">
        <v>75</v>
      </c>
      <c r="B42" s="90">
        <v>0</v>
      </c>
      <c r="C42" s="91">
        <v>0</v>
      </c>
      <c r="D42" s="26" t="s">
        <v>76</v>
      </c>
      <c r="E42" s="91">
        <v>0</v>
      </c>
      <c r="F42" s="91">
        <v>0</v>
      </c>
    </row>
    <row r="43" spans="1:6" ht="18" customHeight="1" x14ac:dyDescent="0.25">
      <c r="A43" s="1" t="s">
        <v>77</v>
      </c>
      <c r="B43" s="90">
        <v>0</v>
      </c>
      <c r="C43" s="91">
        <v>0</v>
      </c>
      <c r="D43" s="26" t="s">
        <v>78</v>
      </c>
      <c r="E43" s="91">
        <v>0</v>
      </c>
      <c r="F43" s="91">
        <v>0</v>
      </c>
    </row>
    <row r="44" spans="1:6" x14ac:dyDescent="0.25">
      <c r="A44" s="1" t="s">
        <v>79</v>
      </c>
      <c r="B44" s="90">
        <v>0</v>
      </c>
      <c r="C44" s="91">
        <v>0</v>
      </c>
      <c r="D44" s="26" t="s">
        <v>80</v>
      </c>
      <c r="E44" s="91">
        <v>0</v>
      </c>
      <c r="F44" s="91">
        <v>0</v>
      </c>
    </row>
    <row r="45" spans="1:6" x14ac:dyDescent="0.25">
      <c r="A45" s="1"/>
      <c r="B45" s="90"/>
      <c r="C45" s="91"/>
      <c r="D45" s="26"/>
      <c r="E45" s="91"/>
      <c r="F45" s="91"/>
    </row>
    <row r="46" spans="1:6" ht="15.75" thickBot="1" x14ac:dyDescent="0.3">
      <c r="A46" s="81" t="s">
        <v>81</v>
      </c>
      <c r="B46" s="103">
        <f>+B8+B16+B24+B30+B36+B37+B40</f>
        <v>4423938</v>
      </c>
      <c r="C46" s="104">
        <f>+C8+C16+C24+C30+C36+C37+C40</f>
        <v>3135136</v>
      </c>
      <c r="D46" s="82" t="s">
        <v>82</v>
      </c>
      <c r="E46" s="104">
        <f>+E8+E18+E22+E25+E26+E30+E37+E41</f>
        <v>1312899</v>
      </c>
      <c r="F46" s="104">
        <f>+F8+F18+F22+F25+F26+F30+F37+F41</f>
        <v>1197914</v>
      </c>
    </row>
    <row r="47" spans="1:6" x14ac:dyDescent="0.25">
      <c r="A47" s="83"/>
      <c r="B47" s="90"/>
      <c r="C47" s="90"/>
      <c r="D47" s="73"/>
      <c r="E47" s="74"/>
      <c r="F47" s="74"/>
    </row>
    <row r="48" spans="1:6" x14ac:dyDescent="0.25">
      <c r="A48" s="83"/>
      <c r="B48" s="90"/>
      <c r="C48" s="90"/>
      <c r="D48" s="73"/>
      <c r="E48" s="74"/>
      <c r="F48" s="74"/>
    </row>
    <row r="49" spans="1:6" x14ac:dyDescent="0.25">
      <c r="A49" s="83"/>
      <c r="B49" s="90"/>
      <c r="C49" s="90"/>
      <c r="D49" s="73"/>
      <c r="E49" s="74"/>
      <c r="F49" s="74"/>
    </row>
    <row r="50" spans="1:6" x14ac:dyDescent="0.25">
      <c r="A50" s="83"/>
      <c r="B50" s="90"/>
      <c r="C50" s="90"/>
      <c r="D50" s="73"/>
      <c r="E50" s="74"/>
      <c r="F50" s="74"/>
    </row>
    <row r="51" spans="1:6" x14ac:dyDescent="0.25">
      <c r="A51" s="83"/>
      <c r="B51" s="90"/>
      <c r="C51" s="90"/>
      <c r="D51" s="73"/>
      <c r="E51" s="74"/>
      <c r="F51" s="74"/>
    </row>
    <row r="52" spans="1:6" x14ac:dyDescent="0.25">
      <c r="A52" s="83"/>
      <c r="B52" s="90"/>
      <c r="C52" s="90"/>
      <c r="D52" s="73"/>
      <c r="E52" s="74"/>
      <c r="F52" s="74"/>
    </row>
    <row r="53" spans="1:6" ht="15.75" thickBot="1" x14ac:dyDescent="0.3">
      <c r="A53" s="83"/>
      <c r="B53" s="90"/>
      <c r="C53" s="90"/>
      <c r="D53" s="73"/>
      <c r="E53" s="74"/>
      <c r="F53" s="74"/>
    </row>
    <row r="54" spans="1:6" x14ac:dyDescent="0.25">
      <c r="A54" s="10" t="s">
        <v>83</v>
      </c>
      <c r="B54" s="95"/>
      <c r="C54" s="96"/>
      <c r="D54" s="10" t="s">
        <v>95</v>
      </c>
      <c r="E54" s="85"/>
      <c r="F54" s="79"/>
    </row>
    <row r="55" spans="1:6" x14ac:dyDescent="0.25">
      <c r="A55" s="1" t="s">
        <v>84</v>
      </c>
      <c r="B55" s="91">
        <v>0</v>
      </c>
      <c r="C55" s="91">
        <v>0</v>
      </c>
      <c r="D55" s="1" t="s">
        <v>96</v>
      </c>
      <c r="E55" s="90">
        <v>0</v>
      </c>
      <c r="F55" s="91">
        <v>0</v>
      </c>
    </row>
    <row r="56" spans="1:6" x14ac:dyDescent="0.25">
      <c r="A56" s="1" t="s">
        <v>85</v>
      </c>
      <c r="B56" s="91">
        <v>0</v>
      </c>
      <c r="C56" s="91">
        <v>0</v>
      </c>
      <c r="D56" s="1" t="s">
        <v>97</v>
      </c>
      <c r="E56" s="90">
        <v>0</v>
      </c>
      <c r="F56" s="91">
        <v>0</v>
      </c>
    </row>
    <row r="57" spans="1:6" x14ac:dyDescent="0.25">
      <c r="A57" s="1" t="s">
        <v>86</v>
      </c>
      <c r="B57" s="99">
        <v>4737601</v>
      </c>
      <c r="C57" s="99">
        <v>4737601</v>
      </c>
      <c r="D57" s="1" t="s">
        <v>98</v>
      </c>
      <c r="E57" s="90">
        <v>0</v>
      </c>
      <c r="F57" s="91">
        <v>0</v>
      </c>
    </row>
    <row r="58" spans="1:6" x14ac:dyDescent="0.25">
      <c r="A58" s="1" t="s">
        <v>87</v>
      </c>
      <c r="B58" s="99">
        <v>6845580</v>
      </c>
      <c r="C58" s="99">
        <v>6372688</v>
      </c>
      <c r="D58" s="1" t="s">
        <v>99</v>
      </c>
      <c r="E58" s="90">
        <v>0</v>
      </c>
      <c r="F58" s="91">
        <v>0</v>
      </c>
    </row>
    <row r="59" spans="1:6" x14ac:dyDescent="0.25">
      <c r="A59" s="1" t="s">
        <v>88</v>
      </c>
      <c r="B59" s="91">
        <v>0</v>
      </c>
      <c r="C59" s="91">
        <v>0</v>
      </c>
      <c r="D59" s="1" t="s">
        <v>100</v>
      </c>
      <c r="E59" s="90">
        <v>0</v>
      </c>
      <c r="F59" s="91">
        <v>0</v>
      </c>
    </row>
    <row r="60" spans="1:6" x14ac:dyDescent="0.25">
      <c r="A60" s="1" t="s">
        <v>89</v>
      </c>
      <c r="B60" s="99">
        <v>-5207628</v>
      </c>
      <c r="C60" s="99">
        <v>-4734736</v>
      </c>
      <c r="D60" s="1" t="s">
        <v>101</v>
      </c>
      <c r="E60" s="90">
        <v>0</v>
      </c>
      <c r="F60" s="91">
        <v>0</v>
      </c>
    </row>
    <row r="61" spans="1:6" x14ac:dyDescent="0.25">
      <c r="A61" s="1" t="s">
        <v>90</v>
      </c>
      <c r="B61" s="91">
        <v>0</v>
      </c>
      <c r="C61" s="91">
        <v>0</v>
      </c>
      <c r="D61" s="4"/>
      <c r="E61" s="92"/>
      <c r="F61" s="91"/>
    </row>
    <row r="62" spans="1:6" x14ac:dyDescent="0.25">
      <c r="A62" s="1" t="s">
        <v>91</v>
      </c>
      <c r="B62" s="91">
        <v>0</v>
      </c>
      <c r="C62" s="91">
        <v>0</v>
      </c>
      <c r="D62" s="4" t="s">
        <v>102</v>
      </c>
      <c r="E62" s="92">
        <f>+E55+E56+E57+E58+E59+E60</f>
        <v>0</v>
      </c>
      <c r="F62" s="93">
        <f>+F55+F56+F57+F58+F59+F60</f>
        <v>0</v>
      </c>
    </row>
    <row r="63" spans="1:6" x14ac:dyDescent="0.25">
      <c r="A63" s="1" t="s">
        <v>92</v>
      </c>
      <c r="B63" s="91">
        <v>0</v>
      </c>
      <c r="C63" s="91">
        <v>0</v>
      </c>
      <c r="D63" s="84"/>
      <c r="E63" s="108"/>
      <c r="F63" s="91"/>
    </row>
    <row r="64" spans="1:6" x14ac:dyDescent="0.25">
      <c r="A64" s="1"/>
      <c r="B64" s="91"/>
      <c r="C64" s="91"/>
      <c r="D64" s="4" t="s">
        <v>103</v>
      </c>
      <c r="E64" s="100">
        <f>+E46+E62</f>
        <v>1312899</v>
      </c>
      <c r="F64" s="101">
        <f>+F46+F62</f>
        <v>1197914</v>
      </c>
    </row>
    <row r="65" spans="1:6" x14ac:dyDescent="0.25">
      <c r="A65" s="4" t="s">
        <v>93</v>
      </c>
      <c r="B65" s="101">
        <f>+B55+B56+B57+B58+B59+B60+B61+B62+B63</f>
        <v>6375553</v>
      </c>
      <c r="C65" s="101">
        <f>+C55+C56+C57+C58+C59+C60+C61+C62+C63</f>
        <v>6375553</v>
      </c>
      <c r="D65" s="1"/>
      <c r="E65" s="90"/>
      <c r="F65" s="91"/>
    </row>
    <row r="66" spans="1:6" x14ac:dyDescent="0.25">
      <c r="A66" s="1"/>
      <c r="B66" s="91"/>
      <c r="C66" s="91"/>
      <c r="D66" s="4" t="s">
        <v>104</v>
      </c>
      <c r="E66" s="92"/>
      <c r="F66" s="93"/>
    </row>
    <row r="67" spans="1:6" x14ac:dyDescent="0.25">
      <c r="A67" s="4" t="s">
        <v>94</v>
      </c>
      <c r="B67" s="101">
        <f>+B46+B65</f>
        <v>10799491</v>
      </c>
      <c r="C67" s="101">
        <f>+C46+C65</f>
        <v>9510689</v>
      </c>
      <c r="D67" s="4"/>
      <c r="E67" s="92"/>
      <c r="F67" s="93"/>
    </row>
    <row r="68" spans="1:6" x14ac:dyDescent="0.25">
      <c r="A68" s="1"/>
      <c r="B68" s="91"/>
      <c r="C68" s="91"/>
      <c r="D68" s="4" t="s">
        <v>105</v>
      </c>
      <c r="E68" s="92">
        <f>+E69+E70+E71</f>
        <v>0</v>
      </c>
      <c r="F68" s="93">
        <f>+F69+F70+F71</f>
        <v>0</v>
      </c>
    </row>
    <row r="69" spans="1:6" x14ac:dyDescent="0.25">
      <c r="A69" s="1"/>
      <c r="B69" s="91"/>
      <c r="C69" s="91"/>
      <c r="D69" s="1" t="s">
        <v>106</v>
      </c>
      <c r="E69" s="90">
        <v>0</v>
      </c>
      <c r="F69" s="91">
        <v>0</v>
      </c>
    </row>
    <row r="70" spans="1:6" x14ac:dyDescent="0.25">
      <c r="A70" s="1"/>
      <c r="B70" s="91"/>
      <c r="C70" s="91"/>
      <c r="D70" s="1" t="s">
        <v>107</v>
      </c>
      <c r="E70" s="90">
        <v>0</v>
      </c>
      <c r="F70" s="91">
        <v>0</v>
      </c>
    </row>
    <row r="71" spans="1:6" x14ac:dyDescent="0.25">
      <c r="A71" s="1"/>
      <c r="B71" s="91"/>
      <c r="C71" s="91"/>
      <c r="D71" s="1" t="s">
        <v>108</v>
      </c>
      <c r="E71" s="90">
        <v>0</v>
      </c>
      <c r="F71" s="91">
        <v>0</v>
      </c>
    </row>
    <row r="72" spans="1:6" x14ac:dyDescent="0.25">
      <c r="A72" s="1"/>
      <c r="B72" s="91"/>
      <c r="C72" s="91"/>
      <c r="D72" s="1"/>
      <c r="E72" s="90"/>
      <c r="F72" s="91"/>
    </row>
    <row r="73" spans="1:6" x14ac:dyDescent="0.25">
      <c r="A73" s="1"/>
      <c r="B73" s="91"/>
      <c r="C73" s="91"/>
      <c r="D73" s="4" t="s">
        <v>109</v>
      </c>
      <c r="E73" s="100">
        <f>+E74+E75+E76+E77+E78</f>
        <v>9486592</v>
      </c>
      <c r="F73" s="101">
        <f>+F74+F75+F76+F77+F78</f>
        <v>8312775</v>
      </c>
    </row>
    <row r="74" spans="1:6" x14ac:dyDescent="0.25">
      <c r="A74" s="1"/>
      <c r="B74" s="91"/>
      <c r="C74" s="91"/>
      <c r="D74" s="1" t="s">
        <v>110</v>
      </c>
      <c r="E74" s="98">
        <v>2985763</v>
      </c>
      <c r="F74" s="99">
        <v>1782717</v>
      </c>
    </row>
    <row r="75" spans="1:6" x14ac:dyDescent="0.25">
      <c r="A75" s="1"/>
      <c r="B75" s="91"/>
      <c r="C75" s="91"/>
      <c r="D75" s="1" t="s">
        <v>111</v>
      </c>
      <c r="E75" s="98">
        <v>4647916</v>
      </c>
      <c r="F75" s="99">
        <v>4677145</v>
      </c>
    </row>
    <row r="76" spans="1:6" x14ac:dyDescent="0.25">
      <c r="A76" s="1"/>
      <c r="B76" s="91"/>
      <c r="C76" s="91"/>
      <c r="D76" s="1" t="s">
        <v>112</v>
      </c>
      <c r="E76" s="90">
        <v>0</v>
      </c>
      <c r="F76" s="91">
        <v>0</v>
      </c>
    </row>
    <row r="77" spans="1:6" x14ac:dyDescent="0.25">
      <c r="A77" s="1"/>
      <c r="B77" s="91"/>
      <c r="C77" s="91"/>
      <c r="D77" s="1" t="s">
        <v>113</v>
      </c>
      <c r="E77" s="90">
        <v>0</v>
      </c>
      <c r="F77" s="91">
        <v>0</v>
      </c>
    </row>
    <row r="78" spans="1:6" x14ac:dyDescent="0.25">
      <c r="A78" s="1"/>
      <c r="B78" s="91"/>
      <c r="C78" s="91"/>
      <c r="D78" s="1" t="s">
        <v>114</v>
      </c>
      <c r="E78" s="169">
        <v>1852913</v>
      </c>
      <c r="F78" s="172">
        <v>1852913</v>
      </c>
    </row>
    <row r="79" spans="1:6" x14ac:dyDescent="0.25">
      <c r="A79" s="1"/>
      <c r="B79" s="91"/>
      <c r="C79" s="91"/>
      <c r="D79" s="1"/>
      <c r="E79" s="90"/>
      <c r="F79" s="91"/>
    </row>
    <row r="80" spans="1:6" ht="18" x14ac:dyDescent="0.25">
      <c r="A80" s="1"/>
      <c r="B80" s="91"/>
      <c r="C80" s="91"/>
      <c r="D80" s="4" t="s">
        <v>115</v>
      </c>
      <c r="E80" s="92">
        <f>+E81+E82</f>
        <v>0</v>
      </c>
      <c r="F80" s="93">
        <f>+F81+F82</f>
        <v>0</v>
      </c>
    </row>
    <row r="81" spans="1:6" x14ac:dyDescent="0.25">
      <c r="A81" s="1"/>
      <c r="B81" s="91"/>
      <c r="C81" s="91"/>
      <c r="D81" s="1" t="s">
        <v>116</v>
      </c>
      <c r="E81" s="90">
        <v>0</v>
      </c>
      <c r="F81" s="91">
        <v>0</v>
      </c>
    </row>
    <row r="82" spans="1:6" x14ac:dyDescent="0.25">
      <c r="A82" s="1"/>
      <c r="B82" s="91"/>
      <c r="C82" s="91"/>
      <c r="D82" s="1" t="s">
        <v>117</v>
      </c>
      <c r="E82" s="90">
        <v>0</v>
      </c>
      <c r="F82" s="91">
        <v>0</v>
      </c>
    </row>
    <row r="83" spans="1:6" x14ac:dyDescent="0.25">
      <c r="A83" s="1"/>
      <c r="B83" s="91"/>
      <c r="C83" s="91"/>
      <c r="D83" s="1"/>
      <c r="E83" s="90"/>
      <c r="F83" s="91"/>
    </row>
    <row r="84" spans="1:6" x14ac:dyDescent="0.25">
      <c r="A84" s="1"/>
      <c r="B84" s="91"/>
      <c r="C84" s="91"/>
      <c r="D84" s="4" t="s">
        <v>118</v>
      </c>
      <c r="E84" s="100">
        <f>+E68+E73+E80</f>
        <v>9486592</v>
      </c>
      <c r="F84" s="101">
        <f>+F68+F73+F80</f>
        <v>8312775</v>
      </c>
    </row>
    <row r="85" spans="1:6" x14ac:dyDescent="0.25">
      <c r="A85" s="1"/>
      <c r="B85" s="91"/>
      <c r="C85" s="91"/>
      <c r="D85" s="1"/>
      <c r="E85" s="90"/>
      <c r="F85" s="91"/>
    </row>
    <row r="86" spans="1:6" x14ac:dyDescent="0.25">
      <c r="A86" s="1"/>
      <c r="B86" s="91"/>
      <c r="C86" s="91"/>
      <c r="D86" s="4" t="s">
        <v>119</v>
      </c>
      <c r="E86" s="170">
        <f>+E64+E84</f>
        <v>10799491</v>
      </c>
      <c r="F86" s="101">
        <f>+F64+F84</f>
        <v>9510689</v>
      </c>
    </row>
    <row r="87" spans="1:6" x14ac:dyDescent="0.25">
      <c r="A87" s="1"/>
      <c r="B87" s="91"/>
      <c r="C87" s="91"/>
      <c r="D87" s="4"/>
      <c r="E87" s="92"/>
      <c r="F87" s="93"/>
    </row>
    <row r="88" spans="1:6" x14ac:dyDescent="0.25">
      <c r="A88" s="1"/>
      <c r="B88" s="91"/>
      <c r="C88" s="91"/>
      <c r="D88" s="1"/>
      <c r="E88" s="74"/>
      <c r="F88" s="78"/>
    </row>
    <row r="89" spans="1:6" ht="15.75" thickBot="1" x14ac:dyDescent="0.3">
      <c r="A89" s="12"/>
      <c r="B89" s="97"/>
      <c r="C89" s="97"/>
      <c r="D89" s="12"/>
      <c r="E89" s="75"/>
      <c r="F89" s="25"/>
    </row>
  </sheetData>
  <mergeCells count="4">
    <mergeCell ref="A1:F1"/>
    <mergeCell ref="A2:F2"/>
    <mergeCell ref="A3:F3"/>
    <mergeCell ref="A4:F4"/>
  </mergeCells>
  <printOptions horizontalCentered="1"/>
  <pageMargins left="0.70866141732283472" right="0" top="0.35433070866141736" bottom="0.39370078740157483" header="0" footer="0"/>
  <pageSetup scale="70" orientation="landscape" r:id="rId1"/>
  <headerFooter>
    <oddFooter>&amp;CPágina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L42"/>
  <sheetViews>
    <sheetView showGridLines="0" workbookViewId="0">
      <pane ySplit="6" topLeftCell="A7" activePane="bottomLeft" state="frozen"/>
      <selection activeCell="E79" sqref="E79"/>
      <selection pane="bottomLeft" activeCell="E79" sqref="E79"/>
    </sheetView>
  </sheetViews>
  <sheetFormatPr baseColWidth="10" defaultRowHeight="15" x14ac:dyDescent="0.25"/>
  <cols>
    <col min="1" max="1" width="4.140625" customWidth="1"/>
    <col min="2" max="2" width="32.85546875" customWidth="1"/>
    <col min="3" max="3" width="14.7109375" customWidth="1"/>
    <col min="4" max="4" width="13.7109375" customWidth="1"/>
    <col min="5" max="5" width="13.5703125" customWidth="1"/>
    <col min="6" max="6" width="14.85546875" customWidth="1"/>
    <col min="7" max="7" width="12.140625" customWidth="1"/>
    <col min="8" max="8" width="12.7109375" customWidth="1"/>
    <col min="9" max="9" width="15.7109375" customWidth="1"/>
  </cols>
  <sheetData>
    <row r="1" spans="1:9" ht="15.75" thickBot="1" x14ac:dyDescent="0.3">
      <c r="A1" s="182" t="s">
        <v>435</v>
      </c>
      <c r="B1" s="183"/>
      <c r="C1" s="183"/>
      <c r="D1" s="183"/>
      <c r="E1" s="183"/>
      <c r="F1" s="183"/>
      <c r="G1" s="183"/>
      <c r="H1" s="183"/>
      <c r="I1" s="184"/>
    </row>
    <row r="2" spans="1:9" ht="15.75" thickBot="1" x14ac:dyDescent="0.3">
      <c r="A2" s="185" t="s">
        <v>120</v>
      </c>
      <c r="B2" s="186"/>
      <c r="C2" s="186"/>
      <c r="D2" s="186"/>
      <c r="E2" s="186"/>
      <c r="F2" s="186"/>
      <c r="G2" s="186"/>
      <c r="H2" s="186"/>
      <c r="I2" s="187"/>
    </row>
    <row r="3" spans="1:9" ht="15.75" thickBot="1" x14ac:dyDescent="0.3">
      <c r="A3" s="185" t="s">
        <v>465</v>
      </c>
      <c r="B3" s="186"/>
      <c r="C3" s="186"/>
      <c r="D3" s="186"/>
      <c r="E3" s="186"/>
      <c r="F3" s="186"/>
      <c r="G3" s="186"/>
      <c r="H3" s="186"/>
      <c r="I3" s="187"/>
    </row>
    <row r="4" spans="1:9" ht="15.75" thickBot="1" x14ac:dyDescent="0.3">
      <c r="A4" s="185" t="s">
        <v>1</v>
      </c>
      <c r="B4" s="186"/>
      <c r="C4" s="186"/>
      <c r="D4" s="186"/>
      <c r="E4" s="186"/>
      <c r="F4" s="186"/>
      <c r="G4" s="186"/>
      <c r="H4" s="186"/>
      <c r="I4" s="187"/>
    </row>
    <row r="5" spans="1:9" ht="24" customHeight="1" x14ac:dyDescent="0.25">
      <c r="A5" s="188" t="s">
        <v>121</v>
      </c>
      <c r="B5" s="189"/>
      <c r="C5" s="14" t="s">
        <v>122</v>
      </c>
      <c r="D5" s="190" t="s">
        <v>123</v>
      </c>
      <c r="E5" s="190" t="s">
        <v>124</v>
      </c>
      <c r="F5" s="190" t="s">
        <v>125</v>
      </c>
      <c r="G5" s="14" t="s">
        <v>126</v>
      </c>
      <c r="H5" s="190" t="s">
        <v>128</v>
      </c>
      <c r="I5" s="190" t="s">
        <v>129</v>
      </c>
    </row>
    <row r="6" spans="1:9" ht="18.75" thickBot="1" x14ac:dyDescent="0.3">
      <c r="A6" s="179"/>
      <c r="B6" s="181"/>
      <c r="C6" s="15" t="s">
        <v>464</v>
      </c>
      <c r="D6" s="191"/>
      <c r="E6" s="191"/>
      <c r="F6" s="191"/>
      <c r="G6" s="15" t="s">
        <v>127</v>
      </c>
      <c r="H6" s="191"/>
      <c r="I6" s="191"/>
    </row>
    <row r="7" spans="1:9" x14ac:dyDescent="0.25">
      <c r="A7" s="194"/>
      <c r="B7" s="195"/>
      <c r="C7" s="5"/>
      <c r="D7" s="5"/>
      <c r="E7" s="5"/>
      <c r="F7" s="5"/>
      <c r="G7" s="5"/>
      <c r="H7" s="5"/>
      <c r="I7" s="5"/>
    </row>
    <row r="8" spans="1:9" x14ac:dyDescent="0.25">
      <c r="A8" s="196" t="s">
        <v>130</v>
      </c>
      <c r="B8" s="197"/>
      <c r="C8" s="106">
        <f>+C9+C13</f>
        <v>0</v>
      </c>
      <c r="D8" s="106">
        <f>+D9+D13</f>
        <v>0</v>
      </c>
      <c r="E8" s="106">
        <f>+E9+E13</f>
        <v>0</v>
      </c>
      <c r="F8" s="106">
        <f>+F9+F13</f>
        <v>0</v>
      </c>
      <c r="G8" s="106">
        <f>+C8+D8-E8+F8</f>
        <v>0</v>
      </c>
      <c r="H8" s="106">
        <f>+H9+H13</f>
        <v>0</v>
      </c>
      <c r="I8" s="106">
        <f>+I9+I13</f>
        <v>0</v>
      </c>
    </row>
    <row r="9" spans="1:9" x14ac:dyDescent="0.25">
      <c r="A9" s="196" t="s">
        <v>131</v>
      </c>
      <c r="B9" s="197"/>
      <c r="C9" s="105">
        <f>+C10+C11+C12</f>
        <v>0</v>
      </c>
      <c r="D9" s="105">
        <f>+D10+D11+D12</f>
        <v>0</v>
      </c>
      <c r="E9" s="105">
        <f>+E10+E11+E12</f>
        <v>0</v>
      </c>
      <c r="F9" s="105">
        <f>+F10+F11+F12</f>
        <v>0</v>
      </c>
      <c r="G9" s="105">
        <f>+C9+D9-E9+F9</f>
        <v>0</v>
      </c>
      <c r="H9" s="105">
        <f>+H10+H11+H12</f>
        <v>0</v>
      </c>
      <c r="I9" s="105">
        <f>+I10+I11+I12</f>
        <v>0</v>
      </c>
    </row>
    <row r="10" spans="1:9" x14ac:dyDescent="0.25">
      <c r="A10" s="16"/>
      <c r="B10" s="2" t="s">
        <v>132</v>
      </c>
      <c r="C10" s="105">
        <v>0</v>
      </c>
      <c r="D10" s="105">
        <v>0</v>
      </c>
      <c r="E10" s="105">
        <v>0</v>
      </c>
      <c r="F10" s="105">
        <v>0</v>
      </c>
      <c r="G10" s="105">
        <f>+C10+D10-E10+F10</f>
        <v>0</v>
      </c>
      <c r="H10" s="105">
        <v>0</v>
      </c>
      <c r="I10" s="105">
        <v>0</v>
      </c>
    </row>
    <row r="11" spans="1:9" x14ac:dyDescent="0.25">
      <c r="A11" s="17"/>
      <c r="B11" s="2" t="s">
        <v>133</v>
      </c>
      <c r="C11" s="105">
        <v>0</v>
      </c>
      <c r="D11" s="105">
        <v>0</v>
      </c>
      <c r="E11" s="105">
        <v>0</v>
      </c>
      <c r="F11" s="105">
        <v>0</v>
      </c>
      <c r="G11" s="105">
        <f t="shared" ref="G11:G16" si="0">+C11+D11-E11+F11</f>
        <v>0</v>
      </c>
      <c r="H11" s="105">
        <v>0</v>
      </c>
      <c r="I11" s="105">
        <v>0</v>
      </c>
    </row>
    <row r="12" spans="1:9" ht="18" customHeight="1" x14ac:dyDescent="0.25">
      <c r="A12" s="17"/>
      <c r="B12" s="2" t="s">
        <v>134</v>
      </c>
      <c r="C12" s="105">
        <v>0</v>
      </c>
      <c r="D12" s="105">
        <v>0</v>
      </c>
      <c r="E12" s="105">
        <v>0</v>
      </c>
      <c r="F12" s="105">
        <v>0</v>
      </c>
      <c r="G12" s="105">
        <f t="shared" si="0"/>
        <v>0</v>
      </c>
      <c r="H12" s="105">
        <v>0</v>
      </c>
      <c r="I12" s="105">
        <v>0</v>
      </c>
    </row>
    <row r="13" spans="1:9" x14ac:dyDescent="0.25">
      <c r="A13" s="196" t="s">
        <v>135</v>
      </c>
      <c r="B13" s="197"/>
      <c r="C13" s="106">
        <f>+C14+C15+C16</f>
        <v>0</v>
      </c>
      <c r="D13" s="106">
        <f>+D14+D15+D16</f>
        <v>0</v>
      </c>
      <c r="E13" s="106">
        <f>+E14+E15+E16</f>
        <v>0</v>
      </c>
      <c r="F13" s="106">
        <f>+F14+F15+F16</f>
        <v>0</v>
      </c>
      <c r="G13" s="106">
        <f t="shared" si="0"/>
        <v>0</v>
      </c>
      <c r="H13" s="106">
        <f>+H14+H15+H16</f>
        <v>0</v>
      </c>
      <c r="I13" s="106">
        <f>+I14+I15+I16</f>
        <v>0</v>
      </c>
    </row>
    <row r="14" spans="1:9" x14ac:dyDescent="0.25">
      <c r="A14" s="16"/>
      <c r="B14" s="2" t="s">
        <v>136</v>
      </c>
      <c r="C14" s="105">
        <v>0</v>
      </c>
      <c r="D14" s="105">
        <v>0</v>
      </c>
      <c r="E14" s="105">
        <v>0</v>
      </c>
      <c r="F14" s="105">
        <v>0</v>
      </c>
      <c r="G14" s="105">
        <f t="shared" si="0"/>
        <v>0</v>
      </c>
      <c r="H14" s="105">
        <v>0</v>
      </c>
      <c r="I14" s="105">
        <v>0</v>
      </c>
    </row>
    <row r="15" spans="1:9" x14ac:dyDescent="0.25">
      <c r="A15" s="17"/>
      <c r="B15" s="2" t="s">
        <v>137</v>
      </c>
      <c r="C15" s="105">
        <v>0</v>
      </c>
      <c r="D15" s="105">
        <v>0</v>
      </c>
      <c r="E15" s="105">
        <v>0</v>
      </c>
      <c r="F15" s="105">
        <v>0</v>
      </c>
      <c r="G15" s="105">
        <f t="shared" si="0"/>
        <v>0</v>
      </c>
      <c r="H15" s="105">
        <v>0</v>
      </c>
      <c r="I15" s="105">
        <v>0</v>
      </c>
    </row>
    <row r="16" spans="1:9" x14ac:dyDescent="0.25">
      <c r="A16" s="17"/>
      <c r="B16" s="2" t="s">
        <v>138</v>
      </c>
      <c r="C16" s="105">
        <v>0</v>
      </c>
      <c r="D16" s="105">
        <v>0</v>
      </c>
      <c r="E16" s="105">
        <v>0</v>
      </c>
      <c r="F16" s="105">
        <v>0</v>
      </c>
      <c r="G16" s="105">
        <f t="shared" si="0"/>
        <v>0</v>
      </c>
      <c r="H16" s="105">
        <v>0</v>
      </c>
      <c r="I16" s="105">
        <v>0</v>
      </c>
    </row>
    <row r="17" spans="1:12" x14ac:dyDescent="0.25">
      <c r="A17" s="196" t="s">
        <v>139</v>
      </c>
      <c r="B17" s="197"/>
      <c r="C17" s="158">
        <v>1197914</v>
      </c>
      <c r="D17" s="105">
        <v>0</v>
      </c>
      <c r="E17" s="105">
        <v>0</v>
      </c>
      <c r="F17" s="105">
        <v>0</v>
      </c>
      <c r="G17" s="158">
        <v>1312899</v>
      </c>
      <c r="H17" s="105">
        <v>0</v>
      </c>
      <c r="I17" s="105">
        <v>0</v>
      </c>
      <c r="K17" s="90"/>
      <c r="L17" s="138"/>
    </row>
    <row r="18" spans="1:12" x14ac:dyDescent="0.25">
      <c r="A18" s="17"/>
      <c r="B18" s="2"/>
      <c r="C18" s="105"/>
      <c r="D18" s="105"/>
      <c r="E18" s="105"/>
      <c r="F18" s="105"/>
      <c r="G18" s="105"/>
      <c r="H18" s="105"/>
      <c r="I18" s="105"/>
    </row>
    <row r="19" spans="1:12" ht="16.5" customHeight="1" x14ac:dyDescent="0.25">
      <c r="A19" s="196" t="s">
        <v>140</v>
      </c>
      <c r="B19" s="197"/>
      <c r="C19" s="109">
        <f>+C8+C17</f>
        <v>1197914</v>
      </c>
      <c r="D19" s="105">
        <f>+D8+D17</f>
        <v>0</v>
      </c>
      <c r="E19" s="105">
        <f>+E8+E17</f>
        <v>0</v>
      </c>
      <c r="F19" s="105">
        <v>0</v>
      </c>
      <c r="G19" s="109">
        <f>SUM(G17:G18)</f>
        <v>1312899</v>
      </c>
      <c r="H19" s="106">
        <f>+H8+H17</f>
        <v>0</v>
      </c>
      <c r="I19" s="106">
        <f>+I8+I17</f>
        <v>0</v>
      </c>
    </row>
    <row r="20" spans="1:12" x14ac:dyDescent="0.25">
      <c r="A20" s="196"/>
      <c r="B20" s="197"/>
      <c r="C20" s="67"/>
      <c r="D20" s="105"/>
      <c r="E20" s="67"/>
      <c r="F20" s="67"/>
      <c r="G20" s="67"/>
      <c r="H20" s="67"/>
      <c r="I20" s="67"/>
    </row>
    <row r="21" spans="1:12" ht="16.5" customHeight="1" x14ac:dyDescent="0.25">
      <c r="A21" s="196" t="s">
        <v>148</v>
      </c>
      <c r="B21" s="197"/>
      <c r="C21" s="67"/>
      <c r="D21" s="67"/>
      <c r="E21" s="67"/>
      <c r="F21" s="67"/>
      <c r="G21" s="67"/>
      <c r="H21" s="67"/>
      <c r="I21" s="67"/>
    </row>
    <row r="22" spans="1:12" x14ac:dyDescent="0.25">
      <c r="A22" s="198" t="s">
        <v>141</v>
      </c>
      <c r="B22" s="199"/>
      <c r="C22" s="105">
        <v>0</v>
      </c>
      <c r="D22" s="105">
        <v>0</v>
      </c>
      <c r="E22" s="105">
        <v>0</v>
      </c>
      <c r="F22" s="105">
        <v>0</v>
      </c>
      <c r="G22" s="105">
        <f>+C22+D22-E22+F22</f>
        <v>0</v>
      </c>
      <c r="H22" s="105">
        <v>0</v>
      </c>
      <c r="I22" s="105">
        <v>0</v>
      </c>
    </row>
    <row r="23" spans="1:12" x14ac:dyDescent="0.25">
      <c r="A23" s="198" t="s">
        <v>142</v>
      </c>
      <c r="B23" s="199"/>
      <c r="C23" s="105">
        <v>0</v>
      </c>
      <c r="D23" s="105">
        <v>0</v>
      </c>
      <c r="E23" s="105">
        <v>0</v>
      </c>
      <c r="F23" s="105">
        <v>0</v>
      </c>
      <c r="G23" s="105">
        <f>+C23+D23-E23+F23</f>
        <v>0</v>
      </c>
      <c r="H23" s="105">
        <v>0</v>
      </c>
      <c r="I23" s="105">
        <v>0</v>
      </c>
    </row>
    <row r="24" spans="1:12" x14ac:dyDescent="0.25">
      <c r="A24" s="198" t="s">
        <v>143</v>
      </c>
      <c r="B24" s="199"/>
      <c r="C24" s="105">
        <v>0</v>
      </c>
      <c r="D24" s="105">
        <v>0</v>
      </c>
      <c r="E24" s="105">
        <v>0</v>
      </c>
      <c r="F24" s="105">
        <v>0</v>
      </c>
      <c r="G24" s="105">
        <f>+C24+D24-E24+F24</f>
        <v>0</v>
      </c>
      <c r="H24" s="105">
        <v>0</v>
      </c>
      <c r="I24" s="105">
        <v>0</v>
      </c>
    </row>
    <row r="25" spans="1:12" x14ac:dyDescent="0.25">
      <c r="A25" s="192"/>
      <c r="B25" s="193"/>
      <c r="C25" s="110"/>
      <c r="D25" s="110"/>
      <c r="E25" s="110"/>
      <c r="F25" s="110"/>
      <c r="G25" s="110"/>
      <c r="H25" s="110"/>
      <c r="I25" s="110"/>
    </row>
    <row r="26" spans="1:12" ht="16.5" customHeight="1" x14ac:dyDescent="0.25">
      <c r="A26" s="196" t="s">
        <v>144</v>
      </c>
      <c r="B26" s="197"/>
      <c r="C26" s="110"/>
      <c r="D26" s="110"/>
      <c r="E26" s="110"/>
      <c r="F26" s="110"/>
      <c r="G26" s="110"/>
      <c r="H26" s="110"/>
      <c r="I26" s="110"/>
    </row>
    <row r="27" spans="1:12" x14ac:dyDescent="0.25">
      <c r="A27" s="198" t="s">
        <v>145</v>
      </c>
      <c r="B27" s="199"/>
      <c r="C27" s="105">
        <v>0</v>
      </c>
      <c r="D27" s="105">
        <v>0</v>
      </c>
      <c r="E27" s="105">
        <v>0</v>
      </c>
      <c r="F27" s="105">
        <v>0</v>
      </c>
      <c r="G27" s="105">
        <f>+C27+D27-E27+F27</f>
        <v>0</v>
      </c>
      <c r="H27" s="105">
        <v>0</v>
      </c>
      <c r="I27" s="105">
        <v>0</v>
      </c>
    </row>
    <row r="28" spans="1:12" x14ac:dyDescent="0.25">
      <c r="A28" s="198" t="s">
        <v>146</v>
      </c>
      <c r="B28" s="199"/>
      <c r="C28" s="105">
        <v>0</v>
      </c>
      <c r="D28" s="105">
        <v>0</v>
      </c>
      <c r="E28" s="105">
        <v>0</v>
      </c>
      <c r="F28" s="105">
        <v>0</v>
      </c>
      <c r="G28" s="105">
        <f>+C28+D28-E28+F28</f>
        <v>0</v>
      </c>
      <c r="H28" s="105">
        <v>0</v>
      </c>
      <c r="I28" s="105">
        <v>0</v>
      </c>
    </row>
    <row r="29" spans="1:12" x14ac:dyDescent="0.25">
      <c r="A29" s="198" t="s">
        <v>147</v>
      </c>
      <c r="B29" s="199"/>
      <c r="C29" s="105">
        <v>0</v>
      </c>
      <c r="D29" s="105">
        <v>0</v>
      </c>
      <c r="E29" s="105">
        <v>0</v>
      </c>
      <c r="F29" s="105">
        <v>0</v>
      </c>
      <c r="G29" s="105">
        <f>+C29+D29-E29+F29</f>
        <v>0</v>
      </c>
      <c r="H29" s="105">
        <v>0</v>
      </c>
      <c r="I29" s="105">
        <v>0</v>
      </c>
    </row>
    <row r="30" spans="1:12" ht="15.75" thickBot="1" x14ac:dyDescent="0.3">
      <c r="A30" s="206"/>
      <c r="B30" s="207"/>
      <c r="C30" s="76"/>
      <c r="D30" s="76"/>
      <c r="E30" s="76"/>
      <c r="F30" s="76"/>
      <c r="G30" s="76"/>
      <c r="H30" s="76"/>
      <c r="I30" s="76"/>
    </row>
    <row r="35" spans="1:7" ht="15.75" thickBot="1" x14ac:dyDescent="0.3"/>
    <row r="36" spans="1:7" ht="15" customHeight="1" x14ac:dyDescent="0.25">
      <c r="A36" s="173" t="s">
        <v>149</v>
      </c>
      <c r="B36" s="175"/>
      <c r="C36" s="19" t="s">
        <v>150</v>
      </c>
      <c r="D36" s="19" t="s">
        <v>152</v>
      </c>
      <c r="E36" s="19" t="s">
        <v>155</v>
      </c>
      <c r="F36" s="20" t="s">
        <v>157</v>
      </c>
      <c r="G36" s="19" t="s">
        <v>158</v>
      </c>
    </row>
    <row r="37" spans="1:7" x14ac:dyDescent="0.25">
      <c r="A37" s="202"/>
      <c r="B37" s="203"/>
      <c r="C37" s="14" t="s">
        <v>151</v>
      </c>
      <c r="D37" s="14" t="s">
        <v>153</v>
      </c>
      <c r="E37" s="14" t="s">
        <v>156</v>
      </c>
      <c r="F37" s="21"/>
      <c r="G37" s="14" t="s">
        <v>159</v>
      </c>
    </row>
    <row r="38" spans="1:7" ht="15.75" thickBot="1" x14ac:dyDescent="0.3">
      <c r="A38" s="204"/>
      <c r="B38" s="205"/>
      <c r="C38" s="22"/>
      <c r="D38" s="15" t="s">
        <v>154</v>
      </c>
      <c r="E38" s="22"/>
      <c r="F38" s="23"/>
      <c r="G38" s="22"/>
    </row>
    <row r="39" spans="1:7" ht="26.25" customHeight="1" x14ac:dyDescent="0.25">
      <c r="A39" s="200" t="s">
        <v>160</v>
      </c>
      <c r="B39" s="201"/>
      <c r="C39" s="27"/>
      <c r="D39" s="2"/>
      <c r="E39" s="2"/>
      <c r="F39" s="2"/>
      <c r="G39" s="2"/>
    </row>
    <row r="40" spans="1:7" x14ac:dyDescent="0.25">
      <c r="A40" s="28"/>
      <c r="B40" s="2" t="s">
        <v>161</v>
      </c>
      <c r="C40" s="91">
        <v>0</v>
      </c>
      <c r="D40" s="91">
        <v>0</v>
      </c>
      <c r="E40" s="91">
        <v>0</v>
      </c>
      <c r="F40" s="91">
        <v>0</v>
      </c>
      <c r="G40" s="91">
        <v>0</v>
      </c>
    </row>
    <row r="41" spans="1:7" x14ac:dyDescent="0.25">
      <c r="A41" s="28"/>
      <c r="B41" s="2" t="s">
        <v>162</v>
      </c>
      <c r="C41" s="91">
        <v>0</v>
      </c>
      <c r="D41" s="91">
        <v>0</v>
      </c>
      <c r="E41" s="91">
        <v>0</v>
      </c>
      <c r="F41" s="91">
        <v>0</v>
      </c>
      <c r="G41" s="91">
        <v>0</v>
      </c>
    </row>
    <row r="42" spans="1:7" ht="15.75" thickBot="1" x14ac:dyDescent="0.3">
      <c r="A42" s="13"/>
      <c r="B42" s="6" t="s">
        <v>163</v>
      </c>
      <c r="C42" s="97">
        <v>0</v>
      </c>
      <c r="D42" s="97">
        <v>0</v>
      </c>
      <c r="E42" s="97">
        <v>0</v>
      </c>
      <c r="F42" s="97">
        <v>0</v>
      </c>
      <c r="G42" s="97">
        <v>0</v>
      </c>
    </row>
  </sheetData>
  <mergeCells count="29">
    <mergeCell ref="A39:B39"/>
    <mergeCell ref="A36:B38"/>
    <mergeCell ref="A26:B26"/>
    <mergeCell ref="A27:B27"/>
    <mergeCell ref="A28:B28"/>
    <mergeCell ref="A29:B29"/>
    <mergeCell ref="A30:B30"/>
    <mergeCell ref="A25:B25"/>
    <mergeCell ref="A7:B7"/>
    <mergeCell ref="A8:B8"/>
    <mergeCell ref="A9:B9"/>
    <mergeCell ref="A13:B13"/>
    <mergeCell ref="A17:B17"/>
    <mergeCell ref="A19:B19"/>
    <mergeCell ref="A20:B20"/>
    <mergeCell ref="A21:B21"/>
    <mergeCell ref="A22:B22"/>
    <mergeCell ref="A23:B23"/>
    <mergeCell ref="A24:B24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</mergeCells>
  <pageMargins left="0.51181102362204722" right="0" top="0.35433070866141736" bottom="0.39370078740157483" header="0" footer="0"/>
  <pageSetup scale="70" orientation="portrait" r:id="rId1"/>
  <headerFooter>
    <oddFooter>&amp;CPágina &amp;P de &amp;N</oddFooter>
  </headerFooter>
  <ignoredErrors>
    <ignoredError sqref="G8:G16 G18 G20:G3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K20"/>
  <sheetViews>
    <sheetView showGridLines="0" workbookViewId="0">
      <selection activeCell="E79" sqref="E79"/>
    </sheetView>
  </sheetViews>
  <sheetFormatPr baseColWidth="10" defaultRowHeight="15" x14ac:dyDescent="0.25"/>
  <cols>
    <col min="1" max="1" width="29" customWidth="1"/>
    <col min="8" max="8" width="12.7109375" customWidth="1"/>
    <col min="9" max="9" width="12.85546875" customWidth="1"/>
  </cols>
  <sheetData>
    <row r="1" spans="1:11" ht="15.75" thickBot="1" x14ac:dyDescent="0.3">
      <c r="A1" s="182" t="s">
        <v>437</v>
      </c>
      <c r="B1" s="183"/>
      <c r="C1" s="183"/>
      <c r="D1" s="183"/>
      <c r="E1" s="183"/>
      <c r="F1" s="183"/>
      <c r="G1" s="183"/>
      <c r="H1" s="183"/>
      <c r="I1" s="183"/>
      <c r="J1" s="183"/>
      <c r="K1" s="184"/>
    </row>
    <row r="2" spans="1:11" ht="15.75" thickBot="1" x14ac:dyDescent="0.3">
      <c r="A2" s="185" t="s">
        <v>164</v>
      </c>
      <c r="B2" s="186"/>
      <c r="C2" s="186"/>
      <c r="D2" s="186"/>
      <c r="E2" s="186"/>
      <c r="F2" s="186"/>
      <c r="G2" s="186"/>
      <c r="H2" s="186"/>
      <c r="I2" s="186"/>
      <c r="J2" s="186"/>
      <c r="K2" s="187"/>
    </row>
    <row r="3" spans="1:11" ht="15.75" thickBot="1" x14ac:dyDescent="0.3">
      <c r="A3" s="185" t="s">
        <v>467</v>
      </c>
      <c r="B3" s="186"/>
      <c r="C3" s="186"/>
      <c r="D3" s="186"/>
      <c r="E3" s="186"/>
      <c r="F3" s="186"/>
      <c r="G3" s="186"/>
      <c r="H3" s="186"/>
      <c r="I3" s="186"/>
      <c r="J3" s="186"/>
      <c r="K3" s="187"/>
    </row>
    <row r="4" spans="1:11" ht="15.75" thickBot="1" x14ac:dyDescent="0.3">
      <c r="A4" s="185" t="s">
        <v>1</v>
      </c>
      <c r="B4" s="186"/>
      <c r="C4" s="186"/>
      <c r="D4" s="186"/>
      <c r="E4" s="186"/>
      <c r="F4" s="186"/>
      <c r="G4" s="186"/>
      <c r="H4" s="186"/>
      <c r="I4" s="186"/>
      <c r="J4" s="186"/>
      <c r="K4" s="187"/>
    </row>
    <row r="5" spans="1:11" ht="81.75" thickBot="1" x14ac:dyDescent="0.3">
      <c r="A5" s="23" t="s">
        <v>165</v>
      </c>
      <c r="B5" s="15" t="s">
        <v>166</v>
      </c>
      <c r="C5" s="15" t="s">
        <v>167</v>
      </c>
      <c r="D5" s="15" t="s">
        <v>168</v>
      </c>
      <c r="E5" s="15" t="s">
        <v>169</v>
      </c>
      <c r="F5" s="15" t="s">
        <v>170</v>
      </c>
      <c r="G5" s="15" t="s">
        <v>171</v>
      </c>
      <c r="H5" s="15" t="s">
        <v>172</v>
      </c>
      <c r="I5" s="15" t="s">
        <v>468</v>
      </c>
      <c r="J5" s="15" t="s">
        <v>469</v>
      </c>
      <c r="K5" s="15" t="s">
        <v>470</v>
      </c>
    </row>
    <row r="6" spans="1:11" x14ac:dyDescent="0.25">
      <c r="A6" s="4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18" x14ac:dyDescent="0.25">
      <c r="A7" s="24" t="s">
        <v>173</v>
      </c>
      <c r="B7" s="67"/>
      <c r="C7" s="67"/>
      <c r="D7" s="67"/>
      <c r="E7" s="106">
        <f>+E8+E9+E10+E11</f>
        <v>0</v>
      </c>
      <c r="F7" s="106"/>
      <c r="G7" s="106">
        <f>+G8+G9+G10+G11</f>
        <v>0</v>
      </c>
      <c r="H7" s="106">
        <f>+H8+H9+H10+H11</f>
        <v>0</v>
      </c>
      <c r="I7" s="106">
        <f>+I8+I9+I10+I11</f>
        <v>0</v>
      </c>
      <c r="J7" s="106">
        <f>+J8+J9+J10+J11</f>
        <v>0</v>
      </c>
      <c r="K7" s="106">
        <f>K8+K9+K10+K11</f>
        <v>0</v>
      </c>
    </row>
    <row r="8" spans="1:11" x14ac:dyDescent="0.25">
      <c r="A8" s="29" t="s">
        <v>174</v>
      </c>
      <c r="B8" s="67"/>
      <c r="C8" s="67"/>
      <c r="D8" s="67"/>
      <c r="E8" s="105">
        <v>0</v>
      </c>
      <c r="F8" s="106"/>
      <c r="G8" s="105">
        <v>0</v>
      </c>
      <c r="H8" s="105">
        <v>0</v>
      </c>
      <c r="I8" s="105">
        <v>0</v>
      </c>
      <c r="J8" s="105">
        <v>0</v>
      </c>
      <c r="K8" s="105">
        <f>+E8-J8</f>
        <v>0</v>
      </c>
    </row>
    <row r="9" spans="1:11" x14ac:dyDescent="0.25">
      <c r="A9" s="29" t="s">
        <v>175</v>
      </c>
      <c r="B9" s="67"/>
      <c r="C9" s="67"/>
      <c r="D9" s="67"/>
      <c r="E9" s="105">
        <v>0</v>
      </c>
      <c r="F9" s="106"/>
      <c r="G9" s="105">
        <v>0</v>
      </c>
      <c r="H9" s="105">
        <v>0</v>
      </c>
      <c r="I9" s="105">
        <v>0</v>
      </c>
      <c r="J9" s="105">
        <v>0</v>
      </c>
      <c r="K9" s="105">
        <f>+E9-J9</f>
        <v>0</v>
      </c>
    </row>
    <row r="10" spans="1:11" x14ac:dyDescent="0.25">
      <c r="A10" s="29" t="s">
        <v>176</v>
      </c>
      <c r="B10" s="67"/>
      <c r="C10" s="67"/>
      <c r="D10" s="67"/>
      <c r="E10" s="105">
        <v>0</v>
      </c>
      <c r="F10" s="106"/>
      <c r="G10" s="105">
        <v>0</v>
      </c>
      <c r="H10" s="105">
        <v>0</v>
      </c>
      <c r="I10" s="105">
        <v>0</v>
      </c>
      <c r="J10" s="105">
        <v>0</v>
      </c>
      <c r="K10" s="105">
        <f>+E10-J10</f>
        <v>0</v>
      </c>
    </row>
    <row r="11" spans="1:11" x14ac:dyDescent="0.25">
      <c r="A11" s="29" t="s">
        <v>177</v>
      </c>
      <c r="B11" s="67"/>
      <c r="C11" s="67"/>
      <c r="D11" s="67"/>
      <c r="E11" s="67"/>
      <c r="F11" s="67"/>
      <c r="G11" s="67"/>
      <c r="H11" s="67"/>
      <c r="I11" s="67"/>
      <c r="J11" s="67"/>
      <c r="K11" s="60"/>
    </row>
    <row r="12" spans="1:11" x14ac:dyDescent="0.25">
      <c r="A12" s="3"/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x14ac:dyDescent="0.25">
      <c r="A13" s="24" t="s">
        <v>178</v>
      </c>
      <c r="B13" s="67"/>
      <c r="C13" s="67"/>
      <c r="D13" s="67"/>
      <c r="E13" s="106">
        <f>+E14+E15+E16+E17</f>
        <v>0</v>
      </c>
      <c r="F13" s="106"/>
      <c r="G13" s="106">
        <f>+G14+G15+G16+G17</f>
        <v>0</v>
      </c>
      <c r="H13" s="106">
        <f>+H14+H15+H16+H17</f>
        <v>0</v>
      </c>
      <c r="I13" s="106">
        <f>+I14+I15+I16+I17</f>
        <v>0</v>
      </c>
      <c r="J13" s="106">
        <f>+J14+J15+J16+J17</f>
        <v>0</v>
      </c>
      <c r="K13" s="106">
        <f>+K14+K15+K16+K17</f>
        <v>0</v>
      </c>
    </row>
    <row r="14" spans="1:11" x14ac:dyDescent="0.25">
      <c r="A14" s="29" t="s">
        <v>179</v>
      </c>
      <c r="B14" s="67"/>
      <c r="C14" s="67"/>
      <c r="D14" s="67"/>
      <c r="E14" s="105">
        <v>0</v>
      </c>
      <c r="F14" s="106"/>
      <c r="G14" s="105">
        <v>0</v>
      </c>
      <c r="H14" s="105">
        <v>0</v>
      </c>
      <c r="I14" s="105">
        <v>0</v>
      </c>
      <c r="J14" s="105">
        <v>0</v>
      </c>
      <c r="K14" s="106">
        <f>+E14-J14</f>
        <v>0</v>
      </c>
    </row>
    <row r="15" spans="1:11" x14ac:dyDescent="0.25">
      <c r="A15" s="29" t="s">
        <v>180</v>
      </c>
      <c r="B15" s="67"/>
      <c r="C15" s="67"/>
      <c r="D15" s="67"/>
      <c r="E15" s="105">
        <v>0</v>
      </c>
      <c r="F15" s="106"/>
      <c r="G15" s="105">
        <v>0</v>
      </c>
      <c r="H15" s="105">
        <v>0</v>
      </c>
      <c r="I15" s="105">
        <v>0</v>
      </c>
      <c r="J15" s="105">
        <v>0</v>
      </c>
      <c r="K15" s="106">
        <f>+E15-J15</f>
        <v>0</v>
      </c>
    </row>
    <row r="16" spans="1:11" x14ac:dyDescent="0.25">
      <c r="A16" s="29" t="s">
        <v>181</v>
      </c>
      <c r="B16" s="67"/>
      <c r="C16" s="67"/>
      <c r="D16" s="67"/>
      <c r="E16" s="105">
        <v>0</v>
      </c>
      <c r="F16" s="106"/>
      <c r="G16" s="105">
        <v>0</v>
      </c>
      <c r="H16" s="105">
        <v>0</v>
      </c>
      <c r="I16" s="105">
        <v>0</v>
      </c>
      <c r="J16" s="105">
        <v>0</v>
      </c>
      <c r="K16" s="106">
        <f>+E16-J16</f>
        <v>0</v>
      </c>
    </row>
    <row r="17" spans="1:11" x14ac:dyDescent="0.25">
      <c r="A17" s="29" t="s">
        <v>182</v>
      </c>
      <c r="B17" s="67"/>
      <c r="C17" s="67"/>
      <c r="D17" s="67"/>
      <c r="E17" s="105">
        <v>0</v>
      </c>
      <c r="F17" s="106"/>
      <c r="G17" s="105">
        <v>0</v>
      </c>
      <c r="H17" s="105">
        <v>0</v>
      </c>
      <c r="I17" s="105">
        <v>0</v>
      </c>
      <c r="J17" s="105">
        <v>0</v>
      </c>
      <c r="K17" s="106">
        <f>+E17-J17</f>
        <v>0</v>
      </c>
    </row>
    <row r="18" spans="1:11" x14ac:dyDescent="0.25">
      <c r="A18" s="3"/>
      <c r="B18" s="67"/>
      <c r="C18" s="67"/>
      <c r="D18" s="67"/>
      <c r="E18" s="67"/>
      <c r="F18" s="67"/>
      <c r="G18" s="67"/>
      <c r="H18" s="67"/>
      <c r="I18" s="67"/>
      <c r="J18" s="67"/>
      <c r="K18" s="67"/>
    </row>
    <row r="19" spans="1:11" ht="18" x14ac:dyDescent="0.25">
      <c r="A19" s="24" t="s">
        <v>183</v>
      </c>
      <c r="B19" s="67"/>
      <c r="C19" s="67"/>
      <c r="D19" s="67"/>
      <c r="E19" s="106">
        <f>+E7+E13</f>
        <v>0</v>
      </c>
      <c r="F19" s="106"/>
      <c r="G19" s="106">
        <f>+G7+G13</f>
        <v>0</v>
      </c>
      <c r="H19" s="106">
        <f>+H7+H13</f>
        <v>0</v>
      </c>
      <c r="I19" s="106">
        <f>+I7+I13</f>
        <v>0</v>
      </c>
      <c r="J19" s="106">
        <f>+J7+J13</f>
        <v>0</v>
      </c>
      <c r="K19" s="106">
        <f>+K7+K13</f>
        <v>0</v>
      </c>
    </row>
    <row r="20" spans="1:11" ht="15.75" thickBot="1" x14ac:dyDescent="0.3">
      <c r="A20" s="12"/>
      <c r="B20" s="8"/>
      <c r="C20" s="8"/>
      <c r="D20" s="8"/>
      <c r="E20" s="8"/>
      <c r="F20" s="8"/>
      <c r="G20" s="8"/>
      <c r="H20" s="8"/>
      <c r="I20" s="8"/>
      <c r="J20" s="8"/>
      <c r="K20" s="8"/>
    </row>
  </sheetData>
  <mergeCells count="4">
    <mergeCell ref="A1:K1"/>
    <mergeCell ref="A2:K2"/>
    <mergeCell ref="A3:K3"/>
    <mergeCell ref="A4:K4"/>
  </mergeCells>
  <pageMargins left="0.9055118110236221" right="0" top="0.74803149606299213" bottom="0.35433070866141736" header="0" footer="0"/>
  <pageSetup scale="85" orientation="landscape" r:id="rId1"/>
  <headerFooter>
    <oddFooter>&amp;CPágina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F87"/>
  <sheetViews>
    <sheetView showGridLines="0" workbookViewId="0">
      <selection activeCell="E79" sqref="E79"/>
    </sheetView>
  </sheetViews>
  <sheetFormatPr baseColWidth="10" defaultRowHeight="15" x14ac:dyDescent="0.25"/>
  <cols>
    <col min="1" max="1" width="1" customWidth="1"/>
    <col min="2" max="2" width="76.28515625" customWidth="1"/>
    <col min="3" max="3" width="17.28515625" customWidth="1"/>
    <col min="4" max="4" width="15" customWidth="1"/>
    <col min="5" max="5" width="14.140625" customWidth="1"/>
  </cols>
  <sheetData>
    <row r="1" spans="1:6" x14ac:dyDescent="0.25">
      <c r="A1" s="173" t="s">
        <v>437</v>
      </c>
      <c r="B1" s="174"/>
      <c r="C1" s="174"/>
      <c r="D1" s="174"/>
      <c r="E1" s="175"/>
    </row>
    <row r="2" spans="1:6" ht="11.25" customHeight="1" x14ac:dyDescent="0.25">
      <c r="A2" s="202" t="s">
        <v>184</v>
      </c>
      <c r="B2" s="218"/>
      <c r="C2" s="218"/>
      <c r="D2" s="218"/>
      <c r="E2" s="203"/>
    </row>
    <row r="3" spans="1:6" x14ac:dyDescent="0.25">
      <c r="A3" s="202" t="s">
        <v>467</v>
      </c>
      <c r="B3" s="218"/>
      <c r="C3" s="218"/>
      <c r="D3" s="218"/>
      <c r="E3" s="203"/>
    </row>
    <row r="4" spans="1:6" ht="15.75" thickBot="1" x14ac:dyDescent="0.3">
      <c r="A4" s="204" t="s">
        <v>1</v>
      </c>
      <c r="B4" s="219"/>
      <c r="C4" s="219"/>
      <c r="D4" s="219"/>
      <c r="E4" s="205"/>
    </row>
    <row r="5" spans="1:6" ht="15.75" thickBot="1" x14ac:dyDescent="0.3">
      <c r="A5" s="30"/>
      <c r="B5" s="18"/>
      <c r="C5" s="18"/>
      <c r="D5" s="18"/>
      <c r="E5" s="18"/>
    </row>
    <row r="6" spans="1:6" x14ac:dyDescent="0.25">
      <c r="A6" s="208" t="s">
        <v>2</v>
      </c>
      <c r="B6" s="209"/>
      <c r="C6" s="19" t="s">
        <v>185</v>
      </c>
      <c r="D6" s="190" t="s">
        <v>187</v>
      </c>
      <c r="E6" s="19" t="s">
        <v>188</v>
      </c>
    </row>
    <row r="7" spans="1:6" ht="15.75" thickBot="1" x14ac:dyDescent="0.3">
      <c r="A7" s="210"/>
      <c r="B7" s="211"/>
      <c r="C7" s="15" t="s">
        <v>186</v>
      </c>
      <c r="D7" s="191"/>
      <c r="E7" s="15" t="s">
        <v>189</v>
      </c>
    </row>
    <row r="8" spans="1:6" x14ac:dyDescent="0.25">
      <c r="A8" s="31"/>
      <c r="B8" s="32"/>
      <c r="C8" s="32"/>
      <c r="D8" s="32"/>
      <c r="E8" s="32"/>
    </row>
    <row r="9" spans="1:6" x14ac:dyDescent="0.25">
      <c r="A9" s="31"/>
      <c r="B9" s="33" t="s">
        <v>190</v>
      </c>
      <c r="C9" s="109">
        <f>+C10+C11+C12</f>
        <v>28382484</v>
      </c>
      <c r="D9" s="109">
        <f>+D10+D11+D12</f>
        <v>32105654</v>
      </c>
      <c r="E9" s="109">
        <f>+E10+E11+E12</f>
        <v>32105654</v>
      </c>
    </row>
    <row r="10" spans="1:6" x14ac:dyDescent="0.25">
      <c r="A10" s="31"/>
      <c r="B10" s="34" t="s">
        <v>191</v>
      </c>
      <c r="C10" s="107">
        <v>28382484</v>
      </c>
      <c r="D10" s="107">
        <v>32105654</v>
      </c>
      <c r="E10" s="107">
        <v>32105654</v>
      </c>
    </row>
    <row r="11" spans="1:6" x14ac:dyDescent="0.25">
      <c r="A11" s="31"/>
      <c r="B11" s="34" t="s">
        <v>192</v>
      </c>
      <c r="C11" s="105">
        <v>0</v>
      </c>
      <c r="D11" s="105">
        <v>0</v>
      </c>
      <c r="E11" s="105">
        <v>0</v>
      </c>
    </row>
    <row r="12" spans="1:6" x14ac:dyDescent="0.25">
      <c r="A12" s="31"/>
      <c r="B12" s="34" t="s">
        <v>193</v>
      </c>
      <c r="C12" s="105">
        <v>0</v>
      </c>
      <c r="D12" s="105">
        <v>0</v>
      </c>
      <c r="E12" s="105">
        <v>0</v>
      </c>
    </row>
    <row r="13" spans="1:6" x14ac:dyDescent="0.25">
      <c r="A13" s="31"/>
      <c r="B13" s="32"/>
      <c r="C13" s="60"/>
      <c r="D13" s="60"/>
      <c r="E13" s="60"/>
    </row>
    <row r="14" spans="1:6" x14ac:dyDescent="0.25">
      <c r="A14" s="35"/>
      <c r="B14" s="33" t="s">
        <v>225</v>
      </c>
      <c r="C14" s="109">
        <f>+C15+C16</f>
        <v>28382484</v>
      </c>
      <c r="D14" s="109">
        <f>+D15+D16</f>
        <v>29119891</v>
      </c>
      <c r="E14" s="109">
        <f>+E15+E16</f>
        <v>28991964</v>
      </c>
    </row>
    <row r="15" spans="1:6" x14ac:dyDescent="0.25">
      <c r="A15" s="31"/>
      <c r="B15" s="34" t="s">
        <v>194</v>
      </c>
      <c r="C15" s="107">
        <v>28382484</v>
      </c>
      <c r="D15" s="107">
        <v>29119891</v>
      </c>
      <c r="E15" s="107">
        <v>28991964</v>
      </c>
      <c r="F15" s="138"/>
    </row>
    <row r="16" spans="1:6" x14ac:dyDescent="0.25">
      <c r="A16" s="31"/>
      <c r="B16" s="34" t="s">
        <v>195</v>
      </c>
      <c r="C16" s="105">
        <v>0</v>
      </c>
      <c r="D16" s="105">
        <v>0</v>
      </c>
      <c r="E16" s="105">
        <v>0</v>
      </c>
      <c r="F16" s="90"/>
    </row>
    <row r="17" spans="1:5" x14ac:dyDescent="0.25">
      <c r="A17" s="31"/>
      <c r="B17" s="32"/>
      <c r="C17" s="60"/>
      <c r="D17" s="60"/>
      <c r="E17" s="60"/>
    </row>
    <row r="18" spans="1:5" x14ac:dyDescent="0.25">
      <c r="A18" s="31"/>
      <c r="B18" s="33" t="s">
        <v>196</v>
      </c>
      <c r="C18" s="111">
        <f>+C19+C20</f>
        <v>0</v>
      </c>
      <c r="D18" s="105">
        <f>+D19+D20</f>
        <v>0</v>
      </c>
      <c r="E18" s="105">
        <f>+E19+E20</f>
        <v>0</v>
      </c>
    </row>
    <row r="19" spans="1:5" x14ac:dyDescent="0.25">
      <c r="A19" s="31"/>
      <c r="B19" s="34" t="s">
        <v>197</v>
      </c>
      <c r="C19" s="112">
        <v>0</v>
      </c>
      <c r="D19" s="105">
        <v>0</v>
      </c>
      <c r="E19" s="105">
        <v>0</v>
      </c>
    </row>
    <row r="20" spans="1:5" x14ac:dyDescent="0.25">
      <c r="A20" s="31"/>
      <c r="B20" s="34" t="s">
        <v>198</v>
      </c>
      <c r="C20" s="112">
        <v>0</v>
      </c>
      <c r="D20" s="105">
        <v>0</v>
      </c>
      <c r="E20" s="105">
        <v>0</v>
      </c>
    </row>
    <row r="21" spans="1:5" x14ac:dyDescent="0.25">
      <c r="A21" s="31"/>
      <c r="B21" s="32"/>
      <c r="C21" s="60"/>
      <c r="D21" s="60"/>
      <c r="E21" s="60"/>
    </row>
    <row r="22" spans="1:5" x14ac:dyDescent="0.25">
      <c r="A22" s="31"/>
      <c r="B22" s="33" t="s">
        <v>199</v>
      </c>
      <c r="C22" s="106">
        <f>+C9-C14+C18</f>
        <v>0</v>
      </c>
      <c r="D22" s="109">
        <f>+D9-D14+D18</f>
        <v>2985763</v>
      </c>
      <c r="E22" s="109">
        <f>+E9-E14+E18</f>
        <v>3113690</v>
      </c>
    </row>
    <row r="23" spans="1:5" x14ac:dyDescent="0.25">
      <c r="A23" s="31"/>
      <c r="B23" s="33" t="s">
        <v>200</v>
      </c>
      <c r="C23" s="106">
        <f>+C22-C12</f>
        <v>0</v>
      </c>
      <c r="D23" s="109">
        <f>+D22-D12</f>
        <v>2985763</v>
      </c>
      <c r="E23" s="109">
        <f>+E22-E12</f>
        <v>3113690</v>
      </c>
    </row>
    <row r="24" spans="1:5" ht="18" x14ac:dyDescent="0.25">
      <c r="A24" s="31"/>
      <c r="B24" s="33" t="s">
        <v>201</v>
      </c>
      <c r="C24" s="106">
        <f>+C23-C18</f>
        <v>0</v>
      </c>
      <c r="D24" s="109">
        <f>+D23-D18</f>
        <v>2985763</v>
      </c>
      <c r="E24" s="109">
        <f>+E23-E18</f>
        <v>3113690</v>
      </c>
    </row>
    <row r="25" spans="1:5" ht="15.75" thickBot="1" x14ac:dyDescent="0.3">
      <c r="A25" s="36"/>
      <c r="B25" s="37"/>
      <c r="C25" s="61"/>
      <c r="D25" s="61"/>
      <c r="E25" s="61"/>
    </row>
    <row r="26" spans="1:5" ht="15.75" thickBot="1" x14ac:dyDescent="0.3">
      <c r="A26" s="30"/>
      <c r="B26" s="18"/>
      <c r="C26" s="18"/>
      <c r="D26" s="18"/>
      <c r="E26" s="18"/>
    </row>
    <row r="27" spans="1:5" ht="15.75" thickBot="1" x14ac:dyDescent="0.3">
      <c r="A27" s="212" t="s">
        <v>202</v>
      </c>
      <c r="B27" s="213"/>
      <c r="C27" s="38" t="s">
        <v>203</v>
      </c>
      <c r="D27" s="38" t="s">
        <v>187</v>
      </c>
      <c r="E27" s="38" t="s">
        <v>204</v>
      </c>
    </row>
    <row r="28" spans="1:5" x14ac:dyDescent="0.25">
      <c r="A28" s="31"/>
      <c r="B28" s="32"/>
      <c r="C28" s="32"/>
      <c r="D28" s="32"/>
      <c r="E28" s="32"/>
    </row>
    <row r="29" spans="1:5" x14ac:dyDescent="0.25">
      <c r="A29" s="35"/>
      <c r="B29" s="33" t="s">
        <v>205</v>
      </c>
      <c r="C29" s="106">
        <f>+C30+C31</f>
        <v>0</v>
      </c>
      <c r="D29" s="106">
        <f>+D30+D31</f>
        <v>0</v>
      </c>
      <c r="E29" s="106">
        <f>+E30+E31</f>
        <v>0</v>
      </c>
    </row>
    <row r="30" spans="1:5" x14ac:dyDescent="0.25">
      <c r="A30" s="31"/>
      <c r="B30" s="39" t="s">
        <v>206</v>
      </c>
      <c r="C30" s="105">
        <v>0</v>
      </c>
      <c r="D30" s="105">
        <v>0</v>
      </c>
      <c r="E30" s="105">
        <v>0</v>
      </c>
    </row>
    <row r="31" spans="1:5" x14ac:dyDescent="0.25">
      <c r="A31" s="31"/>
      <c r="B31" s="39" t="s">
        <v>207</v>
      </c>
      <c r="C31" s="105">
        <v>0</v>
      </c>
      <c r="D31" s="105">
        <v>0</v>
      </c>
      <c r="E31" s="105">
        <v>0</v>
      </c>
    </row>
    <row r="32" spans="1:5" x14ac:dyDescent="0.25">
      <c r="A32" s="31"/>
      <c r="B32" s="32"/>
      <c r="C32" s="105"/>
      <c r="D32" s="105"/>
      <c r="E32" s="105"/>
    </row>
    <row r="33" spans="1:5" x14ac:dyDescent="0.25">
      <c r="A33" s="35"/>
      <c r="B33" s="33" t="s">
        <v>208</v>
      </c>
      <c r="C33" s="106">
        <f>+C24+C29</f>
        <v>0</v>
      </c>
      <c r="D33" s="109">
        <f>+D24+D29</f>
        <v>2985763</v>
      </c>
      <c r="E33" s="109">
        <f>+E24+E29</f>
        <v>3113690</v>
      </c>
    </row>
    <row r="34" spans="1:5" ht="15.75" thickBot="1" x14ac:dyDescent="0.3">
      <c r="A34" s="36"/>
      <c r="B34" s="37"/>
      <c r="C34" s="61"/>
      <c r="D34" s="61"/>
      <c r="E34" s="61"/>
    </row>
    <row r="35" spans="1:5" ht="15.75" thickBot="1" x14ac:dyDescent="0.3">
      <c r="A35" s="30"/>
      <c r="B35" s="18"/>
      <c r="C35" s="18"/>
      <c r="D35" s="18"/>
      <c r="E35" s="18"/>
    </row>
    <row r="36" spans="1:5" x14ac:dyDescent="0.25">
      <c r="A36" s="208" t="s">
        <v>202</v>
      </c>
      <c r="B36" s="209"/>
      <c r="C36" s="214" t="s">
        <v>209</v>
      </c>
      <c r="D36" s="214" t="s">
        <v>187</v>
      </c>
      <c r="E36" s="40" t="s">
        <v>188</v>
      </c>
    </row>
    <row r="37" spans="1:5" ht="15.75" thickBot="1" x14ac:dyDescent="0.3">
      <c r="A37" s="210"/>
      <c r="B37" s="211"/>
      <c r="C37" s="215"/>
      <c r="D37" s="215"/>
      <c r="E37" s="41" t="s">
        <v>204</v>
      </c>
    </row>
    <row r="38" spans="1:5" x14ac:dyDescent="0.25">
      <c r="A38" s="42"/>
      <c r="B38" s="43"/>
      <c r="C38" s="43"/>
      <c r="D38" s="43"/>
      <c r="E38" s="43"/>
    </row>
    <row r="39" spans="1:5" x14ac:dyDescent="0.25">
      <c r="A39" s="44"/>
      <c r="B39" s="45" t="s">
        <v>210</v>
      </c>
      <c r="C39" s="113">
        <f>+C40+C41</f>
        <v>0</v>
      </c>
      <c r="D39" s="113">
        <f>+D40+D41</f>
        <v>0</v>
      </c>
      <c r="E39" s="113">
        <f>+E40+E41</f>
        <v>0</v>
      </c>
    </row>
    <row r="40" spans="1:5" x14ac:dyDescent="0.25">
      <c r="A40" s="42"/>
      <c r="B40" s="46" t="s">
        <v>211</v>
      </c>
      <c r="C40" s="114">
        <v>0</v>
      </c>
      <c r="D40" s="114">
        <v>0</v>
      </c>
      <c r="E40" s="114">
        <v>0</v>
      </c>
    </row>
    <row r="41" spans="1:5" x14ac:dyDescent="0.25">
      <c r="A41" s="42"/>
      <c r="B41" s="46" t="s">
        <v>212</v>
      </c>
      <c r="C41" s="114">
        <v>0</v>
      </c>
      <c r="D41" s="114">
        <v>0</v>
      </c>
      <c r="E41" s="114">
        <v>0</v>
      </c>
    </row>
    <row r="42" spans="1:5" x14ac:dyDescent="0.25">
      <c r="A42" s="44"/>
      <c r="B42" s="45" t="s">
        <v>213</v>
      </c>
      <c r="C42" s="113">
        <f>+C43+C44</f>
        <v>0</v>
      </c>
      <c r="D42" s="113">
        <f>+D43+D44</f>
        <v>0</v>
      </c>
      <c r="E42" s="113">
        <f>+E43+E44</f>
        <v>0</v>
      </c>
    </row>
    <row r="43" spans="1:5" x14ac:dyDescent="0.25">
      <c r="A43" s="42"/>
      <c r="B43" s="46" t="s">
        <v>214</v>
      </c>
      <c r="C43" s="114">
        <v>0</v>
      </c>
      <c r="D43" s="114">
        <v>0</v>
      </c>
      <c r="E43" s="114">
        <v>0</v>
      </c>
    </row>
    <row r="44" spans="1:5" x14ac:dyDescent="0.25">
      <c r="A44" s="42"/>
      <c r="B44" s="46" t="s">
        <v>215</v>
      </c>
      <c r="C44" s="114">
        <v>0</v>
      </c>
      <c r="D44" s="114">
        <v>0</v>
      </c>
      <c r="E44" s="114">
        <v>0</v>
      </c>
    </row>
    <row r="45" spans="1:5" x14ac:dyDescent="0.25">
      <c r="A45" s="42"/>
      <c r="B45" s="43"/>
      <c r="C45" s="114"/>
      <c r="D45" s="114"/>
      <c r="E45" s="114"/>
    </row>
    <row r="46" spans="1:5" x14ac:dyDescent="0.25">
      <c r="A46" s="222"/>
      <c r="B46" s="224" t="s">
        <v>216</v>
      </c>
      <c r="C46" s="216">
        <f>+C39-C42</f>
        <v>0</v>
      </c>
      <c r="D46" s="216">
        <f>+D39-D42</f>
        <v>0</v>
      </c>
      <c r="E46" s="216">
        <f>+E39-E42</f>
        <v>0</v>
      </c>
    </row>
    <row r="47" spans="1:5" ht="15.75" thickBot="1" x14ac:dyDescent="0.3">
      <c r="A47" s="223"/>
      <c r="B47" s="225"/>
      <c r="C47" s="217"/>
      <c r="D47" s="217"/>
      <c r="E47" s="217"/>
    </row>
    <row r="48" spans="1:5" ht="15.75" thickBot="1" x14ac:dyDescent="0.3">
      <c r="A48" s="30"/>
      <c r="B48" s="18"/>
      <c r="C48" s="18"/>
      <c r="D48" s="18"/>
      <c r="E48" s="18"/>
    </row>
    <row r="49" spans="1:5" x14ac:dyDescent="0.25">
      <c r="A49" s="208" t="s">
        <v>202</v>
      </c>
      <c r="B49" s="209"/>
      <c r="C49" s="40" t="s">
        <v>185</v>
      </c>
      <c r="D49" s="214" t="s">
        <v>187</v>
      </c>
      <c r="E49" s="40" t="s">
        <v>188</v>
      </c>
    </row>
    <row r="50" spans="1:5" ht="15.75" thickBot="1" x14ac:dyDescent="0.3">
      <c r="A50" s="210"/>
      <c r="B50" s="211"/>
      <c r="C50" s="41" t="s">
        <v>203</v>
      </c>
      <c r="D50" s="215"/>
      <c r="E50" s="41" t="s">
        <v>204</v>
      </c>
    </row>
    <row r="51" spans="1:5" x14ac:dyDescent="0.25">
      <c r="A51" s="220"/>
      <c r="B51" s="221"/>
      <c r="C51" s="43"/>
      <c r="D51" s="43"/>
      <c r="E51" s="43"/>
    </row>
    <row r="52" spans="1:5" x14ac:dyDescent="0.25">
      <c r="A52" s="42"/>
      <c r="B52" s="43" t="s">
        <v>217</v>
      </c>
      <c r="C52" s="116">
        <v>28382484</v>
      </c>
      <c r="D52" s="116">
        <v>32105654</v>
      </c>
      <c r="E52" s="116">
        <v>32105654</v>
      </c>
    </row>
    <row r="53" spans="1:5" x14ac:dyDescent="0.25">
      <c r="A53" s="42"/>
      <c r="B53" s="43" t="s">
        <v>218</v>
      </c>
      <c r="C53" s="114">
        <f>+C54-C55</f>
        <v>0</v>
      </c>
      <c r="D53" s="114">
        <f>+D54-D55</f>
        <v>0</v>
      </c>
      <c r="E53" s="114">
        <f>+E54-E55</f>
        <v>0</v>
      </c>
    </row>
    <row r="54" spans="1:5" x14ac:dyDescent="0.25">
      <c r="A54" s="42"/>
      <c r="B54" s="46" t="s">
        <v>211</v>
      </c>
      <c r="C54" s="114">
        <v>0</v>
      </c>
      <c r="D54" s="114">
        <v>0</v>
      </c>
      <c r="E54" s="114">
        <v>0</v>
      </c>
    </row>
    <row r="55" spans="1:5" x14ac:dyDescent="0.25">
      <c r="A55" s="42"/>
      <c r="B55" s="46" t="s">
        <v>214</v>
      </c>
      <c r="C55" s="114">
        <v>0</v>
      </c>
      <c r="D55" s="114">
        <v>0</v>
      </c>
      <c r="E55" s="114">
        <v>0</v>
      </c>
    </row>
    <row r="56" spans="1:5" x14ac:dyDescent="0.25">
      <c r="A56" s="42"/>
      <c r="B56" s="43"/>
      <c r="C56" s="114"/>
      <c r="D56" s="114"/>
      <c r="E56" s="114"/>
    </row>
    <row r="57" spans="1:5" x14ac:dyDescent="0.25">
      <c r="A57" s="42"/>
      <c r="B57" s="43" t="s">
        <v>194</v>
      </c>
      <c r="C57" s="116">
        <v>28382484</v>
      </c>
      <c r="D57" s="116">
        <v>29119891</v>
      </c>
      <c r="E57" s="116">
        <v>28991964</v>
      </c>
    </row>
    <row r="58" spans="1:5" x14ac:dyDescent="0.25">
      <c r="A58" s="42"/>
      <c r="B58" s="43"/>
      <c r="C58" s="114"/>
      <c r="D58" s="114"/>
      <c r="E58" s="114"/>
    </row>
    <row r="59" spans="1:5" x14ac:dyDescent="0.25">
      <c r="A59" s="42"/>
      <c r="B59" s="43" t="s">
        <v>197</v>
      </c>
      <c r="C59" s="116">
        <v>0</v>
      </c>
      <c r="D59" s="114">
        <v>0</v>
      </c>
      <c r="E59" s="114">
        <v>0</v>
      </c>
    </row>
    <row r="60" spans="1:5" x14ac:dyDescent="0.25">
      <c r="A60" s="42"/>
      <c r="B60" s="43"/>
      <c r="C60" s="114"/>
      <c r="D60" s="114"/>
      <c r="E60" s="114"/>
    </row>
    <row r="61" spans="1:5" x14ac:dyDescent="0.25">
      <c r="A61" s="44"/>
      <c r="B61" s="45" t="s">
        <v>219</v>
      </c>
      <c r="C61" s="113">
        <f>+C52+C53-C57+C59</f>
        <v>0</v>
      </c>
      <c r="D61" s="118">
        <f>+D52+D53-D57+D59</f>
        <v>2985763</v>
      </c>
      <c r="E61" s="118">
        <f>+E52+E53-E57+E59</f>
        <v>3113690</v>
      </c>
    </row>
    <row r="62" spans="1:5" x14ac:dyDescent="0.25">
      <c r="A62" s="44"/>
      <c r="B62" s="45" t="s">
        <v>220</v>
      </c>
      <c r="C62" s="113">
        <f>+C61-C53</f>
        <v>0</v>
      </c>
      <c r="D62" s="118">
        <f>+D61-D53</f>
        <v>2985763</v>
      </c>
      <c r="E62" s="118">
        <f>+E61-E53</f>
        <v>3113690</v>
      </c>
    </row>
    <row r="63" spans="1:5" ht="15.75" thickBot="1" x14ac:dyDescent="0.3">
      <c r="A63" s="47"/>
      <c r="B63" s="48"/>
      <c r="C63" s="55"/>
      <c r="D63" s="55"/>
      <c r="E63" s="55"/>
    </row>
    <row r="64" spans="1:5" ht="15.75" thickBot="1" x14ac:dyDescent="0.3">
      <c r="A64" s="30"/>
      <c r="B64" s="18"/>
      <c r="C64" s="18"/>
      <c r="D64" s="18"/>
      <c r="E64" s="18"/>
    </row>
    <row r="65" spans="1:5" x14ac:dyDescent="0.25">
      <c r="A65" s="208" t="s">
        <v>202</v>
      </c>
      <c r="B65" s="209"/>
      <c r="C65" s="214" t="s">
        <v>209</v>
      </c>
      <c r="D65" s="214" t="s">
        <v>187</v>
      </c>
      <c r="E65" s="40" t="s">
        <v>188</v>
      </c>
    </row>
    <row r="66" spans="1:5" ht="15.75" thickBot="1" x14ac:dyDescent="0.3">
      <c r="A66" s="210"/>
      <c r="B66" s="211"/>
      <c r="C66" s="215"/>
      <c r="D66" s="215"/>
      <c r="E66" s="41" t="s">
        <v>204</v>
      </c>
    </row>
    <row r="67" spans="1:5" x14ac:dyDescent="0.25">
      <c r="A67" s="220"/>
      <c r="B67" s="221"/>
      <c r="C67" s="43"/>
      <c r="D67" s="43"/>
      <c r="E67" s="43"/>
    </row>
    <row r="68" spans="1:5" x14ac:dyDescent="0.25">
      <c r="A68" s="42"/>
      <c r="B68" s="43" t="s">
        <v>192</v>
      </c>
      <c r="C68" s="43"/>
      <c r="D68" s="43"/>
      <c r="E68" s="43"/>
    </row>
    <row r="69" spans="1:5" x14ac:dyDescent="0.25">
      <c r="A69" s="42"/>
      <c r="B69" s="43" t="s">
        <v>221</v>
      </c>
      <c r="C69" s="114">
        <f>+C70-C71</f>
        <v>0</v>
      </c>
      <c r="D69" s="114">
        <f>+D70-D71</f>
        <v>0</v>
      </c>
      <c r="E69" s="114">
        <f>+E70-E71</f>
        <v>0</v>
      </c>
    </row>
    <row r="70" spans="1:5" x14ac:dyDescent="0.25">
      <c r="A70" s="42"/>
      <c r="B70" s="46" t="s">
        <v>212</v>
      </c>
      <c r="C70" s="114">
        <v>0</v>
      </c>
      <c r="D70" s="114">
        <v>0</v>
      </c>
      <c r="E70" s="114">
        <v>0</v>
      </c>
    </row>
    <row r="71" spans="1:5" x14ac:dyDescent="0.25">
      <c r="A71" s="42"/>
      <c r="B71" s="46" t="s">
        <v>215</v>
      </c>
      <c r="C71" s="114">
        <v>0</v>
      </c>
      <c r="D71" s="114">
        <v>0</v>
      </c>
      <c r="E71" s="114">
        <v>0</v>
      </c>
    </row>
    <row r="72" spans="1:5" x14ac:dyDescent="0.25">
      <c r="A72" s="42"/>
      <c r="B72" s="43"/>
      <c r="C72" s="114"/>
      <c r="D72" s="114"/>
      <c r="E72" s="114"/>
    </row>
    <row r="73" spans="1:5" x14ac:dyDescent="0.25">
      <c r="A73" s="42"/>
      <c r="B73" s="43" t="s">
        <v>222</v>
      </c>
      <c r="C73" s="114">
        <v>0</v>
      </c>
      <c r="D73" s="114">
        <v>0</v>
      </c>
      <c r="E73" s="114">
        <v>0</v>
      </c>
    </row>
    <row r="74" spans="1:5" x14ac:dyDescent="0.25">
      <c r="A74" s="42"/>
      <c r="B74" s="43"/>
      <c r="C74" s="114"/>
      <c r="D74" s="114"/>
      <c r="E74" s="114"/>
    </row>
    <row r="75" spans="1:5" x14ac:dyDescent="0.25">
      <c r="A75" s="42"/>
      <c r="B75" s="43" t="s">
        <v>198</v>
      </c>
      <c r="C75" s="115">
        <v>0</v>
      </c>
      <c r="D75" s="114">
        <v>0</v>
      </c>
      <c r="E75" s="114">
        <v>0</v>
      </c>
    </row>
    <row r="76" spans="1:5" x14ac:dyDescent="0.25">
      <c r="A76" s="42"/>
      <c r="B76" s="43"/>
      <c r="C76" s="114"/>
      <c r="D76" s="114"/>
      <c r="E76" s="114"/>
    </row>
    <row r="77" spans="1:5" x14ac:dyDescent="0.25">
      <c r="A77" s="44"/>
      <c r="B77" s="45" t="s">
        <v>223</v>
      </c>
      <c r="C77" s="113">
        <f>+C68+C69-C73+C75</f>
        <v>0</v>
      </c>
      <c r="D77" s="113">
        <f>+D68+D69-D73+D75</f>
        <v>0</v>
      </c>
      <c r="E77" s="113">
        <f>+E68+E69-E73+E75</f>
        <v>0</v>
      </c>
    </row>
    <row r="78" spans="1:5" x14ac:dyDescent="0.25">
      <c r="A78" s="222"/>
      <c r="B78" s="224" t="s">
        <v>224</v>
      </c>
      <c r="C78" s="216">
        <f>+C77-C69</f>
        <v>0</v>
      </c>
      <c r="D78" s="216">
        <f>+D77-D69</f>
        <v>0</v>
      </c>
      <c r="E78" s="216">
        <f>+E77-E69</f>
        <v>0</v>
      </c>
    </row>
    <row r="79" spans="1:5" ht="15.75" thickBot="1" x14ac:dyDescent="0.3">
      <c r="A79" s="223"/>
      <c r="B79" s="225"/>
      <c r="C79" s="217"/>
      <c r="D79" s="217"/>
      <c r="E79" s="217"/>
    </row>
    <row r="80" spans="1:5" x14ac:dyDescent="0.25">
      <c r="A80" s="18"/>
      <c r="B80" s="18"/>
      <c r="C80" s="18"/>
      <c r="D80" s="18"/>
      <c r="E80" s="18"/>
    </row>
    <row r="81" spans="1:5" x14ac:dyDescent="0.25">
      <c r="A81" s="18"/>
      <c r="B81" s="18"/>
      <c r="C81" s="18"/>
      <c r="D81" s="18"/>
      <c r="E81" s="18"/>
    </row>
    <row r="87" spans="1:5" x14ac:dyDescent="0.25">
      <c r="E87" t="s">
        <v>462</v>
      </c>
    </row>
  </sheetData>
  <mergeCells count="27">
    <mergeCell ref="E78:E79"/>
    <mergeCell ref="A1:E1"/>
    <mergeCell ref="A2:E2"/>
    <mergeCell ref="A3:E3"/>
    <mergeCell ref="A4:E4"/>
    <mergeCell ref="A51:B51"/>
    <mergeCell ref="A65:B66"/>
    <mergeCell ref="C65:C66"/>
    <mergeCell ref="D65:D66"/>
    <mergeCell ref="A67:B67"/>
    <mergeCell ref="A78:A79"/>
    <mergeCell ref="B78:B79"/>
    <mergeCell ref="C78:C79"/>
    <mergeCell ref="D78:D79"/>
    <mergeCell ref="A46:A47"/>
    <mergeCell ref="B46:B47"/>
    <mergeCell ref="C46:C47"/>
    <mergeCell ref="D46:D47"/>
    <mergeCell ref="E46:E47"/>
    <mergeCell ref="A49:B50"/>
    <mergeCell ref="D49:D50"/>
    <mergeCell ref="A6:B7"/>
    <mergeCell ref="D6:D7"/>
    <mergeCell ref="A27:B27"/>
    <mergeCell ref="A36:B37"/>
    <mergeCell ref="C36:C37"/>
    <mergeCell ref="D36:D37"/>
  </mergeCells>
  <printOptions horizontalCentered="1"/>
  <pageMargins left="0.39370078740157483" right="0.39370078740157483" top="0.15748031496062992" bottom="0" header="0" footer="0.11811023622047245"/>
  <pageSetup scale="65" orientation="portrait" r:id="rId1"/>
  <headerFooter>
    <oddFooter>&amp;CPágina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J79"/>
  <sheetViews>
    <sheetView showGridLines="0" workbookViewId="0">
      <pane ySplit="7" topLeftCell="A8" activePane="bottomLeft" state="frozen"/>
      <selection activeCell="E79" sqref="E79"/>
      <selection pane="bottomLeft" activeCell="E79" sqref="E79"/>
    </sheetView>
  </sheetViews>
  <sheetFormatPr baseColWidth="10" defaultRowHeight="15" x14ac:dyDescent="0.25"/>
  <cols>
    <col min="1" max="2" width="4" customWidth="1"/>
    <col min="3" max="3" width="48.85546875" customWidth="1"/>
    <col min="4" max="4" width="13.85546875" customWidth="1"/>
    <col min="5" max="5" width="12.85546875" customWidth="1"/>
    <col min="6" max="6" width="14" customWidth="1"/>
    <col min="7" max="7" width="12.7109375" customWidth="1"/>
    <col min="8" max="8" width="13.85546875" customWidth="1"/>
    <col min="9" max="9" width="13.28515625" customWidth="1"/>
  </cols>
  <sheetData>
    <row r="1" spans="1:9" ht="12" customHeight="1" x14ac:dyDescent="0.25">
      <c r="A1" s="173" t="s">
        <v>435</v>
      </c>
      <c r="B1" s="174"/>
      <c r="C1" s="174"/>
      <c r="D1" s="174"/>
      <c r="E1" s="174"/>
      <c r="F1" s="174"/>
      <c r="G1" s="174"/>
      <c r="H1" s="174"/>
      <c r="I1" s="175"/>
    </row>
    <row r="2" spans="1:9" ht="12" customHeight="1" x14ac:dyDescent="0.25">
      <c r="A2" s="202" t="s">
        <v>226</v>
      </c>
      <c r="B2" s="218"/>
      <c r="C2" s="218"/>
      <c r="D2" s="218"/>
      <c r="E2" s="218"/>
      <c r="F2" s="218"/>
      <c r="G2" s="218"/>
      <c r="H2" s="218"/>
      <c r="I2" s="203"/>
    </row>
    <row r="3" spans="1:9" ht="9" customHeight="1" x14ac:dyDescent="0.25">
      <c r="A3" s="202" t="s">
        <v>467</v>
      </c>
      <c r="B3" s="218"/>
      <c r="C3" s="218"/>
      <c r="D3" s="218"/>
      <c r="E3" s="218"/>
      <c r="F3" s="218"/>
      <c r="G3" s="218"/>
      <c r="H3" s="218"/>
      <c r="I3" s="203"/>
    </row>
    <row r="4" spans="1:9" ht="9.75" customHeight="1" thickBot="1" x14ac:dyDescent="0.3">
      <c r="A4" s="204" t="s">
        <v>1</v>
      </c>
      <c r="B4" s="219"/>
      <c r="C4" s="219"/>
      <c r="D4" s="219"/>
      <c r="E4" s="219"/>
      <c r="F4" s="219"/>
      <c r="G4" s="219"/>
      <c r="H4" s="219"/>
      <c r="I4" s="205"/>
    </row>
    <row r="5" spans="1:9" ht="15.75" thickBot="1" x14ac:dyDescent="0.3">
      <c r="A5" s="173"/>
      <c r="B5" s="174"/>
      <c r="C5" s="175"/>
      <c r="D5" s="182" t="s">
        <v>227</v>
      </c>
      <c r="E5" s="183"/>
      <c r="F5" s="183"/>
      <c r="G5" s="183"/>
      <c r="H5" s="184"/>
      <c r="I5" s="214" t="s">
        <v>228</v>
      </c>
    </row>
    <row r="6" spans="1:9" x14ac:dyDescent="0.25">
      <c r="A6" s="202" t="s">
        <v>202</v>
      </c>
      <c r="B6" s="218"/>
      <c r="C6" s="203"/>
      <c r="D6" s="214" t="s">
        <v>230</v>
      </c>
      <c r="E6" s="190" t="s">
        <v>231</v>
      </c>
      <c r="F6" s="214" t="s">
        <v>232</v>
      </c>
      <c r="G6" s="214" t="s">
        <v>187</v>
      </c>
      <c r="H6" s="214" t="s">
        <v>233</v>
      </c>
      <c r="I6" s="227"/>
    </row>
    <row r="7" spans="1:9" ht="15.75" thickBot="1" x14ac:dyDescent="0.3">
      <c r="A7" s="204" t="s">
        <v>229</v>
      </c>
      <c r="B7" s="219"/>
      <c r="C7" s="205"/>
      <c r="D7" s="215"/>
      <c r="E7" s="191"/>
      <c r="F7" s="215"/>
      <c r="G7" s="215"/>
      <c r="H7" s="215"/>
      <c r="I7" s="215"/>
    </row>
    <row r="8" spans="1:9" ht="6.75" customHeight="1" x14ac:dyDescent="0.25">
      <c r="A8" s="230"/>
      <c r="B8" s="231"/>
      <c r="C8" s="231"/>
      <c r="D8" s="160"/>
      <c r="E8" s="135"/>
      <c r="F8" s="161"/>
      <c r="G8" s="135"/>
      <c r="H8" s="161"/>
      <c r="I8" s="135"/>
    </row>
    <row r="9" spans="1:9" x14ac:dyDescent="0.25">
      <c r="A9" s="228" t="s">
        <v>234</v>
      </c>
      <c r="B9" s="229"/>
      <c r="C9" s="229"/>
      <c r="D9" s="162"/>
      <c r="E9" s="58"/>
      <c r="F9" s="128"/>
      <c r="G9" s="58"/>
      <c r="H9" s="128"/>
      <c r="I9" s="58"/>
    </row>
    <row r="10" spans="1:9" x14ac:dyDescent="0.25">
      <c r="A10" s="49"/>
      <c r="B10" s="226" t="s">
        <v>235</v>
      </c>
      <c r="C10" s="226"/>
      <c r="D10" s="157">
        <v>0</v>
      </c>
      <c r="E10" s="117">
        <v>0</v>
      </c>
      <c r="F10" s="129">
        <v>0</v>
      </c>
      <c r="G10" s="117">
        <v>0</v>
      </c>
      <c r="H10" s="129">
        <v>0</v>
      </c>
      <c r="I10" s="117">
        <f>+H10-D10</f>
        <v>0</v>
      </c>
    </row>
    <row r="11" spans="1:9" x14ac:dyDescent="0.25">
      <c r="A11" s="49"/>
      <c r="B11" s="226" t="s">
        <v>236</v>
      </c>
      <c r="C11" s="226"/>
      <c r="D11" s="157">
        <v>0</v>
      </c>
      <c r="E11" s="117">
        <v>0</v>
      </c>
      <c r="F11" s="129">
        <v>0</v>
      </c>
      <c r="G11" s="117">
        <v>0</v>
      </c>
      <c r="H11" s="129">
        <v>0</v>
      </c>
      <c r="I11" s="117">
        <f t="shared" ref="I11:I41" si="0">+H11-D11</f>
        <v>0</v>
      </c>
    </row>
    <row r="12" spans="1:9" x14ac:dyDescent="0.25">
      <c r="A12" s="49"/>
      <c r="B12" s="226" t="s">
        <v>237</v>
      </c>
      <c r="C12" s="226"/>
      <c r="D12" s="157">
        <v>0</v>
      </c>
      <c r="E12" s="117">
        <v>0</v>
      </c>
      <c r="F12" s="129">
        <v>0</v>
      </c>
      <c r="G12" s="117">
        <v>0</v>
      </c>
      <c r="H12" s="129">
        <v>0</v>
      </c>
      <c r="I12" s="117">
        <f t="shared" si="0"/>
        <v>0</v>
      </c>
    </row>
    <row r="13" spans="1:9" x14ac:dyDescent="0.25">
      <c r="A13" s="49"/>
      <c r="B13" s="226" t="s">
        <v>238</v>
      </c>
      <c r="C13" s="226"/>
      <c r="D13" s="157">
        <v>0</v>
      </c>
      <c r="E13" s="117">
        <v>0</v>
      </c>
      <c r="F13" s="129">
        <v>0</v>
      </c>
      <c r="G13" s="117">
        <v>0</v>
      </c>
      <c r="H13" s="129">
        <v>0</v>
      </c>
      <c r="I13" s="117">
        <f t="shared" si="0"/>
        <v>0</v>
      </c>
    </row>
    <row r="14" spans="1:9" x14ac:dyDescent="0.25">
      <c r="A14" s="49"/>
      <c r="B14" s="226" t="s">
        <v>239</v>
      </c>
      <c r="C14" s="226"/>
      <c r="D14" s="157">
        <v>0</v>
      </c>
      <c r="E14" s="126">
        <v>34682</v>
      </c>
      <c r="F14" s="116">
        <v>34682</v>
      </c>
      <c r="G14" s="126">
        <v>34682</v>
      </c>
      <c r="H14" s="126">
        <v>34682</v>
      </c>
      <c r="I14" s="126">
        <f t="shared" si="0"/>
        <v>34682</v>
      </c>
    </row>
    <row r="15" spans="1:9" x14ac:dyDescent="0.25">
      <c r="A15" s="49"/>
      <c r="B15" s="226" t="s">
        <v>240</v>
      </c>
      <c r="C15" s="226"/>
      <c r="D15" s="157">
        <v>0</v>
      </c>
      <c r="E15" s="117">
        <v>0</v>
      </c>
      <c r="F15" s="129">
        <v>0</v>
      </c>
      <c r="G15" s="117">
        <v>0</v>
      </c>
      <c r="H15" s="129">
        <v>0</v>
      </c>
      <c r="I15" s="117">
        <f t="shared" si="0"/>
        <v>0</v>
      </c>
    </row>
    <row r="16" spans="1:9" x14ac:dyDescent="0.25">
      <c r="A16" s="49"/>
      <c r="B16" s="226" t="s">
        <v>241</v>
      </c>
      <c r="C16" s="226"/>
      <c r="D16" s="157">
        <v>0</v>
      </c>
      <c r="E16" s="141">
        <v>20200</v>
      </c>
      <c r="F16" s="141">
        <v>20200</v>
      </c>
      <c r="G16" s="141">
        <v>20200</v>
      </c>
      <c r="H16" s="141">
        <v>20200</v>
      </c>
      <c r="I16" s="141">
        <f t="shared" si="0"/>
        <v>20200</v>
      </c>
    </row>
    <row r="17" spans="1:9" x14ac:dyDescent="0.25">
      <c r="A17" s="232"/>
      <c r="B17" s="86" t="s">
        <v>242</v>
      </c>
      <c r="C17" s="86"/>
      <c r="D17" s="157">
        <f t="shared" ref="D17" si="1">+D19+D20+D21+D22+D23+D24+D25+D26+D27+D28+D29</f>
        <v>0</v>
      </c>
      <c r="E17" s="117">
        <f t="shared" ref="E17:I17" si="2">+E19+E20+E21+E22+E23+E24+E25+E26+E27+E28+E29</f>
        <v>0</v>
      </c>
      <c r="F17" s="114">
        <f t="shared" si="2"/>
        <v>0</v>
      </c>
      <c r="G17" s="117">
        <f t="shared" si="2"/>
        <v>0</v>
      </c>
      <c r="H17" s="117">
        <f t="shared" si="2"/>
        <v>0</v>
      </c>
      <c r="I17" s="117">
        <f t="shared" si="2"/>
        <v>0</v>
      </c>
    </row>
    <row r="18" spans="1:9" x14ac:dyDescent="0.25">
      <c r="A18" s="232"/>
      <c r="B18" s="86" t="s">
        <v>243</v>
      </c>
      <c r="C18" s="86"/>
      <c r="D18" s="157">
        <f>+D19+D20+D22+D21+D23+D24++D25+D26+D27+D28+D29</f>
        <v>0</v>
      </c>
      <c r="E18" s="157">
        <f t="shared" ref="E18:I18" si="3">+E19+E20+E22+E21+E23+E24++E25+E26+E27+E28+E29</f>
        <v>0</v>
      </c>
      <c r="F18" s="157">
        <f t="shared" si="3"/>
        <v>0</v>
      </c>
      <c r="G18" s="157">
        <f t="shared" si="3"/>
        <v>0</v>
      </c>
      <c r="H18" s="157">
        <f t="shared" si="3"/>
        <v>0</v>
      </c>
      <c r="I18" s="117">
        <f t="shared" si="3"/>
        <v>0</v>
      </c>
    </row>
    <row r="19" spans="1:9" x14ac:dyDescent="0.25">
      <c r="A19" s="49"/>
      <c r="B19" s="50"/>
      <c r="C19" s="50" t="s">
        <v>244</v>
      </c>
      <c r="D19" s="157">
        <v>0</v>
      </c>
      <c r="E19" s="117">
        <v>0</v>
      </c>
      <c r="F19" s="114">
        <v>0</v>
      </c>
      <c r="G19" s="117">
        <v>0</v>
      </c>
      <c r="H19" s="117">
        <v>0</v>
      </c>
      <c r="I19" s="117">
        <f t="shared" si="0"/>
        <v>0</v>
      </c>
    </row>
    <row r="20" spans="1:9" x14ac:dyDescent="0.25">
      <c r="A20" s="49"/>
      <c r="B20" s="50"/>
      <c r="C20" s="50" t="s">
        <v>245</v>
      </c>
      <c r="D20" s="157">
        <v>0</v>
      </c>
      <c r="E20" s="117">
        <v>0</v>
      </c>
      <c r="F20" s="129">
        <v>0</v>
      </c>
      <c r="G20" s="117">
        <v>0</v>
      </c>
      <c r="H20" s="129">
        <v>0</v>
      </c>
      <c r="I20" s="117">
        <f t="shared" si="0"/>
        <v>0</v>
      </c>
    </row>
    <row r="21" spans="1:9" x14ac:dyDescent="0.25">
      <c r="A21" s="49"/>
      <c r="B21" s="50"/>
      <c r="C21" s="50" t="s">
        <v>246</v>
      </c>
      <c r="D21" s="157">
        <v>0</v>
      </c>
      <c r="E21" s="117">
        <v>0</v>
      </c>
      <c r="F21" s="129">
        <v>0</v>
      </c>
      <c r="G21" s="117">
        <v>0</v>
      </c>
      <c r="H21" s="129">
        <v>0</v>
      </c>
      <c r="I21" s="117">
        <f t="shared" si="0"/>
        <v>0</v>
      </c>
    </row>
    <row r="22" spans="1:9" x14ac:dyDescent="0.25">
      <c r="A22" s="49"/>
      <c r="B22" s="50"/>
      <c r="C22" s="50" t="s">
        <v>247</v>
      </c>
      <c r="D22" s="157">
        <v>0</v>
      </c>
      <c r="E22" s="117">
        <v>0</v>
      </c>
      <c r="F22" s="129">
        <v>0</v>
      </c>
      <c r="G22" s="117">
        <v>0</v>
      </c>
      <c r="H22" s="129">
        <v>0</v>
      </c>
      <c r="I22" s="117">
        <f t="shared" si="0"/>
        <v>0</v>
      </c>
    </row>
    <row r="23" spans="1:9" x14ac:dyDescent="0.25">
      <c r="A23" s="49"/>
      <c r="B23" s="50"/>
      <c r="C23" s="50" t="s">
        <v>248</v>
      </c>
      <c r="D23" s="157">
        <v>0</v>
      </c>
      <c r="E23" s="117">
        <v>0</v>
      </c>
      <c r="F23" s="129">
        <v>0</v>
      </c>
      <c r="G23" s="117">
        <v>0</v>
      </c>
      <c r="H23" s="129">
        <v>0</v>
      </c>
      <c r="I23" s="117">
        <f t="shared" si="0"/>
        <v>0</v>
      </c>
    </row>
    <row r="24" spans="1:9" x14ac:dyDescent="0.25">
      <c r="A24" s="49"/>
      <c r="B24" s="50"/>
      <c r="C24" s="50" t="s">
        <v>249</v>
      </c>
      <c r="D24" s="157">
        <v>0</v>
      </c>
      <c r="E24" s="117">
        <v>0</v>
      </c>
      <c r="F24" s="129">
        <v>0</v>
      </c>
      <c r="G24" s="117">
        <v>0</v>
      </c>
      <c r="H24" s="129">
        <v>0</v>
      </c>
      <c r="I24" s="117">
        <f t="shared" si="0"/>
        <v>0</v>
      </c>
    </row>
    <row r="25" spans="1:9" x14ac:dyDescent="0.25">
      <c r="A25" s="49"/>
      <c r="B25" s="50"/>
      <c r="C25" s="50" t="s">
        <v>250</v>
      </c>
      <c r="D25" s="157">
        <v>0</v>
      </c>
      <c r="E25" s="117">
        <v>0</v>
      </c>
      <c r="F25" s="129">
        <v>0</v>
      </c>
      <c r="G25" s="117">
        <v>0</v>
      </c>
      <c r="H25" s="129">
        <v>0</v>
      </c>
      <c r="I25" s="117">
        <f t="shared" si="0"/>
        <v>0</v>
      </c>
    </row>
    <row r="26" spans="1:9" x14ac:dyDescent="0.25">
      <c r="A26" s="49"/>
      <c r="B26" s="50"/>
      <c r="C26" s="50" t="s">
        <v>251</v>
      </c>
      <c r="D26" s="157">
        <v>0</v>
      </c>
      <c r="E26" s="117">
        <v>0</v>
      </c>
      <c r="F26" s="129">
        <v>0</v>
      </c>
      <c r="G26" s="117">
        <v>0</v>
      </c>
      <c r="H26" s="129">
        <v>0</v>
      </c>
      <c r="I26" s="117">
        <f t="shared" si="0"/>
        <v>0</v>
      </c>
    </row>
    <row r="27" spans="1:9" x14ac:dyDescent="0.25">
      <c r="A27" s="49"/>
      <c r="B27" s="50"/>
      <c r="C27" s="50" t="s">
        <v>252</v>
      </c>
      <c r="D27" s="157">
        <v>0</v>
      </c>
      <c r="E27" s="117">
        <v>0</v>
      </c>
      <c r="F27" s="129">
        <v>0</v>
      </c>
      <c r="G27" s="117">
        <v>0</v>
      </c>
      <c r="H27" s="129">
        <v>0</v>
      </c>
      <c r="I27" s="117">
        <f t="shared" si="0"/>
        <v>0</v>
      </c>
    </row>
    <row r="28" spans="1:9" x14ac:dyDescent="0.25">
      <c r="A28" s="49"/>
      <c r="B28" s="50"/>
      <c r="C28" s="50" t="s">
        <v>253</v>
      </c>
      <c r="D28" s="157">
        <v>0</v>
      </c>
      <c r="E28" s="117">
        <v>0</v>
      </c>
      <c r="F28" s="129">
        <v>0</v>
      </c>
      <c r="G28" s="117">
        <v>0</v>
      </c>
      <c r="H28" s="129">
        <v>0</v>
      </c>
      <c r="I28" s="117">
        <f t="shared" si="0"/>
        <v>0</v>
      </c>
    </row>
    <row r="29" spans="1:9" x14ac:dyDescent="0.25">
      <c r="A29" s="49"/>
      <c r="B29" s="50"/>
      <c r="C29" s="50" t="s">
        <v>254</v>
      </c>
      <c r="D29" s="157">
        <v>0</v>
      </c>
      <c r="E29" s="117">
        <v>0</v>
      </c>
      <c r="F29" s="129">
        <v>0</v>
      </c>
      <c r="G29" s="117">
        <v>0</v>
      </c>
      <c r="H29" s="129">
        <v>0</v>
      </c>
      <c r="I29" s="117">
        <f t="shared" si="0"/>
        <v>0</v>
      </c>
    </row>
    <row r="30" spans="1:9" x14ac:dyDescent="0.25">
      <c r="A30" s="49"/>
      <c r="B30" s="226" t="s">
        <v>255</v>
      </c>
      <c r="C30" s="226"/>
      <c r="D30" s="157">
        <f>+D31+D32+D33+D34+D35</f>
        <v>0</v>
      </c>
      <c r="E30" s="117">
        <f>+E31+E32+E33+E34+E35</f>
        <v>0</v>
      </c>
      <c r="F30" s="129">
        <f>+F31+F32+F33+F34+F35</f>
        <v>0</v>
      </c>
      <c r="G30" s="117">
        <f>+G31+G32+G33+G34+G35</f>
        <v>0</v>
      </c>
      <c r="H30" s="129">
        <f>+H31+H32+H33+H34+H35</f>
        <v>0</v>
      </c>
      <c r="I30" s="117">
        <f t="shared" si="0"/>
        <v>0</v>
      </c>
    </row>
    <row r="31" spans="1:9" x14ac:dyDescent="0.25">
      <c r="A31" s="49"/>
      <c r="B31" s="50"/>
      <c r="C31" s="50" t="s">
        <v>256</v>
      </c>
      <c r="D31" s="157">
        <v>0</v>
      </c>
      <c r="E31" s="117">
        <v>0</v>
      </c>
      <c r="F31" s="129">
        <v>0</v>
      </c>
      <c r="G31" s="117">
        <v>0</v>
      </c>
      <c r="H31" s="129">
        <v>0</v>
      </c>
      <c r="I31" s="117">
        <f t="shared" si="0"/>
        <v>0</v>
      </c>
    </row>
    <row r="32" spans="1:9" x14ac:dyDescent="0.25">
      <c r="A32" s="49"/>
      <c r="B32" s="50"/>
      <c r="C32" s="50" t="s">
        <v>257</v>
      </c>
      <c r="D32" s="157">
        <v>0</v>
      </c>
      <c r="E32" s="117">
        <v>0</v>
      </c>
      <c r="F32" s="129">
        <v>0</v>
      </c>
      <c r="G32" s="117">
        <v>0</v>
      </c>
      <c r="H32" s="129">
        <v>0</v>
      </c>
      <c r="I32" s="117">
        <f t="shared" si="0"/>
        <v>0</v>
      </c>
    </row>
    <row r="33" spans="1:10" x14ac:dyDescent="0.25">
      <c r="A33" s="49"/>
      <c r="B33" s="50"/>
      <c r="C33" s="50" t="s">
        <v>258</v>
      </c>
      <c r="D33" s="157">
        <v>0</v>
      </c>
      <c r="E33" s="117">
        <v>0</v>
      </c>
      <c r="F33" s="129">
        <v>0</v>
      </c>
      <c r="G33" s="117">
        <v>0</v>
      </c>
      <c r="H33" s="129">
        <v>0</v>
      </c>
      <c r="I33" s="117">
        <f t="shared" si="0"/>
        <v>0</v>
      </c>
    </row>
    <row r="34" spans="1:10" x14ac:dyDescent="0.25">
      <c r="A34" s="49"/>
      <c r="B34" s="50"/>
      <c r="C34" s="50" t="s">
        <v>259</v>
      </c>
      <c r="D34" s="157">
        <v>0</v>
      </c>
      <c r="E34" s="117">
        <v>0</v>
      </c>
      <c r="F34" s="129">
        <v>0</v>
      </c>
      <c r="G34" s="117">
        <v>0</v>
      </c>
      <c r="H34" s="129">
        <v>0</v>
      </c>
      <c r="I34" s="117">
        <f t="shared" si="0"/>
        <v>0</v>
      </c>
    </row>
    <row r="35" spans="1:10" x14ac:dyDescent="0.25">
      <c r="A35" s="49"/>
      <c r="B35" s="50"/>
      <c r="C35" s="50" t="s">
        <v>260</v>
      </c>
      <c r="D35" s="157">
        <v>0</v>
      </c>
      <c r="E35" s="117">
        <v>0</v>
      </c>
      <c r="F35" s="129">
        <v>0</v>
      </c>
      <c r="G35" s="117">
        <v>0</v>
      </c>
      <c r="H35" s="129">
        <v>0</v>
      </c>
      <c r="I35" s="117">
        <f t="shared" si="0"/>
        <v>0</v>
      </c>
    </row>
    <row r="36" spans="1:10" x14ac:dyDescent="0.25">
      <c r="A36" s="49"/>
      <c r="B36" s="226" t="s">
        <v>261</v>
      </c>
      <c r="C36" s="226"/>
      <c r="D36" s="163">
        <v>28382484</v>
      </c>
      <c r="E36" s="126">
        <v>3668288</v>
      </c>
      <c r="F36" s="130">
        <v>32050772</v>
      </c>
      <c r="G36" s="126">
        <v>32050772</v>
      </c>
      <c r="H36" s="130">
        <v>32050772</v>
      </c>
      <c r="I36" s="126">
        <f t="shared" ref="I36" si="4">+H36-D36</f>
        <v>3668288</v>
      </c>
      <c r="J36" s="138"/>
    </row>
    <row r="37" spans="1:10" x14ac:dyDescent="0.25">
      <c r="A37" s="49"/>
      <c r="B37" s="226" t="s">
        <v>262</v>
      </c>
      <c r="C37" s="226"/>
      <c r="D37" s="157">
        <v>0</v>
      </c>
      <c r="E37" s="117">
        <v>0</v>
      </c>
      <c r="F37" s="129">
        <v>0</v>
      </c>
      <c r="G37" s="117">
        <v>0</v>
      </c>
      <c r="H37" s="129">
        <v>0</v>
      </c>
      <c r="I37" s="117">
        <f t="shared" si="0"/>
        <v>0</v>
      </c>
    </row>
    <row r="38" spans="1:10" x14ac:dyDescent="0.25">
      <c r="A38" s="49"/>
      <c r="B38" s="50"/>
      <c r="C38" s="50" t="s">
        <v>263</v>
      </c>
      <c r="D38" s="157">
        <v>0</v>
      </c>
      <c r="E38" s="117">
        <v>0</v>
      </c>
      <c r="F38" s="129">
        <v>0</v>
      </c>
      <c r="G38" s="117">
        <v>0</v>
      </c>
      <c r="H38" s="129">
        <v>0</v>
      </c>
      <c r="I38" s="117">
        <f t="shared" si="0"/>
        <v>0</v>
      </c>
    </row>
    <row r="39" spans="1:10" x14ac:dyDescent="0.25">
      <c r="A39" s="49"/>
      <c r="B39" s="226" t="s">
        <v>264</v>
      </c>
      <c r="C39" s="226"/>
      <c r="D39" s="157">
        <f>+D40+D41</f>
        <v>0</v>
      </c>
      <c r="E39" s="117">
        <f>+E40+E41</f>
        <v>0</v>
      </c>
      <c r="F39" s="129">
        <f>+F40+F41</f>
        <v>0</v>
      </c>
      <c r="G39" s="117">
        <f>+G40+G41</f>
        <v>0</v>
      </c>
      <c r="H39" s="129">
        <f>+H40+H41</f>
        <v>0</v>
      </c>
      <c r="I39" s="117">
        <f t="shared" si="0"/>
        <v>0</v>
      </c>
    </row>
    <row r="40" spans="1:10" x14ac:dyDescent="0.25">
      <c r="A40" s="49"/>
      <c r="B40" s="50"/>
      <c r="C40" s="50" t="s">
        <v>265</v>
      </c>
      <c r="D40" s="157">
        <v>0</v>
      </c>
      <c r="E40" s="117">
        <v>0</v>
      </c>
      <c r="F40" s="129">
        <v>0</v>
      </c>
      <c r="G40" s="117">
        <v>0</v>
      </c>
      <c r="H40" s="129">
        <v>0</v>
      </c>
      <c r="I40" s="117">
        <f t="shared" si="0"/>
        <v>0</v>
      </c>
    </row>
    <row r="41" spans="1:10" x14ac:dyDescent="0.25">
      <c r="A41" s="49"/>
      <c r="B41" s="50"/>
      <c r="C41" s="50" t="s">
        <v>266</v>
      </c>
      <c r="D41" s="157">
        <v>0</v>
      </c>
      <c r="E41" s="117">
        <v>0</v>
      </c>
      <c r="F41" s="129">
        <v>0</v>
      </c>
      <c r="G41" s="117">
        <v>0</v>
      </c>
      <c r="H41" s="129">
        <v>0</v>
      </c>
      <c r="I41" s="117">
        <f t="shared" si="0"/>
        <v>0</v>
      </c>
    </row>
    <row r="42" spans="1:10" ht="4.5" customHeight="1" x14ac:dyDescent="0.25">
      <c r="A42" s="51"/>
      <c r="B42" s="52"/>
      <c r="C42" s="52"/>
      <c r="D42" s="157"/>
      <c r="E42" s="117"/>
      <c r="F42" s="129"/>
      <c r="G42" s="117"/>
      <c r="H42" s="129"/>
      <c r="I42" s="117"/>
    </row>
    <row r="43" spans="1:10" x14ac:dyDescent="0.25">
      <c r="A43" s="228" t="s">
        <v>267</v>
      </c>
      <c r="B43" s="229"/>
      <c r="C43" s="229"/>
      <c r="D43" s="233">
        <f>+D10+D11+D12+D13+D14+D15+D16+D17+D30+D36+D37+D39</f>
        <v>28382484</v>
      </c>
      <c r="E43" s="237">
        <f>+E10+E11+E12+E13+E14++E15+E17+E30+E36+E37+E39+E16</f>
        <v>3723170</v>
      </c>
      <c r="F43" s="238">
        <f>+F10+F11+F12+F13+F14++F15+F17+F30+F36+F37+F39+F16</f>
        <v>32105654</v>
      </c>
      <c r="G43" s="237">
        <f>+G10+G11+G12+G13+G14++G15+G17+G30+G36+G37+G39+G16</f>
        <v>32105654</v>
      </c>
      <c r="H43" s="237">
        <f>+H10+H11+H12+H13+H14++H15+H17+H30+H36+H37+H39+H16</f>
        <v>32105654</v>
      </c>
      <c r="I43" s="237">
        <f>+I10+I11+I12+I13+I14++I15+I17+I30+I36+I37+I39+I16</f>
        <v>3723170</v>
      </c>
    </row>
    <row r="44" spans="1:10" x14ac:dyDescent="0.25">
      <c r="A44" s="228" t="s">
        <v>268</v>
      </c>
      <c r="B44" s="229"/>
      <c r="C44" s="229"/>
      <c r="D44" s="233"/>
      <c r="E44" s="237"/>
      <c r="F44" s="238"/>
      <c r="G44" s="237"/>
      <c r="H44" s="237"/>
      <c r="I44" s="237"/>
    </row>
    <row r="45" spans="1:10" x14ac:dyDescent="0.25">
      <c r="A45" s="228" t="s">
        <v>269</v>
      </c>
      <c r="B45" s="229"/>
      <c r="C45" s="229"/>
      <c r="D45" s="164"/>
      <c r="E45" s="136"/>
      <c r="F45" s="132"/>
      <c r="G45" s="136"/>
      <c r="H45" s="132"/>
      <c r="I45" s="140">
        <v>0</v>
      </c>
    </row>
    <row r="46" spans="1:10" ht="5.25" customHeight="1" x14ac:dyDescent="0.25">
      <c r="A46" s="51"/>
      <c r="B46" s="52"/>
      <c r="C46" s="52"/>
      <c r="D46" s="157"/>
      <c r="E46" s="117"/>
      <c r="F46" s="129"/>
      <c r="G46" s="117"/>
      <c r="H46" s="129"/>
      <c r="I46" s="137"/>
    </row>
    <row r="47" spans="1:10" x14ac:dyDescent="0.25">
      <c r="A47" s="228" t="s">
        <v>270</v>
      </c>
      <c r="B47" s="229"/>
      <c r="C47" s="229"/>
      <c r="D47" s="157"/>
      <c r="E47" s="117"/>
      <c r="F47" s="129"/>
      <c r="G47" s="117"/>
      <c r="H47" s="129"/>
      <c r="I47" s="117"/>
    </row>
    <row r="48" spans="1:10" x14ac:dyDescent="0.25">
      <c r="A48" s="49"/>
      <c r="B48" s="226" t="s">
        <v>271</v>
      </c>
      <c r="C48" s="226"/>
      <c r="D48" s="157">
        <f t="shared" ref="D48:I48" si="5">+D49+D50+D51+D52+D53+D54+D55+D56</f>
        <v>0</v>
      </c>
      <c r="E48" s="117">
        <f t="shared" si="5"/>
        <v>0</v>
      </c>
      <c r="F48" s="129">
        <f t="shared" si="5"/>
        <v>0</v>
      </c>
      <c r="G48" s="117">
        <f t="shared" si="5"/>
        <v>0</v>
      </c>
      <c r="H48" s="129">
        <f t="shared" si="5"/>
        <v>0</v>
      </c>
      <c r="I48" s="117">
        <f t="shared" si="5"/>
        <v>0</v>
      </c>
    </row>
    <row r="49" spans="1:9" x14ac:dyDescent="0.25">
      <c r="A49" s="49"/>
      <c r="B49" s="50"/>
      <c r="C49" s="50" t="s">
        <v>272</v>
      </c>
      <c r="D49" s="157">
        <v>0</v>
      </c>
      <c r="E49" s="117">
        <v>0</v>
      </c>
      <c r="F49" s="129">
        <v>0</v>
      </c>
      <c r="G49" s="117">
        <v>0</v>
      </c>
      <c r="H49" s="129">
        <v>0</v>
      </c>
      <c r="I49" s="117">
        <f t="shared" ref="I49:I71" si="6">+H49-D49</f>
        <v>0</v>
      </c>
    </row>
    <row r="50" spans="1:9" x14ac:dyDescent="0.25">
      <c r="A50" s="49"/>
      <c r="B50" s="50"/>
      <c r="C50" s="50" t="s">
        <v>273</v>
      </c>
      <c r="D50" s="157">
        <v>0</v>
      </c>
      <c r="E50" s="117">
        <v>0</v>
      </c>
      <c r="F50" s="129">
        <v>0</v>
      </c>
      <c r="G50" s="117">
        <v>0</v>
      </c>
      <c r="H50" s="129">
        <v>0</v>
      </c>
      <c r="I50" s="117">
        <f t="shared" si="6"/>
        <v>0</v>
      </c>
    </row>
    <row r="51" spans="1:9" x14ac:dyDescent="0.25">
      <c r="A51" s="49"/>
      <c r="B51" s="50"/>
      <c r="C51" s="50" t="s">
        <v>274</v>
      </c>
      <c r="D51" s="157">
        <v>0</v>
      </c>
      <c r="E51" s="117">
        <v>0</v>
      </c>
      <c r="F51" s="129">
        <v>0</v>
      </c>
      <c r="G51" s="117">
        <v>0</v>
      </c>
      <c r="H51" s="129">
        <v>0</v>
      </c>
      <c r="I51" s="117">
        <f t="shared" si="6"/>
        <v>0</v>
      </c>
    </row>
    <row r="52" spans="1:9" ht="18" x14ac:dyDescent="0.25">
      <c r="A52" s="49"/>
      <c r="B52" s="50"/>
      <c r="C52" s="83" t="s">
        <v>275</v>
      </c>
      <c r="D52" s="157">
        <v>0</v>
      </c>
      <c r="E52" s="117">
        <v>0</v>
      </c>
      <c r="F52" s="129">
        <v>0</v>
      </c>
      <c r="G52" s="117">
        <v>0</v>
      </c>
      <c r="H52" s="129">
        <v>0</v>
      </c>
      <c r="I52" s="117">
        <f t="shared" si="6"/>
        <v>0</v>
      </c>
    </row>
    <row r="53" spans="1:9" x14ac:dyDescent="0.25">
      <c r="A53" s="49"/>
      <c r="B53" s="50"/>
      <c r="C53" s="50" t="s">
        <v>276</v>
      </c>
      <c r="D53" s="157">
        <v>0</v>
      </c>
      <c r="E53" s="117">
        <v>0</v>
      </c>
      <c r="F53" s="129">
        <v>0</v>
      </c>
      <c r="G53" s="117">
        <v>0</v>
      </c>
      <c r="H53" s="129">
        <v>0</v>
      </c>
      <c r="I53" s="117">
        <f t="shared" si="6"/>
        <v>0</v>
      </c>
    </row>
    <row r="54" spans="1:9" x14ac:dyDescent="0.25">
      <c r="A54" s="49"/>
      <c r="B54" s="50"/>
      <c r="C54" s="50" t="s">
        <v>277</v>
      </c>
      <c r="D54" s="157">
        <v>0</v>
      </c>
      <c r="E54" s="117">
        <v>0</v>
      </c>
      <c r="F54" s="129">
        <v>0</v>
      </c>
      <c r="G54" s="117">
        <v>0</v>
      </c>
      <c r="H54" s="129">
        <v>0</v>
      </c>
      <c r="I54" s="117">
        <f t="shared" si="6"/>
        <v>0</v>
      </c>
    </row>
    <row r="55" spans="1:9" ht="18" x14ac:dyDescent="0.25">
      <c r="A55" s="49"/>
      <c r="B55" s="50"/>
      <c r="C55" s="83" t="s">
        <v>278</v>
      </c>
      <c r="D55" s="157">
        <v>0</v>
      </c>
      <c r="E55" s="117">
        <v>0</v>
      </c>
      <c r="F55" s="129">
        <v>0</v>
      </c>
      <c r="G55" s="117">
        <v>0</v>
      </c>
      <c r="H55" s="129">
        <v>0</v>
      </c>
      <c r="I55" s="117">
        <f t="shared" si="6"/>
        <v>0</v>
      </c>
    </row>
    <row r="56" spans="1:9" ht="18" x14ac:dyDescent="0.25">
      <c r="A56" s="49"/>
      <c r="B56" s="50"/>
      <c r="C56" s="83" t="s">
        <v>279</v>
      </c>
      <c r="D56" s="157">
        <v>0</v>
      </c>
      <c r="E56" s="117">
        <v>0</v>
      </c>
      <c r="F56" s="129">
        <v>0</v>
      </c>
      <c r="G56" s="117">
        <v>0</v>
      </c>
      <c r="H56" s="129">
        <v>0</v>
      </c>
      <c r="I56" s="117">
        <f t="shared" si="6"/>
        <v>0</v>
      </c>
    </row>
    <row r="57" spans="1:9" x14ac:dyDescent="0.25">
      <c r="A57" s="49"/>
      <c r="B57" s="226" t="s">
        <v>280</v>
      </c>
      <c r="C57" s="226"/>
      <c r="D57" s="157">
        <f t="shared" ref="D57:I57" si="7">+D58+D59+D60+D61</f>
        <v>0</v>
      </c>
      <c r="E57" s="117">
        <f t="shared" si="7"/>
        <v>0</v>
      </c>
      <c r="F57" s="129">
        <f t="shared" si="7"/>
        <v>0</v>
      </c>
      <c r="G57" s="117">
        <f t="shared" si="7"/>
        <v>0</v>
      </c>
      <c r="H57" s="129">
        <f t="shared" si="7"/>
        <v>0</v>
      </c>
      <c r="I57" s="117">
        <f t="shared" si="7"/>
        <v>0</v>
      </c>
    </row>
    <row r="58" spans="1:9" x14ac:dyDescent="0.25">
      <c r="A58" s="49"/>
      <c r="B58" s="50"/>
      <c r="C58" s="50" t="s">
        <v>281</v>
      </c>
      <c r="D58" s="157">
        <v>0</v>
      </c>
      <c r="E58" s="117">
        <v>0</v>
      </c>
      <c r="F58" s="129">
        <v>0</v>
      </c>
      <c r="G58" s="117">
        <v>0</v>
      </c>
      <c r="H58" s="129">
        <v>0</v>
      </c>
      <c r="I58" s="117">
        <f t="shared" si="6"/>
        <v>0</v>
      </c>
    </row>
    <row r="59" spans="1:9" x14ac:dyDescent="0.25">
      <c r="A59" s="49"/>
      <c r="B59" s="50"/>
      <c r="C59" s="50" t="s">
        <v>282</v>
      </c>
      <c r="D59" s="157">
        <v>0</v>
      </c>
      <c r="E59" s="117">
        <v>0</v>
      </c>
      <c r="F59" s="129">
        <v>0</v>
      </c>
      <c r="G59" s="117">
        <v>0</v>
      </c>
      <c r="H59" s="129">
        <v>0</v>
      </c>
      <c r="I59" s="117">
        <f t="shared" si="6"/>
        <v>0</v>
      </c>
    </row>
    <row r="60" spans="1:9" x14ac:dyDescent="0.25">
      <c r="A60" s="49"/>
      <c r="B60" s="50"/>
      <c r="C60" s="50" t="s">
        <v>283</v>
      </c>
      <c r="D60" s="157">
        <v>0</v>
      </c>
      <c r="E60" s="117">
        <v>0</v>
      </c>
      <c r="F60" s="129">
        <v>0</v>
      </c>
      <c r="G60" s="117">
        <v>0</v>
      </c>
      <c r="H60" s="129">
        <v>0</v>
      </c>
      <c r="I60" s="117">
        <f t="shared" si="6"/>
        <v>0</v>
      </c>
    </row>
    <row r="61" spans="1:9" x14ac:dyDescent="0.25">
      <c r="A61" s="49"/>
      <c r="B61" s="50"/>
      <c r="C61" s="50" t="s">
        <v>284</v>
      </c>
      <c r="D61" s="157">
        <v>0</v>
      </c>
      <c r="E61" s="117">
        <v>0</v>
      </c>
      <c r="F61" s="129">
        <v>0</v>
      </c>
      <c r="G61" s="117">
        <v>0</v>
      </c>
      <c r="H61" s="129">
        <v>0</v>
      </c>
      <c r="I61" s="117">
        <f t="shared" si="6"/>
        <v>0</v>
      </c>
    </row>
    <row r="62" spans="1:9" x14ac:dyDescent="0.25">
      <c r="A62" s="49"/>
      <c r="B62" s="226" t="s">
        <v>285</v>
      </c>
      <c r="C62" s="226"/>
      <c r="D62" s="157">
        <f t="shared" ref="D62:I62" si="8">+D63+D64</f>
        <v>0</v>
      </c>
      <c r="E62" s="117">
        <f t="shared" si="8"/>
        <v>0</v>
      </c>
      <c r="F62" s="129">
        <f t="shared" si="8"/>
        <v>0</v>
      </c>
      <c r="G62" s="117">
        <f t="shared" si="8"/>
        <v>0</v>
      </c>
      <c r="H62" s="129">
        <f t="shared" si="8"/>
        <v>0</v>
      </c>
      <c r="I62" s="117">
        <f t="shared" si="8"/>
        <v>0</v>
      </c>
    </row>
    <row r="63" spans="1:9" ht="18" x14ac:dyDescent="0.25">
      <c r="A63" s="49"/>
      <c r="B63" s="50"/>
      <c r="C63" s="83" t="s">
        <v>286</v>
      </c>
      <c r="D63" s="157">
        <v>0</v>
      </c>
      <c r="E63" s="117">
        <v>0</v>
      </c>
      <c r="F63" s="129">
        <v>0</v>
      </c>
      <c r="G63" s="117">
        <v>0</v>
      </c>
      <c r="H63" s="129">
        <v>0</v>
      </c>
      <c r="I63" s="117">
        <f t="shared" si="6"/>
        <v>0</v>
      </c>
    </row>
    <row r="64" spans="1:9" x14ac:dyDescent="0.25">
      <c r="A64" s="49"/>
      <c r="B64" s="50"/>
      <c r="C64" s="50" t="s">
        <v>287</v>
      </c>
      <c r="D64" s="157">
        <v>0</v>
      </c>
      <c r="E64" s="117">
        <v>0</v>
      </c>
      <c r="F64" s="129">
        <v>0</v>
      </c>
      <c r="G64" s="117">
        <v>0</v>
      </c>
      <c r="H64" s="129">
        <v>0</v>
      </c>
      <c r="I64" s="117">
        <f t="shared" si="6"/>
        <v>0</v>
      </c>
    </row>
    <row r="65" spans="1:9" x14ac:dyDescent="0.25">
      <c r="A65" s="49"/>
      <c r="B65" s="226" t="s">
        <v>288</v>
      </c>
      <c r="C65" s="226"/>
      <c r="D65" s="157">
        <v>0</v>
      </c>
      <c r="E65" s="117">
        <v>0</v>
      </c>
      <c r="F65" s="129">
        <v>0</v>
      </c>
      <c r="G65" s="117">
        <v>0</v>
      </c>
      <c r="H65" s="129">
        <v>0</v>
      </c>
      <c r="I65" s="117">
        <f t="shared" si="6"/>
        <v>0</v>
      </c>
    </row>
    <row r="66" spans="1:9" x14ac:dyDescent="0.25">
      <c r="A66" s="49"/>
      <c r="B66" s="226" t="s">
        <v>289</v>
      </c>
      <c r="C66" s="226"/>
      <c r="D66" s="157">
        <v>0</v>
      </c>
      <c r="E66" s="117">
        <v>0</v>
      </c>
      <c r="F66" s="129">
        <v>0</v>
      </c>
      <c r="G66" s="117">
        <v>0</v>
      </c>
      <c r="H66" s="129">
        <v>0</v>
      </c>
      <c r="I66" s="117">
        <f t="shared" si="6"/>
        <v>0</v>
      </c>
    </row>
    <row r="67" spans="1:9" ht="6.75" customHeight="1" x14ac:dyDescent="0.25">
      <c r="A67" s="51"/>
      <c r="B67" s="234"/>
      <c r="C67" s="234"/>
      <c r="D67" s="157"/>
      <c r="E67" s="117"/>
      <c r="F67" s="129"/>
      <c r="G67" s="117"/>
      <c r="H67" s="129"/>
      <c r="I67" s="117"/>
    </row>
    <row r="68" spans="1:9" x14ac:dyDescent="0.25">
      <c r="A68" s="228" t="s">
        <v>290</v>
      </c>
      <c r="B68" s="229"/>
      <c r="C68" s="229"/>
      <c r="D68" s="165">
        <f t="shared" ref="D68:I68" si="9">+D48+D57+D62+D65+D66</f>
        <v>0</v>
      </c>
      <c r="E68" s="119">
        <f t="shared" si="9"/>
        <v>0</v>
      </c>
      <c r="F68" s="131">
        <f t="shared" si="9"/>
        <v>0</v>
      </c>
      <c r="G68" s="119">
        <f t="shared" si="9"/>
        <v>0</v>
      </c>
      <c r="H68" s="131">
        <f t="shared" si="9"/>
        <v>0</v>
      </c>
      <c r="I68" s="119">
        <f t="shared" si="9"/>
        <v>0</v>
      </c>
    </row>
    <row r="69" spans="1:9" ht="6.75" customHeight="1" x14ac:dyDescent="0.25">
      <c r="A69" s="51"/>
      <c r="B69" s="234"/>
      <c r="C69" s="234"/>
      <c r="D69" s="157"/>
      <c r="E69" s="117"/>
      <c r="F69" s="129"/>
      <c r="G69" s="117"/>
      <c r="H69" s="129"/>
      <c r="I69" s="117"/>
    </row>
    <row r="70" spans="1:9" x14ac:dyDescent="0.25">
      <c r="A70" s="228" t="s">
        <v>291</v>
      </c>
      <c r="B70" s="229"/>
      <c r="C70" s="229"/>
      <c r="D70" s="165">
        <f t="shared" ref="D70:I70" si="10">+D71</f>
        <v>0</v>
      </c>
      <c r="E70" s="119">
        <f t="shared" si="10"/>
        <v>0</v>
      </c>
      <c r="F70" s="131">
        <f t="shared" si="10"/>
        <v>0</v>
      </c>
      <c r="G70" s="119">
        <f t="shared" si="10"/>
        <v>0</v>
      </c>
      <c r="H70" s="131">
        <f t="shared" si="10"/>
        <v>0</v>
      </c>
      <c r="I70" s="119">
        <f t="shared" si="10"/>
        <v>0</v>
      </c>
    </row>
    <row r="71" spans="1:9" x14ac:dyDescent="0.25">
      <c r="A71" s="49"/>
      <c r="B71" s="226" t="s">
        <v>292</v>
      </c>
      <c r="C71" s="226"/>
      <c r="D71" s="157">
        <v>0</v>
      </c>
      <c r="E71" s="117">
        <v>0</v>
      </c>
      <c r="F71" s="129">
        <v>0</v>
      </c>
      <c r="G71" s="117">
        <v>0</v>
      </c>
      <c r="H71" s="129">
        <v>0</v>
      </c>
      <c r="I71" s="117">
        <f t="shared" si="6"/>
        <v>0</v>
      </c>
    </row>
    <row r="72" spans="1:9" ht="3.75" customHeight="1" x14ac:dyDescent="0.25">
      <c r="A72" s="51"/>
      <c r="B72" s="234"/>
      <c r="C72" s="234"/>
      <c r="D72" s="157"/>
      <c r="E72" s="117"/>
      <c r="F72" s="129"/>
      <c r="G72" s="117"/>
      <c r="H72" s="129"/>
      <c r="I72" s="117"/>
    </row>
    <row r="73" spans="1:9" x14ac:dyDescent="0.25">
      <c r="A73" s="228" t="s">
        <v>293</v>
      </c>
      <c r="B73" s="229"/>
      <c r="C73" s="229"/>
      <c r="D73" s="166">
        <f t="shared" ref="D73:I73" si="11">+D43+D68+D70</f>
        <v>28382484</v>
      </c>
      <c r="E73" s="125">
        <f t="shared" si="11"/>
        <v>3723170</v>
      </c>
      <c r="F73" s="133">
        <f t="shared" si="11"/>
        <v>32105654</v>
      </c>
      <c r="G73" s="125">
        <f t="shared" si="11"/>
        <v>32105654</v>
      </c>
      <c r="H73" s="133">
        <f t="shared" si="11"/>
        <v>32105654</v>
      </c>
      <c r="I73" s="125">
        <f t="shared" si="11"/>
        <v>3723170</v>
      </c>
    </row>
    <row r="74" spans="1:9" ht="4.5" customHeight="1" x14ac:dyDescent="0.25">
      <c r="A74" s="51"/>
      <c r="B74" s="234"/>
      <c r="C74" s="234"/>
      <c r="D74" s="157"/>
      <c r="E74" s="117"/>
      <c r="F74" s="129"/>
      <c r="G74" s="117"/>
      <c r="H74" s="129"/>
      <c r="I74" s="117"/>
    </row>
    <row r="75" spans="1:9" x14ac:dyDescent="0.25">
      <c r="A75" s="49"/>
      <c r="B75" s="229" t="s">
        <v>294</v>
      </c>
      <c r="C75" s="229"/>
      <c r="D75" s="157"/>
      <c r="E75" s="117"/>
      <c r="F75" s="129"/>
      <c r="G75" s="117"/>
      <c r="H75" s="129"/>
      <c r="I75" s="117"/>
    </row>
    <row r="76" spans="1:9" ht="21" customHeight="1" x14ac:dyDescent="0.25">
      <c r="A76" s="49"/>
      <c r="B76" s="236" t="s">
        <v>295</v>
      </c>
      <c r="C76" s="236"/>
      <c r="D76" s="157">
        <v>0</v>
      </c>
      <c r="E76" s="117">
        <v>0</v>
      </c>
      <c r="F76" s="129">
        <v>0</v>
      </c>
      <c r="G76" s="117">
        <v>0</v>
      </c>
      <c r="H76" s="129">
        <v>0</v>
      </c>
      <c r="I76" s="117">
        <v>0</v>
      </c>
    </row>
    <row r="77" spans="1:9" ht="21" customHeight="1" x14ac:dyDescent="0.25">
      <c r="A77" s="49"/>
      <c r="B77" s="236" t="s">
        <v>296</v>
      </c>
      <c r="C77" s="236"/>
      <c r="D77" s="157">
        <v>0</v>
      </c>
      <c r="E77" s="117">
        <v>0</v>
      </c>
      <c r="F77" s="129">
        <v>0</v>
      </c>
      <c r="G77" s="117">
        <v>0</v>
      </c>
      <c r="H77" s="129">
        <v>0</v>
      </c>
      <c r="I77" s="117">
        <v>0</v>
      </c>
    </row>
    <row r="78" spans="1:9" x14ac:dyDescent="0.25">
      <c r="A78" s="49"/>
      <c r="B78" s="229" t="s">
        <v>297</v>
      </c>
      <c r="C78" s="229"/>
      <c r="D78" s="165">
        <f t="shared" ref="D78:I78" si="12">+D76+D77</f>
        <v>0</v>
      </c>
      <c r="E78" s="119">
        <f t="shared" si="12"/>
        <v>0</v>
      </c>
      <c r="F78" s="131">
        <f t="shared" si="12"/>
        <v>0</v>
      </c>
      <c r="G78" s="119">
        <f t="shared" si="12"/>
        <v>0</v>
      </c>
      <c r="H78" s="131">
        <f t="shared" si="12"/>
        <v>0</v>
      </c>
      <c r="I78" s="119">
        <f t="shared" si="12"/>
        <v>0</v>
      </c>
    </row>
    <row r="79" spans="1:9" ht="3.75" customHeight="1" thickBot="1" x14ac:dyDescent="0.3">
      <c r="A79" s="54"/>
      <c r="B79" s="235"/>
      <c r="C79" s="235"/>
      <c r="D79" s="167"/>
      <c r="E79" s="89"/>
      <c r="F79" s="134"/>
      <c r="G79" s="89"/>
      <c r="H79" s="134"/>
      <c r="I79" s="89"/>
    </row>
  </sheetData>
  <mergeCells count="56">
    <mergeCell ref="E43:E44"/>
    <mergeCell ref="F43:F44"/>
    <mergeCell ref="G43:G44"/>
    <mergeCell ref="H43:H44"/>
    <mergeCell ref="I43:I44"/>
    <mergeCell ref="B79:C79"/>
    <mergeCell ref="A68:C68"/>
    <mergeCell ref="B69:C69"/>
    <mergeCell ref="A70:C70"/>
    <mergeCell ref="B71:C71"/>
    <mergeCell ref="B72:C72"/>
    <mergeCell ref="A73:C73"/>
    <mergeCell ref="B74:C74"/>
    <mergeCell ref="B75:C75"/>
    <mergeCell ref="B76:C76"/>
    <mergeCell ref="B77:C77"/>
    <mergeCell ref="B78:C78"/>
    <mergeCell ref="A43:C43"/>
    <mergeCell ref="A44:C44"/>
    <mergeCell ref="D43:D44"/>
    <mergeCell ref="B67:C67"/>
    <mergeCell ref="A45:C45"/>
    <mergeCell ref="A47:C47"/>
    <mergeCell ref="B48:C48"/>
    <mergeCell ref="B57:C57"/>
    <mergeCell ref="B62:C62"/>
    <mergeCell ref="B65:C65"/>
    <mergeCell ref="B66:C66"/>
    <mergeCell ref="B16:C16"/>
    <mergeCell ref="A17:A18"/>
    <mergeCell ref="B15:C15"/>
    <mergeCell ref="B37:C37"/>
    <mergeCell ref="B39:C39"/>
    <mergeCell ref="B30:C30"/>
    <mergeCell ref="B36:C36"/>
    <mergeCell ref="E6:E7"/>
    <mergeCell ref="F6:F7"/>
    <mergeCell ref="G6:G7"/>
    <mergeCell ref="H6:H7"/>
    <mergeCell ref="A8:C8"/>
    <mergeCell ref="B14:C14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A9:C9"/>
    <mergeCell ref="B10:C10"/>
    <mergeCell ref="B11:C11"/>
    <mergeCell ref="B12:C12"/>
    <mergeCell ref="B13:C13"/>
  </mergeCells>
  <pageMargins left="0.9055118110236221" right="0" top="0.35433070866141736" bottom="0.39370078740157483" header="0" footer="0.31496062992125984"/>
  <pageSetup scale="65" orientation="portrait" r:id="rId1"/>
  <headerFooter>
    <oddFooter>&amp;CPágina &amp;P de &amp;N</oddFooter>
  </headerFooter>
  <ignoredErrors>
    <ignoredError sqref="I57 I6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H163"/>
  <sheetViews>
    <sheetView showGridLines="0" workbookViewId="0">
      <pane ySplit="7" topLeftCell="A8" activePane="bottomLeft" state="frozen"/>
      <selection activeCell="E79" sqref="E79"/>
      <selection pane="bottomLeft" activeCell="E79" sqref="E79"/>
    </sheetView>
  </sheetViews>
  <sheetFormatPr baseColWidth="10" defaultRowHeight="15" x14ac:dyDescent="0.25"/>
  <cols>
    <col min="1" max="1" width="2.5703125" customWidth="1"/>
    <col min="2" max="2" width="51.7109375" customWidth="1"/>
    <col min="3" max="3" width="15.42578125" customWidth="1"/>
    <col min="4" max="4" width="14.7109375" customWidth="1"/>
    <col min="5" max="5" width="14.28515625" customWidth="1"/>
    <col min="6" max="6" width="13.7109375" customWidth="1"/>
    <col min="7" max="7" width="15.140625" customWidth="1"/>
    <col min="8" max="8" width="14.42578125" customWidth="1"/>
  </cols>
  <sheetData>
    <row r="1" spans="1:8" x14ac:dyDescent="0.25">
      <c r="A1" s="173" t="s">
        <v>437</v>
      </c>
      <c r="B1" s="174"/>
      <c r="C1" s="174"/>
      <c r="D1" s="174"/>
      <c r="E1" s="174"/>
      <c r="F1" s="174"/>
      <c r="G1" s="174"/>
      <c r="H1" s="250"/>
    </row>
    <row r="2" spans="1:8" x14ac:dyDescent="0.25">
      <c r="A2" s="202" t="s">
        <v>298</v>
      </c>
      <c r="B2" s="218"/>
      <c r="C2" s="218"/>
      <c r="D2" s="218"/>
      <c r="E2" s="218"/>
      <c r="F2" s="218"/>
      <c r="G2" s="218"/>
      <c r="H2" s="251"/>
    </row>
    <row r="3" spans="1:8" x14ac:dyDescent="0.25">
      <c r="A3" s="202" t="s">
        <v>299</v>
      </c>
      <c r="B3" s="218"/>
      <c r="C3" s="218"/>
      <c r="D3" s="218"/>
      <c r="E3" s="218"/>
      <c r="F3" s="218"/>
      <c r="G3" s="218"/>
      <c r="H3" s="251"/>
    </row>
    <row r="4" spans="1:8" x14ac:dyDescent="0.25">
      <c r="A4" s="202" t="s">
        <v>471</v>
      </c>
      <c r="B4" s="218"/>
      <c r="C4" s="218"/>
      <c r="D4" s="218"/>
      <c r="E4" s="218"/>
      <c r="F4" s="218"/>
      <c r="G4" s="218"/>
      <c r="H4" s="251"/>
    </row>
    <row r="5" spans="1:8" ht="11.25" customHeight="1" thickBot="1" x14ac:dyDescent="0.3">
      <c r="A5" s="204" t="s">
        <v>1</v>
      </c>
      <c r="B5" s="219"/>
      <c r="C5" s="219"/>
      <c r="D5" s="219"/>
      <c r="E5" s="219"/>
      <c r="F5" s="219"/>
      <c r="G5" s="219"/>
      <c r="H5" s="252"/>
    </row>
    <row r="6" spans="1:8" ht="15.75" thickBot="1" x14ac:dyDescent="0.3">
      <c r="A6" s="173" t="s">
        <v>2</v>
      </c>
      <c r="B6" s="175"/>
      <c r="C6" s="182" t="s">
        <v>300</v>
      </c>
      <c r="D6" s="183"/>
      <c r="E6" s="183"/>
      <c r="F6" s="183"/>
      <c r="G6" s="184"/>
      <c r="H6" s="214" t="s">
        <v>301</v>
      </c>
    </row>
    <row r="7" spans="1:8" ht="18.75" thickBot="1" x14ac:dyDescent="0.3">
      <c r="A7" s="204"/>
      <c r="B7" s="205"/>
      <c r="C7" s="41" t="s">
        <v>186</v>
      </c>
      <c r="D7" s="15" t="s">
        <v>302</v>
      </c>
      <c r="E7" s="41" t="s">
        <v>303</v>
      </c>
      <c r="F7" s="41" t="s">
        <v>187</v>
      </c>
      <c r="G7" s="41" t="s">
        <v>189</v>
      </c>
      <c r="H7" s="215"/>
    </row>
    <row r="8" spans="1:8" x14ac:dyDescent="0.25">
      <c r="A8" s="248" t="s">
        <v>304</v>
      </c>
      <c r="B8" s="249"/>
      <c r="C8" s="125">
        <f>+C9+C17+C27+C37+C47+C57+C61+C70+C74+C86</f>
        <v>28382484</v>
      </c>
      <c r="D8" s="125">
        <f>+D9+D17+D27+D37+D47+D57+D61+D70+D74</f>
        <v>3723170</v>
      </c>
      <c r="E8" s="125">
        <f>+E9+E17+E27+E37+E47+E57+E61+E70+E74+E86</f>
        <v>32105654</v>
      </c>
      <c r="F8" s="152">
        <f t="shared" ref="F8:G8" si="0">+F9+F17+F27+F37+F47+F57+F61+F70+F74+F86</f>
        <v>29119891.300000001</v>
      </c>
      <c r="G8" s="125">
        <f t="shared" si="0"/>
        <v>28991964.300000001</v>
      </c>
      <c r="H8" s="118">
        <f t="shared" ref="H8:H36" si="1">+E8-F8</f>
        <v>2985762.6999999993</v>
      </c>
    </row>
    <row r="9" spans="1:8" x14ac:dyDescent="0.25">
      <c r="A9" s="232" t="s">
        <v>305</v>
      </c>
      <c r="B9" s="239"/>
      <c r="C9" s="125">
        <f>+C10+C11+C12+C13+C14+C15+C16</f>
        <v>24383899</v>
      </c>
      <c r="D9" s="125">
        <f t="shared" ref="D9:G9" si="2">+D10+D11+D12+D13+D14+D15+D16</f>
        <v>0</v>
      </c>
      <c r="E9" s="125">
        <f t="shared" si="2"/>
        <v>24383899</v>
      </c>
      <c r="F9" s="125">
        <f t="shared" si="2"/>
        <v>24363995</v>
      </c>
      <c r="G9" s="125">
        <f t="shared" si="2"/>
        <v>24363995</v>
      </c>
      <c r="H9" s="125">
        <f t="shared" si="1"/>
        <v>19904</v>
      </c>
    </row>
    <row r="10" spans="1:8" x14ac:dyDescent="0.25">
      <c r="A10" s="49"/>
      <c r="B10" s="50" t="s">
        <v>306</v>
      </c>
      <c r="C10" s="126">
        <v>9491286</v>
      </c>
      <c r="D10" s="139">
        <v>-559857</v>
      </c>
      <c r="E10" s="126">
        <v>8931429</v>
      </c>
      <c r="F10" s="126">
        <v>8927137</v>
      </c>
      <c r="G10" s="126">
        <v>8927137</v>
      </c>
      <c r="H10" s="139">
        <f t="shared" si="1"/>
        <v>4292</v>
      </c>
    </row>
    <row r="11" spans="1:8" x14ac:dyDescent="0.25">
      <c r="A11" s="49"/>
      <c r="B11" s="50" t="s">
        <v>307</v>
      </c>
      <c r="C11" s="117">
        <v>0</v>
      </c>
      <c r="D11" s="114">
        <v>0</v>
      </c>
      <c r="E11" s="114">
        <v>0</v>
      </c>
      <c r="F11" s="114">
        <v>0</v>
      </c>
      <c r="G11" s="114">
        <v>0</v>
      </c>
      <c r="H11" s="139">
        <f t="shared" si="1"/>
        <v>0</v>
      </c>
    </row>
    <row r="12" spans="1:8" x14ac:dyDescent="0.25">
      <c r="A12" s="49"/>
      <c r="B12" s="50" t="s">
        <v>308</v>
      </c>
      <c r="C12" s="126">
        <v>13651101</v>
      </c>
      <c r="D12" s="139">
        <v>1330973</v>
      </c>
      <c r="E12" s="126">
        <v>14982074</v>
      </c>
      <c r="F12" s="126">
        <v>14982074</v>
      </c>
      <c r="G12" s="126">
        <v>14982074</v>
      </c>
      <c r="H12" s="139">
        <f t="shared" si="1"/>
        <v>0</v>
      </c>
    </row>
    <row r="13" spans="1:8" x14ac:dyDescent="0.25">
      <c r="A13" s="49"/>
      <c r="B13" s="50" t="s">
        <v>309</v>
      </c>
      <c r="C13" s="117">
        <v>0</v>
      </c>
      <c r="D13" s="114">
        <v>0</v>
      </c>
      <c r="E13" s="114">
        <v>0</v>
      </c>
      <c r="F13" s="114">
        <v>0</v>
      </c>
      <c r="G13" s="114">
        <v>0</v>
      </c>
      <c r="H13" s="139">
        <f t="shared" si="1"/>
        <v>0</v>
      </c>
    </row>
    <row r="14" spans="1:8" x14ac:dyDescent="0.25">
      <c r="A14" s="49"/>
      <c r="B14" s="50" t="s">
        <v>310</v>
      </c>
      <c r="C14" s="126">
        <v>1241512</v>
      </c>
      <c r="D14" s="139">
        <v>-771116</v>
      </c>
      <c r="E14" s="126">
        <v>470396</v>
      </c>
      <c r="F14" s="126">
        <v>454784</v>
      </c>
      <c r="G14" s="126">
        <v>454784</v>
      </c>
      <c r="H14" s="139">
        <f t="shared" si="1"/>
        <v>15612</v>
      </c>
    </row>
    <row r="15" spans="1:8" x14ac:dyDescent="0.25">
      <c r="A15" s="49"/>
      <c r="B15" s="50" t="s">
        <v>311</v>
      </c>
      <c r="C15" s="117">
        <v>0</v>
      </c>
      <c r="D15" s="114">
        <v>0</v>
      </c>
      <c r="E15" s="114">
        <v>0</v>
      </c>
      <c r="F15" s="114">
        <v>0</v>
      </c>
      <c r="G15" s="114">
        <v>0</v>
      </c>
      <c r="H15" s="139">
        <f t="shared" si="1"/>
        <v>0</v>
      </c>
    </row>
    <row r="16" spans="1:8" x14ac:dyDescent="0.25">
      <c r="A16" s="49"/>
      <c r="B16" s="50" t="s">
        <v>312</v>
      </c>
      <c r="C16" s="117">
        <v>0</v>
      </c>
      <c r="D16" s="114">
        <v>0</v>
      </c>
      <c r="E16" s="114">
        <v>0</v>
      </c>
      <c r="F16" s="114">
        <v>0</v>
      </c>
      <c r="G16" s="114">
        <v>0</v>
      </c>
      <c r="H16" s="139">
        <f t="shared" si="1"/>
        <v>0</v>
      </c>
    </row>
    <row r="17" spans="1:8" x14ac:dyDescent="0.25">
      <c r="A17" s="232" t="s">
        <v>313</v>
      </c>
      <c r="B17" s="239"/>
      <c r="C17" s="125">
        <f t="shared" ref="C17:H17" si="3">+C18+C19+C20+C21+C22+C23+C24+C25+C26</f>
        <v>1245106</v>
      </c>
      <c r="D17" s="152">
        <f t="shared" si="3"/>
        <v>270032</v>
      </c>
      <c r="E17" s="152">
        <f t="shared" si="3"/>
        <v>1515138</v>
      </c>
      <c r="F17" s="152">
        <f t="shared" si="3"/>
        <v>1402091.3</v>
      </c>
      <c r="G17" s="125">
        <f t="shared" si="3"/>
        <v>1402091.3</v>
      </c>
      <c r="H17" s="125">
        <f t="shared" si="3"/>
        <v>113046.7</v>
      </c>
    </row>
    <row r="18" spans="1:8" x14ac:dyDescent="0.25">
      <c r="A18" s="49"/>
      <c r="B18" s="50" t="s">
        <v>314</v>
      </c>
      <c r="C18" s="126">
        <v>571379</v>
      </c>
      <c r="D18" s="139">
        <v>1069</v>
      </c>
      <c r="E18" s="139">
        <v>572448</v>
      </c>
      <c r="F18" s="139">
        <v>520181</v>
      </c>
      <c r="G18" s="139">
        <v>520181</v>
      </c>
      <c r="H18" s="139">
        <f t="shared" si="1"/>
        <v>52267</v>
      </c>
    </row>
    <row r="19" spans="1:8" x14ac:dyDescent="0.25">
      <c r="A19" s="49"/>
      <c r="B19" s="50" t="s">
        <v>315</v>
      </c>
      <c r="C19" s="126">
        <v>120440</v>
      </c>
      <c r="D19" s="139">
        <v>102092</v>
      </c>
      <c r="E19" s="139">
        <v>222532</v>
      </c>
      <c r="F19" s="139">
        <v>220392</v>
      </c>
      <c r="G19" s="139">
        <v>220392</v>
      </c>
      <c r="H19" s="139">
        <f t="shared" si="1"/>
        <v>2140</v>
      </c>
    </row>
    <row r="20" spans="1:8" x14ac:dyDescent="0.25">
      <c r="A20" s="49"/>
      <c r="B20" s="50" t="s">
        <v>316</v>
      </c>
      <c r="C20" s="117">
        <v>0</v>
      </c>
      <c r="D20" s="117">
        <v>0</v>
      </c>
      <c r="E20" s="139">
        <v>0</v>
      </c>
      <c r="F20" s="139">
        <v>0</v>
      </c>
      <c r="G20" s="139">
        <v>0</v>
      </c>
      <c r="H20" s="114">
        <f t="shared" si="1"/>
        <v>0</v>
      </c>
    </row>
    <row r="21" spans="1:8" x14ac:dyDescent="0.25">
      <c r="A21" s="49"/>
      <c r="B21" s="50" t="s">
        <v>317</v>
      </c>
      <c r="C21" s="153">
        <v>29850</v>
      </c>
      <c r="D21" s="139">
        <v>80871</v>
      </c>
      <c r="E21" s="139">
        <v>110721</v>
      </c>
      <c r="F21" s="139">
        <v>91245</v>
      </c>
      <c r="G21" s="139">
        <v>91245</v>
      </c>
      <c r="H21" s="139">
        <f t="shared" si="1"/>
        <v>19476</v>
      </c>
    </row>
    <row r="22" spans="1:8" x14ac:dyDescent="0.25">
      <c r="A22" s="49"/>
      <c r="B22" s="50" t="s">
        <v>318</v>
      </c>
      <c r="C22" s="153">
        <v>16200</v>
      </c>
      <c r="D22" s="139">
        <v>0</v>
      </c>
      <c r="E22" s="139">
        <v>16200</v>
      </c>
      <c r="F22" s="139">
        <v>3182.3</v>
      </c>
      <c r="G22" s="139">
        <v>3182.3</v>
      </c>
      <c r="H22" s="139">
        <f t="shared" si="1"/>
        <v>13017.7</v>
      </c>
    </row>
    <row r="23" spans="1:8" x14ac:dyDescent="0.25">
      <c r="A23" s="49"/>
      <c r="B23" s="50" t="s">
        <v>319</v>
      </c>
      <c r="C23" s="153">
        <v>394000</v>
      </c>
      <c r="D23" s="139">
        <v>86000</v>
      </c>
      <c r="E23" s="139">
        <v>480000</v>
      </c>
      <c r="F23" s="139">
        <v>473000</v>
      </c>
      <c r="G23" s="139">
        <v>473000</v>
      </c>
      <c r="H23" s="139">
        <f t="shared" si="1"/>
        <v>7000</v>
      </c>
    </row>
    <row r="24" spans="1:8" x14ac:dyDescent="0.25">
      <c r="A24" s="49"/>
      <c r="B24" s="50" t="s">
        <v>320</v>
      </c>
      <c r="C24" s="153">
        <v>40000</v>
      </c>
      <c r="D24" s="139">
        <v>0</v>
      </c>
      <c r="E24" s="139">
        <v>40000</v>
      </c>
      <c r="F24" s="139">
        <v>36215</v>
      </c>
      <c r="G24" s="139">
        <v>36215</v>
      </c>
      <c r="H24" s="139">
        <f t="shared" si="1"/>
        <v>3785</v>
      </c>
    </row>
    <row r="25" spans="1:8" x14ac:dyDescent="0.25">
      <c r="A25" s="49"/>
      <c r="B25" s="50" t="s">
        <v>321</v>
      </c>
      <c r="C25" s="117">
        <v>0</v>
      </c>
      <c r="D25" s="114">
        <v>0</v>
      </c>
      <c r="E25" s="139">
        <v>0</v>
      </c>
      <c r="F25" s="114">
        <v>0</v>
      </c>
      <c r="G25" s="114">
        <v>0</v>
      </c>
      <c r="H25" s="114">
        <f t="shared" si="1"/>
        <v>0</v>
      </c>
    </row>
    <row r="26" spans="1:8" x14ac:dyDescent="0.25">
      <c r="A26" s="49"/>
      <c r="B26" s="50" t="s">
        <v>322</v>
      </c>
      <c r="C26" s="153">
        <v>73237</v>
      </c>
      <c r="D26" s="139">
        <v>0</v>
      </c>
      <c r="E26" s="139">
        <v>73237</v>
      </c>
      <c r="F26" s="139">
        <v>57876</v>
      </c>
      <c r="G26" s="139">
        <v>57876</v>
      </c>
      <c r="H26" s="139">
        <f t="shared" si="1"/>
        <v>15361</v>
      </c>
    </row>
    <row r="27" spans="1:8" x14ac:dyDescent="0.25">
      <c r="A27" s="232" t="s">
        <v>323</v>
      </c>
      <c r="B27" s="239"/>
      <c r="C27" s="152">
        <f t="shared" ref="C27:H27" si="4">+C28+C29+C30+C31+C32+C33+C34+C35+C36</f>
        <v>2533479</v>
      </c>
      <c r="D27" s="154">
        <f t="shared" si="4"/>
        <v>3166322</v>
      </c>
      <c r="E27" s="154">
        <f t="shared" si="4"/>
        <v>5699801</v>
      </c>
      <c r="F27" s="152">
        <f t="shared" si="4"/>
        <v>2880913</v>
      </c>
      <c r="G27" s="152">
        <f t="shared" si="4"/>
        <v>2752986</v>
      </c>
      <c r="H27" s="155">
        <f t="shared" si="4"/>
        <v>2818888</v>
      </c>
    </row>
    <row r="28" spans="1:8" x14ac:dyDescent="0.25">
      <c r="A28" s="49"/>
      <c r="B28" s="50" t="s">
        <v>324</v>
      </c>
      <c r="C28" s="153">
        <v>252160</v>
      </c>
      <c r="D28" s="139">
        <v>15000</v>
      </c>
      <c r="E28" s="139">
        <v>267160</v>
      </c>
      <c r="F28" s="139">
        <v>238031</v>
      </c>
      <c r="G28" s="139">
        <v>238031</v>
      </c>
      <c r="H28" s="139">
        <f t="shared" si="1"/>
        <v>29129</v>
      </c>
    </row>
    <row r="29" spans="1:8" x14ac:dyDescent="0.25">
      <c r="A29" s="49"/>
      <c r="B29" s="50" t="s">
        <v>325</v>
      </c>
      <c r="C29" s="153">
        <v>276905</v>
      </c>
      <c r="D29" s="139">
        <v>11600</v>
      </c>
      <c r="E29" s="139">
        <v>288505</v>
      </c>
      <c r="F29" s="139">
        <v>244935</v>
      </c>
      <c r="G29" s="139">
        <v>244935</v>
      </c>
      <c r="H29" s="139">
        <f t="shared" si="1"/>
        <v>43570</v>
      </c>
    </row>
    <row r="30" spans="1:8" x14ac:dyDescent="0.25">
      <c r="A30" s="49"/>
      <c r="B30" s="50" t="s">
        <v>326</v>
      </c>
      <c r="C30" s="153">
        <v>197590</v>
      </c>
      <c r="D30" s="139">
        <v>30000</v>
      </c>
      <c r="E30" s="139">
        <v>227590</v>
      </c>
      <c r="F30" s="139">
        <v>114945</v>
      </c>
      <c r="G30" s="139">
        <v>114945</v>
      </c>
      <c r="H30" s="139">
        <f t="shared" si="1"/>
        <v>112645</v>
      </c>
    </row>
    <row r="31" spans="1:8" x14ac:dyDescent="0.25">
      <c r="A31" s="49"/>
      <c r="B31" s="50" t="s">
        <v>327</v>
      </c>
      <c r="C31" s="153">
        <v>175200</v>
      </c>
      <c r="D31" s="139">
        <v>0</v>
      </c>
      <c r="E31" s="139">
        <v>175200</v>
      </c>
      <c r="F31" s="139">
        <v>156933</v>
      </c>
      <c r="G31" s="139">
        <v>156933</v>
      </c>
      <c r="H31" s="139">
        <f t="shared" si="1"/>
        <v>18267</v>
      </c>
    </row>
    <row r="32" spans="1:8" x14ac:dyDescent="0.25">
      <c r="A32" s="49"/>
      <c r="B32" s="50" t="s">
        <v>328</v>
      </c>
      <c r="C32" s="126">
        <v>323300</v>
      </c>
      <c r="D32" s="139">
        <v>2679921</v>
      </c>
      <c r="E32" s="139">
        <v>3003221</v>
      </c>
      <c r="F32" s="139">
        <v>713442</v>
      </c>
      <c r="G32" s="139">
        <v>713442</v>
      </c>
      <c r="H32" s="139">
        <f t="shared" si="1"/>
        <v>2289779</v>
      </c>
    </row>
    <row r="33" spans="1:8" x14ac:dyDescent="0.25">
      <c r="A33" s="49"/>
      <c r="B33" s="50" t="s">
        <v>329</v>
      </c>
      <c r="C33" s="126">
        <v>268000</v>
      </c>
      <c r="D33" s="139">
        <v>-7499</v>
      </c>
      <c r="E33" s="139">
        <v>260501</v>
      </c>
      <c r="F33" s="139">
        <v>208166</v>
      </c>
      <c r="G33" s="139">
        <v>208166</v>
      </c>
      <c r="H33" s="139">
        <f t="shared" si="1"/>
        <v>52335</v>
      </c>
    </row>
    <row r="34" spans="1:8" x14ac:dyDescent="0.25">
      <c r="A34" s="49"/>
      <c r="B34" s="50" t="s">
        <v>330</v>
      </c>
      <c r="C34" s="126">
        <v>82800</v>
      </c>
      <c r="D34" s="139">
        <v>47499</v>
      </c>
      <c r="E34" s="139">
        <v>130299</v>
      </c>
      <c r="F34" s="139">
        <v>118785</v>
      </c>
      <c r="G34" s="139">
        <v>118785</v>
      </c>
      <c r="H34" s="139">
        <f t="shared" si="1"/>
        <v>11514</v>
      </c>
    </row>
    <row r="35" spans="1:8" x14ac:dyDescent="0.25">
      <c r="A35" s="49"/>
      <c r="B35" s="50" t="s">
        <v>331</v>
      </c>
      <c r="C35" s="126">
        <v>211800</v>
      </c>
      <c r="D35" s="139">
        <v>379801</v>
      </c>
      <c r="E35" s="139">
        <v>591601</v>
      </c>
      <c r="F35" s="139">
        <v>473945</v>
      </c>
      <c r="G35" s="139">
        <v>473945</v>
      </c>
      <c r="H35" s="139">
        <f t="shared" si="1"/>
        <v>117656</v>
      </c>
    </row>
    <row r="36" spans="1:8" x14ac:dyDescent="0.25">
      <c r="A36" s="49"/>
      <c r="B36" s="50" t="s">
        <v>332</v>
      </c>
      <c r="C36" s="126">
        <v>745724</v>
      </c>
      <c r="D36" s="139">
        <v>10000</v>
      </c>
      <c r="E36" s="139">
        <v>755724</v>
      </c>
      <c r="F36" s="139">
        <v>611731</v>
      </c>
      <c r="G36" s="139">
        <v>483804</v>
      </c>
      <c r="H36" s="139">
        <f t="shared" si="1"/>
        <v>143993</v>
      </c>
    </row>
    <row r="37" spans="1:8" ht="22.5" customHeight="1" x14ac:dyDescent="0.25">
      <c r="A37" s="241" t="s">
        <v>333</v>
      </c>
      <c r="B37" s="242"/>
      <c r="C37" s="119">
        <f t="shared" ref="C37:H37" si="5">+C38+C39+C40+C41+C42+C43+C44+C45+C46</f>
        <v>0</v>
      </c>
      <c r="D37" s="119">
        <f t="shared" si="5"/>
        <v>0</v>
      </c>
      <c r="E37" s="119">
        <f t="shared" si="5"/>
        <v>0</v>
      </c>
      <c r="F37" s="119">
        <f t="shared" si="5"/>
        <v>0</v>
      </c>
      <c r="G37" s="119">
        <f t="shared" si="5"/>
        <v>0</v>
      </c>
      <c r="H37" s="119">
        <f t="shared" si="5"/>
        <v>0</v>
      </c>
    </row>
    <row r="38" spans="1:8" x14ac:dyDescent="0.25">
      <c r="A38" s="49"/>
      <c r="B38" s="50" t="s">
        <v>334</v>
      </c>
      <c r="C38" s="117">
        <v>0</v>
      </c>
      <c r="D38" s="117">
        <v>0</v>
      </c>
      <c r="E38" s="117">
        <v>0</v>
      </c>
      <c r="F38" s="117">
        <v>0</v>
      </c>
      <c r="G38" s="117">
        <v>0</v>
      </c>
      <c r="H38" s="114">
        <f t="shared" ref="H38:H81" si="6">+E38-F38</f>
        <v>0</v>
      </c>
    </row>
    <row r="39" spans="1:8" x14ac:dyDescent="0.25">
      <c r="A39" s="49"/>
      <c r="B39" s="50" t="s">
        <v>335</v>
      </c>
      <c r="C39" s="117">
        <v>0</v>
      </c>
      <c r="D39" s="117">
        <v>0</v>
      </c>
      <c r="E39" s="117">
        <v>0</v>
      </c>
      <c r="F39" s="117">
        <v>0</v>
      </c>
      <c r="G39" s="117">
        <v>0</v>
      </c>
      <c r="H39" s="114">
        <f t="shared" si="6"/>
        <v>0</v>
      </c>
    </row>
    <row r="40" spans="1:8" x14ac:dyDescent="0.25">
      <c r="A40" s="49"/>
      <c r="B40" s="50" t="s">
        <v>336</v>
      </c>
      <c r="C40" s="117">
        <v>0</v>
      </c>
      <c r="D40" s="117">
        <v>0</v>
      </c>
      <c r="E40" s="117">
        <v>0</v>
      </c>
      <c r="F40" s="117">
        <v>0</v>
      </c>
      <c r="G40" s="117">
        <v>0</v>
      </c>
      <c r="H40" s="114">
        <f t="shared" si="6"/>
        <v>0</v>
      </c>
    </row>
    <row r="41" spans="1:8" x14ac:dyDescent="0.25">
      <c r="A41" s="49"/>
      <c r="B41" s="50" t="s">
        <v>337</v>
      </c>
      <c r="C41" s="117">
        <v>0</v>
      </c>
      <c r="D41" s="117">
        <v>0</v>
      </c>
      <c r="E41" s="117">
        <v>0</v>
      </c>
      <c r="F41" s="117">
        <v>0</v>
      </c>
      <c r="G41" s="117">
        <v>0</v>
      </c>
      <c r="H41" s="114">
        <f t="shared" si="6"/>
        <v>0</v>
      </c>
    </row>
    <row r="42" spans="1:8" x14ac:dyDescent="0.25">
      <c r="A42" s="49"/>
      <c r="B42" s="50" t="s">
        <v>338</v>
      </c>
      <c r="C42" s="117">
        <v>0</v>
      </c>
      <c r="D42" s="117">
        <v>0</v>
      </c>
      <c r="E42" s="117">
        <v>0</v>
      </c>
      <c r="F42" s="117">
        <v>0</v>
      </c>
      <c r="G42" s="117">
        <v>0</v>
      </c>
      <c r="H42" s="114">
        <f t="shared" si="6"/>
        <v>0</v>
      </c>
    </row>
    <row r="43" spans="1:8" x14ac:dyDescent="0.25">
      <c r="A43" s="49"/>
      <c r="B43" s="50" t="s">
        <v>339</v>
      </c>
      <c r="C43" s="117">
        <v>0</v>
      </c>
      <c r="D43" s="117">
        <v>0</v>
      </c>
      <c r="E43" s="117">
        <v>0</v>
      </c>
      <c r="F43" s="117">
        <v>0</v>
      </c>
      <c r="G43" s="117">
        <v>0</v>
      </c>
      <c r="H43" s="114">
        <f t="shared" si="6"/>
        <v>0</v>
      </c>
    </row>
    <row r="44" spans="1:8" x14ac:dyDescent="0.25">
      <c r="A44" s="49"/>
      <c r="B44" s="50" t="s">
        <v>340</v>
      </c>
      <c r="C44" s="117">
        <v>0</v>
      </c>
      <c r="D44" s="117">
        <v>0</v>
      </c>
      <c r="E44" s="117">
        <v>0</v>
      </c>
      <c r="F44" s="117">
        <v>0</v>
      </c>
      <c r="G44" s="117">
        <v>0</v>
      </c>
      <c r="H44" s="114">
        <f t="shared" si="6"/>
        <v>0</v>
      </c>
    </row>
    <row r="45" spans="1:8" x14ac:dyDescent="0.25">
      <c r="A45" s="49"/>
      <c r="B45" s="50" t="s">
        <v>341</v>
      </c>
      <c r="C45" s="117">
        <v>0</v>
      </c>
      <c r="D45" s="117">
        <v>0</v>
      </c>
      <c r="E45" s="117">
        <v>0</v>
      </c>
      <c r="F45" s="117">
        <v>0</v>
      </c>
      <c r="G45" s="117">
        <v>0</v>
      </c>
      <c r="H45" s="114">
        <f t="shared" si="6"/>
        <v>0</v>
      </c>
    </row>
    <row r="46" spans="1:8" x14ac:dyDescent="0.25">
      <c r="A46" s="49"/>
      <c r="B46" s="50" t="s">
        <v>342</v>
      </c>
      <c r="C46" s="117">
        <v>0</v>
      </c>
      <c r="D46" s="117">
        <v>0</v>
      </c>
      <c r="E46" s="117">
        <v>0</v>
      </c>
      <c r="F46" s="117">
        <v>0</v>
      </c>
      <c r="G46" s="117">
        <v>0</v>
      </c>
      <c r="H46" s="114">
        <f t="shared" si="6"/>
        <v>0</v>
      </c>
    </row>
    <row r="47" spans="1:8" x14ac:dyDescent="0.25">
      <c r="A47" s="232" t="s">
        <v>343</v>
      </c>
      <c r="B47" s="239"/>
      <c r="C47" s="154">
        <f t="shared" ref="C47:H47" si="7">+C48+C49+C50+C51+C52+C53+C54+C55+C56</f>
        <v>220000</v>
      </c>
      <c r="D47" s="154">
        <f t="shared" si="7"/>
        <v>286816</v>
      </c>
      <c r="E47" s="154">
        <f t="shared" si="7"/>
        <v>506816</v>
      </c>
      <c r="F47" s="154">
        <f t="shared" si="7"/>
        <v>472892</v>
      </c>
      <c r="G47" s="154">
        <f t="shared" si="7"/>
        <v>472892</v>
      </c>
      <c r="H47" s="154">
        <f t="shared" si="7"/>
        <v>33924</v>
      </c>
    </row>
    <row r="48" spans="1:8" x14ac:dyDescent="0.25">
      <c r="A48" s="49"/>
      <c r="B48" s="50" t="s">
        <v>344</v>
      </c>
      <c r="C48" s="141">
        <v>220000</v>
      </c>
      <c r="D48" s="139">
        <v>250000</v>
      </c>
      <c r="E48" s="139">
        <v>470000</v>
      </c>
      <c r="F48" s="139">
        <v>436076</v>
      </c>
      <c r="G48" s="139">
        <v>436076</v>
      </c>
      <c r="H48" s="139">
        <f t="shared" si="6"/>
        <v>33924</v>
      </c>
    </row>
    <row r="49" spans="1:8" x14ac:dyDescent="0.25">
      <c r="A49" s="49"/>
      <c r="B49" s="50" t="s">
        <v>345</v>
      </c>
      <c r="C49" s="117">
        <v>0</v>
      </c>
      <c r="D49" s="141">
        <v>36816</v>
      </c>
      <c r="E49" s="141">
        <v>36816</v>
      </c>
      <c r="F49" s="141">
        <v>36816</v>
      </c>
      <c r="G49" s="141">
        <v>36816</v>
      </c>
      <c r="H49" s="114">
        <f t="shared" si="6"/>
        <v>0</v>
      </c>
    </row>
    <row r="50" spans="1:8" x14ac:dyDescent="0.25">
      <c r="A50" s="49"/>
      <c r="B50" s="50" t="s">
        <v>346</v>
      </c>
      <c r="C50" s="117">
        <v>0</v>
      </c>
      <c r="D50" s="117">
        <v>0</v>
      </c>
      <c r="E50" s="117">
        <v>0</v>
      </c>
      <c r="F50" s="117">
        <v>0</v>
      </c>
      <c r="G50" s="117">
        <v>0</v>
      </c>
      <c r="H50" s="114">
        <f t="shared" si="6"/>
        <v>0</v>
      </c>
    </row>
    <row r="51" spans="1:8" x14ac:dyDescent="0.25">
      <c r="A51" s="49"/>
      <c r="B51" s="50" t="s">
        <v>347</v>
      </c>
      <c r="C51" s="141">
        <v>0</v>
      </c>
      <c r="D51" s="141">
        <v>0</v>
      </c>
      <c r="E51" s="141">
        <v>0</v>
      </c>
      <c r="F51" s="141">
        <v>0</v>
      </c>
      <c r="G51" s="141">
        <v>0</v>
      </c>
      <c r="H51" s="139">
        <f t="shared" si="6"/>
        <v>0</v>
      </c>
    </row>
    <row r="52" spans="1:8" x14ac:dyDescent="0.25">
      <c r="A52" s="49"/>
      <c r="B52" s="50" t="s">
        <v>348</v>
      </c>
      <c r="C52" s="117">
        <v>0</v>
      </c>
      <c r="D52" s="117">
        <v>0</v>
      </c>
      <c r="E52" s="117">
        <v>0</v>
      </c>
      <c r="F52" s="117">
        <v>0</v>
      </c>
      <c r="G52" s="117">
        <v>0</v>
      </c>
      <c r="H52" s="114">
        <f t="shared" si="6"/>
        <v>0</v>
      </c>
    </row>
    <row r="53" spans="1:8" x14ac:dyDescent="0.25">
      <c r="A53" s="49"/>
      <c r="B53" s="50" t="s">
        <v>349</v>
      </c>
      <c r="C53" s="117">
        <v>0</v>
      </c>
      <c r="D53" s="141">
        <v>0</v>
      </c>
      <c r="E53" s="117">
        <v>0</v>
      </c>
      <c r="F53" s="117">
        <v>0</v>
      </c>
      <c r="G53" s="117">
        <v>0</v>
      </c>
      <c r="H53" s="114">
        <f t="shared" si="6"/>
        <v>0</v>
      </c>
    </row>
    <row r="54" spans="1:8" x14ac:dyDescent="0.25">
      <c r="A54" s="49"/>
      <c r="B54" s="50" t="s">
        <v>350</v>
      </c>
      <c r="C54" s="117">
        <v>0</v>
      </c>
      <c r="D54" s="117">
        <v>0</v>
      </c>
      <c r="E54" s="117">
        <v>0</v>
      </c>
      <c r="F54" s="117">
        <v>0</v>
      </c>
      <c r="G54" s="117">
        <v>0</v>
      </c>
      <c r="H54" s="114">
        <f t="shared" si="6"/>
        <v>0</v>
      </c>
    </row>
    <row r="55" spans="1:8" x14ac:dyDescent="0.25">
      <c r="A55" s="49"/>
      <c r="B55" s="50" t="s">
        <v>351</v>
      </c>
      <c r="C55" s="117">
        <v>0</v>
      </c>
      <c r="D55" s="117">
        <v>0</v>
      </c>
      <c r="E55" s="117">
        <v>0</v>
      </c>
      <c r="F55" s="117">
        <v>0</v>
      </c>
      <c r="G55" s="117">
        <v>0</v>
      </c>
      <c r="H55" s="114">
        <f t="shared" si="6"/>
        <v>0</v>
      </c>
    </row>
    <row r="56" spans="1:8" x14ac:dyDescent="0.25">
      <c r="A56" s="49"/>
      <c r="B56" s="50" t="s">
        <v>352</v>
      </c>
      <c r="C56" s="117">
        <v>0</v>
      </c>
      <c r="D56" s="117">
        <v>0</v>
      </c>
      <c r="E56" s="117">
        <v>0</v>
      </c>
      <c r="F56" s="117">
        <v>0</v>
      </c>
      <c r="G56" s="117">
        <v>0</v>
      </c>
      <c r="H56" s="114">
        <f t="shared" si="6"/>
        <v>0</v>
      </c>
    </row>
    <row r="57" spans="1:8" x14ac:dyDescent="0.25">
      <c r="A57" s="232" t="s">
        <v>353</v>
      </c>
      <c r="B57" s="239"/>
      <c r="C57" s="119">
        <f t="shared" ref="C57:H57" si="8">+C58+C59+C60</f>
        <v>0</v>
      </c>
      <c r="D57" s="154">
        <f t="shared" si="8"/>
        <v>0</v>
      </c>
      <c r="E57" s="154">
        <f t="shared" si="8"/>
        <v>0</v>
      </c>
      <c r="F57" s="154">
        <f t="shared" si="8"/>
        <v>0</v>
      </c>
      <c r="G57" s="119">
        <f t="shared" si="8"/>
        <v>0</v>
      </c>
      <c r="H57" s="154">
        <f t="shared" si="8"/>
        <v>0</v>
      </c>
    </row>
    <row r="58" spans="1:8" x14ac:dyDescent="0.25">
      <c r="A58" s="49"/>
      <c r="B58" s="50" t="s">
        <v>354</v>
      </c>
      <c r="C58" s="117">
        <v>0</v>
      </c>
      <c r="D58" s="117">
        <v>0</v>
      </c>
      <c r="E58" s="117">
        <v>0</v>
      </c>
      <c r="F58" s="117">
        <v>0</v>
      </c>
      <c r="G58" s="117">
        <v>0</v>
      </c>
      <c r="H58" s="114">
        <f t="shared" si="6"/>
        <v>0</v>
      </c>
    </row>
    <row r="59" spans="1:8" x14ac:dyDescent="0.25">
      <c r="A59" s="49"/>
      <c r="B59" s="50" t="s">
        <v>355</v>
      </c>
      <c r="C59" s="117">
        <v>0</v>
      </c>
      <c r="D59" s="139">
        <v>0</v>
      </c>
      <c r="E59" s="139">
        <v>0</v>
      </c>
      <c r="F59" s="139">
        <v>0</v>
      </c>
      <c r="G59" s="117">
        <v>0</v>
      </c>
      <c r="H59" s="139">
        <f t="shared" si="6"/>
        <v>0</v>
      </c>
    </row>
    <row r="60" spans="1:8" x14ac:dyDescent="0.25">
      <c r="A60" s="49"/>
      <c r="B60" s="50" t="s">
        <v>356</v>
      </c>
      <c r="C60" s="117">
        <v>0</v>
      </c>
      <c r="D60" s="117">
        <v>0</v>
      </c>
      <c r="E60" s="117">
        <v>0</v>
      </c>
      <c r="F60" s="117">
        <v>0</v>
      </c>
      <c r="G60" s="117">
        <v>0</v>
      </c>
      <c r="H60" s="114">
        <f t="shared" si="6"/>
        <v>0</v>
      </c>
    </row>
    <row r="61" spans="1:8" x14ac:dyDescent="0.25">
      <c r="A61" s="232" t="s">
        <v>357</v>
      </c>
      <c r="B61" s="239"/>
      <c r="C61" s="119">
        <f t="shared" ref="C61:H61" si="9">+C62+C63+C64+C65+C66+C68+C66+C69</f>
        <v>0</v>
      </c>
      <c r="D61" s="119">
        <f t="shared" si="9"/>
        <v>0</v>
      </c>
      <c r="E61" s="119">
        <f t="shared" si="9"/>
        <v>0</v>
      </c>
      <c r="F61" s="119">
        <f t="shared" si="9"/>
        <v>0</v>
      </c>
      <c r="G61" s="119">
        <f t="shared" si="9"/>
        <v>0</v>
      </c>
      <c r="H61" s="119">
        <f t="shared" si="9"/>
        <v>0</v>
      </c>
    </row>
    <row r="62" spans="1:8" x14ac:dyDescent="0.25">
      <c r="A62" s="49"/>
      <c r="B62" s="50" t="s">
        <v>358</v>
      </c>
      <c r="C62" s="117">
        <v>0</v>
      </c>
      <c r="D62" s="117">
        <v>0</v>
      </c>
      <c r="E62" s="117">
        <v>0</v>
      </c>
      <c r="F62" s="117">
        <v>0</v>
      </c>
      <c r="G62" s="117">
        <v>0</v>
      </c>
      <c r="H62" s="114">
        <f t="shared" si="6"/>
        <v>0</v>
      </c>
    </row>
    <row r="63" spans="1:8" x14ac:dyDescent="0.25">
      <c r="A63" s="49"/>
      <c r="B63" s="50" t="s">
        <v>359</v>
      </c>
      <c r="C63" s="117">
        <v>0</v>
      </c>
      <c r="D63" s="117">
        <v>0</v>
      </c>
      <c r="E63" s="117">
        <v>0</v>
      </c>
      <c r="F63" s="117">
        <v>0</v>
      </c>
      <c r="G63" s="117">
        <v>0</v>
      </c>
      <c r="H63" s="114">
        <f t="shared" si="6"/>
        <v>0</v>
      </c>
    </row>
    <row r="64" spans="1:8" x14ac:dyDescent="0.25">
      <c r="A64" s="49"/>
      <c r="B64" s="50" t="s">
        <v>360</v>
      </c>
      <c r="C64" s="117">
        <v>0</v>
      </c>
      <c r="D64" s="117">
        <v>0</v>
      </c>
      <c r="E64" s="117">
        <v>0</v>
      </c>
      <c r="F64" s="117">
        <v>0</v>
      </c>
      <c r="G64" s="117">
        <v>0</v>
      </c>
      <c r="H64" s="114">
        <f t="shared" si="6"/>
        <v>0</v>
      </c>
    </row>
    <row r="65" spans="1:8" x14ac:dyDescent="0.25">
      <c r="A65" s="49"/>
      <c r="B65" s="50" t="s">
        <v>361</v>
      </c>
      <c r="C65" s="117">
        <v>0</v>
      </c>
      <c r="D65" s="117">
        <v>0</v>
      </c>
      <c r="E65" s="117">
        <v>0</v>
      </c>
      <c r="F65" s="117">
        <v>0</v>
      </c>
      <c r="G65" s="117">
        <v>0</v>
      </c>
      <c r="H65" s="114">
        <f t="shared" si="6"/>
        <v>0</v>
      </c>
    </row>
    <row r="66" spans="1:8" x14ac:dyDescent="0.25">
      <c r="A66" s="49"/>
      <c r="B66" s="50" t="s">
        <v>362</v>
      </c>
      <c r="C66" s="117">
        <v>0</v>
      </c>
      <c r="D66" s="117">
        <v>0</v>
      </c>
      <c r="E66" s="117">
        <v>0</v>
      </c>
      <c r="F66" s="117">
        <v>0</v>
      </c>
      <c r="G66" s="117">
        <v>0</v>
      </c>
      <c r="H66" s="114">
        <f t="shared" si="6"/>
        <v>0</v>
      </c>
    </row>
    <row r="67" spans="1:8" x14ac:dyDescent="0.25">
      <c r="A67" s="49"/>
      <c r="B67" s="50" t="s">
        <v>363</v>
      </c>
      <c r="C67" s="117">
        <v>0</v>
      </c>
      <c r="D67" s="117">
        <v>0</v>
      </c>
      <c r="E67" s="117">
        <v>0</v>
      </c>
      <c r="F67" s="117">
        <v>0</v>
      </c>
      <c r="G67" s="117">
        <v>0</v>
      </c>
      <c r="H67" s="114">
        <f t="shared" si="6"/>
        <v>0</v>
      </c>
    </row>
    <row r="68" spans="1:8" x14ac:dyDescent="0.25">
      <c r="A68" s="49"/>
      <c r="B68" s="50" t="s">
        <v>364</v>
      </c>
      <c r="C68" s="117">
        <v>0</v>
      </c>
      <c r="D68" s="117">
        <v>0</v>
      </c>
      <c r="E68" s="117">
        <v>0</v>
      </c>
      <c r="F68" s="117">
        <v>0</v>
      </c>
      <c r="G68" s="117">
        <v>0</v>
      </c>
      <c r="H68" s="114">
        <f t="shared" si="6"/>
        <v>0</v>
      </c>
    </row>
    <row r="69" spans="1:8" x14ac:dyDescent="0.25">
      <c r="A69" s="49"/>
      <c r="B69" s="50" t="s">
        <v>365</v>
      </c>
      <c r="C69" s="117">
        <v>0</v>
      </c>
      <c r="D69" s="117">
        <v>0</v>
      </c>
      <c r="E69" s="117">
        <v>0</v>
      </c>
      <c r="F69" s="117">
        <v>0</v>
      </c>
      <c r="G69" s="117">
        <v>0</v>
      </c>
      <c r="H69" s="114">
        <f t="shared" si="6"/>
        <v>0</v>
      </c>
    </row>
    <row r="70" spans="1:8" x14ac:dyDescent="0.25">
      <c r="A70" s="232" t="s">
        <v>366</v>
      </c>
      <c r="B70" s="239"/>
      <c r="C70" s="119">
        <f t="shared" ref="C70:H70" si="10">+C71+C72+C73</f>
        <v>0</v>
      </c>
      <c r="D70" s="119">
        <f t="shared" si="10"/>
        <v>0</v>
      </c>
      <c r="E70" s="119">
        <f t="shared" si="10"/>
        <v>0</v>
      </c>
      <c r="F70" s="119">
        <f t="shared" si="10"/>
        <v>0</v>
      </c>
      <c r="G70" s="119">
        <f t="shared" si="10"/>
        <v>0</v>
      </c>
      <c r="H70" s="119">
        <f t="shared" si="10"/>
        <v>0</v>
      </c>
    </row>
    <row r="71" spans="1:8" x14ac:dyDescent="0.25">
      <c r="A71" s="49"/>
      <c r="B71" s="50" t="s">
        <v>367</v>
      </c>
      <c r="C71" s="117">
        <v>0</v>
      </c>
      <c r="D71" s="117">
        <v>0</v>
      </c>
      <c r="E71" s="117">
        <v>0</v>
      </c>
      <c r="F71" s="117">
        <v>0</v>
      </c>
      <c r="G71" s="117">
        <v>0</v>
      </c>
      <c r="H71" s="114">
        <f t="shared" si="6"/>
        <v>0</v>
      </c>
    </row>
    <row r="72" spans="1:8" x14ac:dyDescent="0.25">
      <c r="A72" s="49"/>
      <c r="B72" s="50" t="s">
        <v>368</v>
      </c>
      <c r="C72" s="117">
        <v>0</v>
      </c>
      <c r="D72" s="117">
        <v>0</v>
      </c>
      <c r="E72" s="117">
        <v>0</v>
      </c>
      <c r="F72" s="117">
        <v>0</v>
      </c>
      <c r="G72" s="117">
        <v>0</v>
      </c>
      <c r="H72" s="114">
        <f t="shared" si="6"/>
        <v>0</v>
      </c>
    </row>
    <row r="73" spans="1:8" x14ac:dyDescent="0.25">
      <c r="A73" s="49"/>
      <c r="B73" s="50" t="s">
        <v>369</v>
      </c>
      <c r="C73" s="117">
        <v>0</v>
      </c>
      <c r="D73" s="117">
        <v>0</v>
      </c>
      <c r="E73" s="117">
        <v>0</v>
      </c>
      <c r="F73" s="117">
        <v>0</v>
      </c>
      <c r="G73" s="117">
        <v>0</v>
      </c>
      <c r="H73" s="114">
        <f t="shared" si="6"/>
        <v>0</v>
      </c>
    </row>
    <row r="74" spans="1:8" x14ac:dyDescent="0.25">
      <c r="A74" s="232" t="s">
        <v>370</v>
      </c>
      <c r="B74" s="239"/>
      <c r="C74" s="119">
        <f t="shared" ref="C74:H74" si="11">+C75+C76+C77+C78+C79+C80+C81</f>
        <v>0</v>
      </c>
      <c r="D74" s="119">
        <f t="shared" si="11"/>
        <v>0</v>
      </c>
      <c r="E74" s="119">
        <f t="shared" si="11"/>
        <v>0</v>
      </c>
      <c r="F74" s="119">
        <f t="shared" si="11"/>
        <v>0</v>
      </c>
      <c r="G74" s="119">
        <f t="shared" si="11"/>
        <v>0</v>
      </c>
      <c r="H74" s="119">
        <f t="shared" si="11"/>
        <v>0</v>
      </c>
    </row>
    <row r="75" spans="1:8" x14ac:dyDescent="0.25">
      <c r="A75" s="49"/>
      <c r="B75" s="50" t="s">
        <v>371</v>
      </c>
      <c r="C75" s="117">
        <v>0</v>
      </c>
      <c r="D75" s="117">
        <v>0</v>
      </c>
      <c r="E75" s="117">
        <v>0</v>
      </c>
      <c r="F75" s="117">
        <v>0</v>
      </c>
      <c r="G75" s="117">
        <v>0</v>
      </c>
      <c r="H75" s="114">
        <f t="shared" si="6"/>
        <v>0</v>
      </c>
    </row>
    <row r="76" spans="1:8" x14ac:dyDescent="0.25">
      <c r="A76" s="49"/>
      <c r="B76" s="50" t="s">
        <v>372</v>
      </c>
      <c r="C76" s="117">
        <v>0</v>
      </c>
      <c r="D76" s="117">
        <v>0</v>
      </c>
      <c r="E76" s="117">
        <v>0</v>
      </c>
      <c r="F76" s="117">
        <v>0</v>
      </c>
      <c r="G76" s="117">
        <v>0</v>
      </c>
      <c r="H76" s="114">
        <f t="shared" si="6"/>
        <v>0</v>
      </c>
    </row>
    <row r="77" spans="1:8" x14ac:dyDescent="0.25">
      <c r="A77" s="49"/>
      <c r="B77" s="50" t="s">
        <v>373</v>
      </c>
      <c r="C77" s="117">
        <v>0</v>
      </c>
      <c r="D77" s="117">
        <v>0</v>
      </c>
      <c r="E77" s="117">
        <v>0</v>
      </c>
      <c r="F77" s="117">
        <v>0</v>
      </c>
      <c r="G77" s="117">
        <v>0</v>
      </c>
      <c r="H77" s="114">
        <f t="shared" si="6"/>
        <v>0</v>
      </c>
    </row>
    <row r="78" spans="1:8" x14ac:dyDescent="0.25">
      <c r="A78" s="49"/>
      <c r="B78" s="50" t="s">
        <v>374</v>
      </c>
      <c r="C78" s="117">
        <v>0</v>
      </c>
      <c r="D78" s="117">
        <v>0</v>
      </c>
      <c r="E78" s="117">
        <v>0</v>
      </c>
      <c r="F78" s="117">
        <v>0</v>
      </c>
      <c r="G78" s="117">
        <v>0</v>
      </c>
      <c r="H78" s="114">
        <f t="shared" si="6"/>
        <v>0</v>
      </c>
    </row>
    <row r="79" spans="1:8" x14ac:dyDescent="0.25">
      <c r="A79" s="49"/>
      <c r="B79" s="50" t="s">
        <v>375</v>
      </c>
      <c r="C79" s="117">
        <v>0</v>
      </c>
      <c r="D79" s="117">
        <v>0</v>
      </c>
      <c r="E79" s="117">
        <v>0</v>
      </c>
      <c r="F79" s="117">
        <v>0</v>
      </c>
      <c r="G79" s="117">
        <v>0</v>
      </c>
      <c r="H79" s="114">
        <f t="shared" si="6"/>
        <v>0</v>
      </c>
    </row>
    <row r="80" spans="1:8" x14ac:dyDescent="0.25">
      <c r="A80" s="49"/>
      <c r="B80" s="50" t="s">
        <v>376</v>
      </c>
      <c r="C80" s="117">
        <v>0</v>
      </c>
      <c r="D80" s="117">
        <v>0</v>
      </c>
      <c r="E80" s="117">
        <v>0</v>
      </c>
      <c r="F80" s="117">
        <v>0</v>
      </c>
      <c r="G80" s="117">
        <v>0</v>
      </c>
      <c r="H80" s="114">
        <f t="shared" si="6"/>
        <v>0</v>
      </c>
    </row>
    <row r="81" spans="1:8" x14ac:dyDescent="0.25">
      <c r="A81" s="49"/>
      <c r="B81" s="50" t="s">
        <v>377</v>
      </c>
      <c r="C81" s="117">
        <v>0</v>
      </c>
      <c r="D81" s="117">
        <v>0</v>
      </c>
      <c r="E81" s="117">
        <v>0</v>
      </c>
      <c r="F81" s="117">
        <v>0</v>
      </c>
      <c r="G81" s="117">
        <v>0</v>
      </c>
      <c r="H81" s="114">
        <f t="shared" si="6"/>
        <v>0</v>
      </c>
    </row>
    <row r="82" spans="1:8" ht="3.75" customHeight="1" thickBot="1" x14ac:dyDescent="0.3">
      <c r="A82" s="244"/>
      <c r="B82" s="245"/>
      <c r="C82" s="120"/>
      <c r="D82" s="121"/>
      <c r="E82" s="121"/>
      <c r="F82" s="121"/>
      <c r="G82" s="121"/>
      <c r="H82" s="121"/>
    </row>
    <row r="83" spans="1:8" ht="3.75" customHeight="1" x14ac:dyDescent="0.25">
      <c r="A83" s="50"/>
      <c r="B83" s="50"/>
      <c r="C83" s="131"/>
      <c r="D83" s="131"/>
      <c r="E83" s="131"/>
      <c r="F83" s="131"/>
      <c r="G83" s="131"/>
      <c r="H83" s="131"/>
    </row>
    <row r="84" spans="1:8" ht="12" customHeight="1" x14ac:dyDescent="0.25">
      <c r="A84" s="50"/>
      <c r="B84" s="50"/>
      <c r="C84" s="131"/>
      <c r="D84" s="131"/>
      <c r="E84" s="131"/>
      <c r="F84" s="131"/>
      <c r="G84" s="131"/>
      <c r="H84" s="131"/>
    </row>
    <row r="85" spans="1:8" ht="15.75" thickBot="1" x14ac:dyDescent="0.3">
      <c r="A85" s="18"/>
      <c r="B85" s="18"/>
      <c r="C85" s="122"/>
      <c r="D85" s="122"/>
      <c r="E85" s="122"/>
      <c r="F85" s="122"/>
      <c r="G85" s="122"/>
      <c r="H85" s="122"/>
    </row>
    <row r="86" spans="1:8" x14ac:dyDescent="0.25">
      <c r="A86" s="246"/>
      <c r="B86" s="247"/>
      <c r="C86" s="243">
        <f t="shared" ref="C86:H86" si="12">+C88+C96+C106+C116+C126+C136+C140+C149+C153</f>
        <v>0</v>
      </c>
      <c r="D86" s="243">
        <f t="shared" si="12"/>
        <v>0</v>
      </c>
      <c r="E86" s="243">
        <f t="shared" si="12"/>
        <v>0</v>
      </c>
      <c r="F86" s="243">
        <f t="shared" si="12"/>
        <v>0</v>
      </c>
      <c r="G86" s="243">
        <f t="shared" si="12"/>
        <v>0</v>
      </c>
      <c r="H86" s="243">
        <f t="shared" si="12"/>
        <v>0</v>
      </c>
    </row>
    <row r="87" spans="1:8" x14ac:dyDescent="0.25">
      <c r="A87" s="228" t="s">
        <v>440</v>
      </c>
      <c r="B87" s="240"/>
      <c r="C87" s="216"/>
      <c r="D87" s="216"/>
      <c r="E87" s="216"/>
      <c r="F87" s="216"/>
      <c r="G87" s="216"/>
      <c r="H87" s="216"/>
    </row>
    <row r="88" spans="1:8" x14ac:dyDescent="0.25">
      <c r="A88" s="232" t="s">
        <v>305</v>
      </c>
      <c r="B88" s="239"/>
      <c r="C88" s="117">
        <f t="shared" ref="C88:H88" si="13">+C89+C90+C91+C92+C93+C94+C95</f>
        <v>0</v>
      </c>
      <c r="D88" s="117">
        <f t="shared" si="13"/>
        <v>0</v>
      </c>
      <c r="E88" s="117">
        <f t="shared" si="13"/>
        <v>0</v>
      </c>
      <c r="F88" s="117">
        <f t="shared" si="13"/>
        <v>0</v>
      </c>
      <c r="G88" s="117">
        <f t="shared" si="13"/>
        <v>0</v>
      </c>
      <c r="H88" s="117">
        <f t="shared" si="13"/>
        <v>0</v>
      </c>
    </row>
    <row r="89" spans="1:8" x14ac:dyDescent="0.25">
      <c r="A89" s="49"/>
      <c r="B89" s="50" t="s">
        <v>306</v>
      </c>
      <c r="C89" s="117">
        <v>0</v>
      </c>
      <c r="D89" s="117">
        <v>0</v>
      </c>
      <c r="E89" s="117">
        <v>0</v>
      </c>
      <c r="F89" s="117">
        <v>0</v>
      </c>
      <c r="G89" s="117">
        <v>0</v>
      </c>
      <c r="H89" s="114">
        <f t="shared" ref="H89:H154" si="14">+E89-F89</f>
        <v>0</v>
      </c>
    </row>
    <row r="90" spans="1:8" x14ac:dyDescent="0.25">
      <c r="A90" s="49"/>
      <c r="B90" s="50" t="s">
        <v>307</v>
      </c>
      <c r="C90" s="117">
        <v>0</v>
      </c>
      <c r="D90" s="117">
        <v>0</v>
      </c>
      <c r="E90" s="117">
        <v>0</v>
      </c>
      <c r="F90" s="117">
        <v>0</v>
      </c>
      <c r="G90" s="117">
        <v>0</v>
      </c>
      <c r="H90" s="114">
        <f t="shared" si="14"/>
        <v>0</v>
      </c>
    </row>
    <row r="91" spans="1:8" x14ac:dyDescent="0.25">
      <c r="A91" s="49"/>
      <c r="B91" s="50" t="s">
        <v>308</v>
      </c>
      <c r="C91" s="117">
        <v>0</v>
      </c>
      <c r="D91" s="117">
        <v>0</v>
      </c>
      <c r="E91" s="117">
        <v>0</v>
      </c>
      <c r="F91" s="117">
        <v>0</v>
      </c>
      <c r="G91" s="117">
        <v>0</v>
      </c>
      <c r="H91" s="114">
        <f t="shared" si="14"/>
        <v>0</v>
      </c>
    </row>
    <row r="92" spans="1:8" x14ac:dyDescent="0.25">
      <c r="A92" s="49"/>
      <c r="B92" s="50" t="s">
        <v>309</v>
      </c>
      <c r="C92" s="117">
        <v>0</v>
      </c>
      <c r="D92" s="117">
        <v>0</v>
      </c>
      <c r="E92" s="117">
        <v>0</v>
      </c>
      <c r="F92" s="117">
        <v>0</v>
      </c>
      <c r="G92" s="117">
        <v>0</v>
      </c>
      <c r="H92" s="114">
        <f t="shared" si="14"/>
        <v>0</v>
      </c>
    </row>
    <row r="93" spans="1:8" x14ac:dyDescent="0.25">
      <c r="A93" s="49"/>
      <c r="B93" s="50" t="s">
        <v>310</v>
      </c>
      <c r="C93" s="117">
        <v>0</v>
      </c>
      <c r="D93" s="117">
        <v>0</v>
      </c>
      <c r="E93" s="117">
        <v>0</v>
      </c>
      <c r="F93" s="117">
        <v>0</v>
      </c>
      <c r="G93" s="117">
        <v>0</v>
      </c>
      <c r="H93" s="114">
        <f t="shared" si="14"/>
        <v>0</v>
      </c>
    </row>
    <row r="94" spans="1:8" x14ac:dyDescent="0.25">
      <c r="A94" s="49"/>
      <c r="B94" s="50" t="s">
        <v>311</v>
      </c>
      <c r="C94" s="117">
        <v>0</v>
      </c>
      <c r="D94" s="117">
        <v>0</v>
      </c>
      <c r="E94" s="117">
        <v>0</v>
      </c>
      <c r="F94" s="117">
        <v>0</v>
      </c>
      <c r="G94" s="117">
        <v>0</v>
      </c>
      <c r="H94" s="114">
        <f t="shared" si="14"/>
        <v>0</v>
      </c>
    </row>
    <row r="95" spans="1:8" x14ac:dyDescent="0.25">
      <c r="A95" s="49"/>
      <c r="B95" s="50" t="s">
        <v>312</v>
      </c>
      <c r="C95" s="117">
        <v>0</v>
      </c>
      <c r="D95" s="117">
        <v>0</v>
      </c>
      <c r="E95" s="117">
        <v>0</v>
      </c>
      <c r="F95" s="117">
        <v>0</v>
      </c>
      <c r="G95" s="117">
        <v>0</v>
      </c>
      <c r="H95" s="114">
        <f t="shared" si="14"/>
        <v>0</v>
      </c>
    </row>
    <row r="96" spans="1:8" x14ac:dyDescent="0.25">
      <c r="A96" s="232" t="s">
        <v>313</v>
      </c>
      <c r="B96" s="239"/>
      <c r="C96" s="117">
        <f t="shared" ref="C96:H96" si="15">+C97+C98+C99+C100+C101+C102+C103+C104+C105</f>
        <v>0</v>
      </c>
      <c r="D96" s="117">
        <f t="shared" si="15"/>
        <v>0</v>
      </c>
      <c r="E96" s="117">
        <f t="shared" si="15"/>
        <v>0</v>
      </c>
      <c r="F96" s="117">
        <f t="shared" si="15"/>
        <v>0</v>
      </c>
      <c r="G96" s="117">
        <f t="shared" si="15"/>
        <v>0</v>
      </c>
      <c r="H96" s="117">
        <f t="shared" si="15"/>
        <v>0</v>
      </c>
    </row>
    <row r="97" spans="1:8" x14ac:dyDescent="0.25">
      <c r="A97" s="49"/>
      <c r="B97" s="50" t="s">
        <v>314</v>
      </c>
      <c r="C97" s="117">
        <v>0</v>
      </c>
      <c r="D97" s="117">
        <v>0</v>
      </c>
      <c r="E97" s="117">
        <v>0</v>
      </c>
      <c r="F97" s="117">
        <v>0</v>
      </c>
      <c r="G97" s="117">
        <v>0</v>
      </c>
      <c r="H97" s="114">
        <f t="shared" si="14"/>
        <v>0</v>
      </c>
    </row>
    <row r="98" spans="1:8" x14ac:dyDescent="0.25">
      <c r="A98" s="49"/>
      <c r="B98" s="50" t="s">
        <v>315</v>
      </c>
      <c r="C98" s="117">
        <v>0</v>
      </c>
      <c r="D98" s="117">
        <v>0</v>
      </c>
      <c r="E98" s="117">
        <v>0</v>
      </c>
      <c r="F98" s="117">
        <v>0</v>
      </c>
      <c r="G98" s="117">
        <v>0</v>
      </c>
      <c r="H98" s="114">
        <f t="shared" si="14"/>
        <v>0</v>
      </c>
    </row>
    <row r="99" spans="1:8" x14ac:dyDescent="0.25">
      <c r="A99" s="49"/>
      <c r="B99" s="50" t="s">
        <v>316</v>
      </c>
      <c r="C99" s="117">
        <v>0</v>
      </c>
      <c r="D99" s="117">
        <v>0</v>
      </c>
      <c r="E99" s="117">
        <v>0</v>
      </c>
      <c r="F99" s="117">
        <v>0</v>
      </c>
      <c r="G99" s="117">
        <v>0</v>
      </c>
      <c r="H99" s="114">
        <f t="shared" si="14"/>
        <v>0</v>
      </c>
    </row>
    <row r="100" spans="1:8" x14ac:dyDescent="0.25">
      <c r="A100" s="49"/>
      <c r="B100" s="50" t="s">
        <v>317</v>
      </c>
      <c r="C100" s="117">
        <v>0</v>
      </c>
      <c r="D100" s="117">
        <v>0</v>
      </c>
      <c r="E100" s="117">
        <v>0</v>
      </c>
      <c r="F100" s="117">
        <v>0</v>
      </c>
      <c r="G100" s="117">
        <v>0</v>
      </c>
      <c r="H100" s="114">
        <f t="shared" si="14"/>
        <v>0</v>
      </c>
    </row>
    <row r="101" spans="1:8" x14ac:dyDescent="0.25">
      <c r="A101" s="49"/>
      <c r="B101" s="50" t="s">
        <v>318</v>
      </c>
      <c r="C101" s="117">
        <v>0</v>
      </c>
      <c r="D101" s="117">
        <v>0</v>
      </c>
      <c r="E101" s="117">
        <v>0</v>
      </c>
      <c r="F101" s="117">
        <v>0</v>
      </c>
      <c r="G101" s="117">
        <v>0</v>
      </c>
      <c r="H101" s="114">
        <f t="shared" si="14"/>
        <v>0</v>
      </c>
    </row>
    <row r="102" spans="1:8" x14ac:dyDescent="0.25">
      <c r="A102" s="49"/>
      <c r="B102" s="50" t="s">
        <v>319</v>
      </c>
      <c r="C102" s="117">
        <v>0</v>
      </c>
      <c r="D102" s="117">
        <v>0</v>
      </c>
      <c r="E102" s="117">
        <v>0</v>
      </c>
      <c r="F102" s="117">
        <v>0</v>
      </c>
      <c r="G102" s="117">
        <v>0</v>
      </c>
      <c r="H102" s="114">
        <f t="shared" si="14"/>
        <v>0</v>
      </c>
    </row>
    <row r="103" spans="1:8" x14ac:dyDescent="0.25">
      <c r="A103" s="49"/>
      <c r="B103" s="50" t="s">
        <v>320</v>
      </c>
      <c r="C103" s="117">
        <v>0</v>
      </c>
      <c r="D103" s="117">
        <v>0</v>
      </c>
      <c r="E103" s="117">
        <v>0</v>
      </c>
      <c r="F103" s="117">
        <v>0</v>
      </c>
      <c r="G103" s="117">
        <v>0</v>
      </c>
      <c r="H103" s="114">
        <f t="shared" si="14"/>
        <v>0</v>
      </c>
    </row>
    <row r="104" spans="1:8" x14ac:dyDescent="0.25">
      <c r="A104" s="49"/>
      <c r="B104" s="50" t="s">
        <v>321</v>
      </c>
      <c r="C104" s="117">
        <v>0</v>
      </c>
      <c r="D104" s="117">
        <v>0</v>
      </c>
      <c r="E104" s="117">
        <v>0</v>
      </c>
      <c r="F104" s="117">
        <v>0</v>
      </c>
      <c r="G104" s="117">
        <v>0</v>
      </c>
      <c r="H104" s="114">
        <f t="shared" si="14"/>
        <v>0</v>
      </c>
    </row>
    <row r="105" spans="1:8" x14ac:dyDescent="0.25">
      <c r="A105" s="49"/>
      <c r="B105" s="50" t="s">
        <v>322</v>
      </c>
      <c r="C105" s="117">
        <v>0</v>
      </c>
      <c r="D105" s="117">
        <v>0</v>
      </c>
      <c r="E105" s="117">
        <v>0</v>
      </c>
      <c r="F105" s="117">
        <v>0</v>
      </c>
      <c r="G105" s="117">
        <v>0</v>
      </c>
      <c r="H105" s="114">
        <f t="shared" si="14"/>
        <v>0</v>
      </c>
    </row>
    <row r="106" spans="1:8" x14ac:dyDescent="0.25">
      <c r="A106" s="232" t="s">
        <v>323</v>
      </c>
      <c r="B106" s="239"/>
      <c r="C106" s="117">
        <f t="shared" ref="C106:H106" si="16">+C107+C108+C109+C110+C111+C112+C113+C114+C115</f>
        <v>0</v>
      </c>
      <c r="D106" s="117">
        <f t="shared" si="16"/>
        <v>0</v>
      </c>
      <c r="E106" s="117">
        <f t="shared" si="16"/>
        <v>0</v>
      </c>
      <c r="F106" s="117">
        <f t="shared" si="16"/>
        <v>0</v>
      </c>
      <c r="G106" s="117">
        <f t="shared" si="16"/>
        <v>0</v>
      </c>
      <c r="H106" s="117">
        <f t="shared" si="16"/>
        <v>0</v>
      </c>
    </row>
    <row r="107" spans="1:8" x14ac:dyDescent="0.25">
      <c r="A107" s="49"/>
      <c r="B107" s="50" t="s">
        <v>324</v>
      </c>
      <c r="C107" s="117">
        <v>0</v>
      </c>
      <c r="D107" s="117">
        <v>0</v>
      </c>
      <c r="E107" s="117">
        <v>0</v>
      </c>
      <c r="F107" s="117">
        <v>0</v>
      </c>
      <c r="G107" s="117">
        <v>0</v>
      </c>
      <c r="H107" s="114">
        <f t="shared" si="14"/>
        <v>0</v>
      </c>
    </row>
    <row r="108" spans="1:8" x14ac:dyDescent="0.25">
      <c r="A108" s="49"/>
      <c r="B108" s="50" t="s">
        <v>325</v>
      </c>
      <c r="C108" s="117">
        <v>0</v>
      </c>
      <c r="D108" s="117">
        <v>0</v>
      </c>
      <c r="E108" s="117">
        <v>0</v>
      </c>
      <c r="F108" s="117">
        <v>0</v>
      </c>
      <c r="G108" s="117">
        <v>0</v>
      </c>
      <c r="H108" s="114">
        <f t="shared" si="14"/>
        <v>0</v>
      </c>
    </row>
    <row r="109" spans="1:8" x14ac:dyDescent="0.25">
      <c r="A109" s="49"/>
      <c r="B109" s="50" t="s">
        <v>326</v>
      </c>
      <c r="C109" s="117">
        <v>0</v>
      </c>
      <c r="D109" s="117">
        <v>0</v>
      </c>
      <c r="E109" s="117">
        <v>0</v>
      </c>
      <c r="F109" s="117">
        <v>0</v>
      </c>
      <c r="G109" s="117">
        <v>0</v>
      </c>
      <c r="H109" s="114">
        <f t="shared" si="14"/>
        <v>0</v>
      </c>
    </row>
    <row r="110" spans="1:8" x14ac:dyDescent="0.25">
      <c r="A110" s="49"/>
      <c r="B110" s="50" t="s">
        <v>327</v>
      </c>
      <c r="C110" s="117">
        <v>0</v>
      </c>
      <c r="D110" s="117">
        <v>0</v>
      </c>
      <c r="E110" s="117">
        <v>0</v>
      </c>
      <c r="F110" s="117">
        <v>0</v>
      </c>
      <c r="G110" s="117">
        <v>0</v>
      </c>
      <c r="H110" s="114">
        <f t="shared" si="14"/>
        <v>0</v>
      </c>
    </row>
    <row r="111" spans="1:8" x14ac:dyDescent="0.25">
      <c r="A111" s="49"/>
      <c r="B111" s="50" t="s">
        <v>328</v>
      </c>
      <c r="C111" s="117">
        <v>0</v>
      </c>
      <c r="D111" s="117">
        <v>0</v>
      </c>
      <c r="E111" s="117">
        <v>0</v>
      </c>
      <c r="F111" s="117">
        <v>0</v>
      </c>
      <c r="G111" s="117">
        <v>0</v>
      </c>
      <c r="H111" s="114">
        <f t="shared" si="14"/>
        <v>0</v>
      </c>
    </row>
    <row r="112" spans="1:8" x14ac:dyDescent="0.25">
      <c r="A112" s="49"/>
      <c r="B112" s="50" t="s">
        <v>329</v>
      </c>
      <c r="C112" s="117">
        <v>0</v>
      </c>
      <c r="D112" s="117">
        <v>0</v>
      </c>
      <c r="E112" s="117">
        <v>0</v>
      </c>
      <c r="F112" s="117">
        <v>0</v>
      </c>
      <c r="G112" s="117">
        <v>0</v>
      </c>
      <c r="H112" s="114">
        <f t="shared" si="14"/>
        <v>0</v>
      </c>
    </row>
    <row r="113" spans="1:8" x14ac:dyDescent="0.25">
      <c r="A113" s="49"/>
      <c r="B113" s="50" t="s">
        <v>330</v>
      </c>
      <c r="C113" s="117">
        <v>0</v>
      </c>
      <c r="D113" s="117">
        <v>0</v>
      </c>
      <c r="E113" s="117">
        <v>0</v>
      </c>
      <c r="F113" s="117">
        <v>0</v>
      </c>
      <c r="G113" s="117">
        <v>0</v>
      </c>
      <c r="H113" s="114">
        <f t="shared" si="14"/>
        <v>0</v>
      </c>
    </row>
    <row r="114" spans="1:8" x14ac:dyDescent="0.25">
      <c r="A114" s="49"/>
      <c r="B114" s="50" t="s">
        <v>331</v>
      </c>
      <c r="C114" s="117">
        <v>0</v>
      </c>
      <c r="D114" s="117">
        <v>0</v>
      </c>
      <c r="E114" s="117">
        <v>0</v>
      </c>
      <c r="F114" s="117">
        <v>0</v>
      </c>
      <c r="G114" s="117">
        <v>0</v>
      </c>
      <c r="H114" s="114">
        <f t="shared" si="14"/>
        <v>0</v>
      </c>
    </row>
    <row r="115" spans="1:8" x14ac:dyDescent="0.25">
      <c r="A115" s="49"/>
      <c r="B115" s="50" t="s">
        <v>332</v>
      </c>
      <c r="C115" s="117">
        <v>0</v>
      </c>
      <c r="D115" s="117">
        <v>0</v>
      </c>
      <c r="E115" s="117">
        <v>0</v>
      </c>
      <c r="F115" s="117">
        <v>0</v>
      </c>
      <c r="G115" s="117">
        <v>0</v>
      </c>
      <c r="H115" s="114">
        <f t="shared" si="14"/>
        <v>0</v>
      </c>
    </row>
    <row r="116" spans="1:8" ht="21" customHeight="1" x14ac:dyDescent="0.25">
      <c r="A116" s="241" t="s">
        <v>333</v>
      </c>
      <c r="B116" s="242"/>
      <c r="C116" s="117">
        <f t="shared" ref="C116:H116" si="17">+C117+C118+C119+C120+C121+C122+C123+C124+C125</f>
        <v>0</v>
      </c>
      <c r="D116" s="117">
        <f t="shared" si="17"/>
        <v>0</v>
      </c>
      <c r="E116" s="117">
        <f t="shared" si="17"/>
        <v>0</v>
      </c>
      <c r="F116" s="117">
        <f t="shared" si="17"/>
        <v>0</v>
      </c>
      <c r="G116" s="117">
        <f t="shared" si="17"/>
        <v>0</v>
      </c>
      <c r="H116" s="117">
        <f t="shared" si="17"/>
        <v>0</v>
      </c>
    </row>
    <row r="117" spans="1:8" x14ac:dyDescent="0.25">
      <c r="A117" s="49"/>
      <c r="B117" s="50" t="s">
        <v>334</v>
      </c>
      <c r="C117" s="117">
        <v>0</v>
      </c>
      <c r="D117" s="117">
        <v>0</v>
      </c>
      <c r="E117" s="117">
        <v>0</v>
      </c>
      <c r="F117" s="117">
        <v>0</v>
      </c>
      <c r="G117" s="117">
        <v>0</v>
      </c>
      <c r="H117" s="114">
        <f t="shared" si="14"/>
        <v>0</v>
      </c>
    </row>
    <row r="118" spans="1:8" x14ac:dyDescent="0.25">
      <c r="A118" s="49"/>
      <c r="B118" s="50" t="s">
        <v>335</v>
      </c>
      <c r="C118" s="117">
        <v>0</v>
      </c>
      <c r="D118" s="117">
        <v>0</v>
      </c>
      <c r="E118" s="117">
        <v>0</v>
      </c>
      <c r="F118" s="117">
        <v>0</v>
      </c>
      <c r="G118" s="117">
        <v>0</v>
      </c>
      <c r="H118" s="114">
        <f t="shared" si="14"/>
        <v>0</v>
      </c>
    </row>
    <row r="119" spans="1:8" x14ac:dyDescent="0.25">
      <c r="A119" s="49"/>
      <c r="B119" s="50" t="s">
        <v>336</v>
      </c>
      <c r="C119" s="117">
        <v>0</v>
      </c>
      <c r="D119" s="117">
        <v>0</v>
      </c>
      <c r="E119" s="117">
        <v>0</v>
      </c>
      <c r="F119" s="117">
        <v>0</v>
      </c>
      <c r="G119" s="117">
        <v>0</v>
      </c>
      <c r="H119" s="114">
        <f t="shared" si="14"/>
        <v>0</v>
      </c>
    </row>
    <row r="120" spans="1:8" x14ac:dyDescent="0.25">
      <c r="A120" s="49"/>
      <c r="B120" s="50" t="s">
        <v>337</v>
      </c>
      <c r="C120" s="117">
        <v>0</v>
      </c>
      <c r="D120" s="117">
        <v>0</v>
      </c>
      <c r="E120" s="117">
        <v>0</v>
      </c>
      <c r="F120" s="117">
        <v>0</v>
      </c>
      <c r="G120" s="117">
        <v>0</v>
      </c>
      <c r="H120" s="114">
        <f t="shared" si="14"/>
        <v>0</v>
      </c>
    </row>
    <row r="121" spans="1:8" x14ac:dyDescent="0.25">
      <c r="A121" s="49"/>
      <c r="B121" s="50" t="s">
        <v>338</v>
      </c>
      <c r="C121" s="117">
        <v>0</v>
      </c>
      <c r="D121" s="117">
        <v>0</v>
      </c>
      <c r="E121" s="117">
        <v>0</v>
      </c>
      <c r="F121" s="117">
        <v>0</v>
      </c>
      <c r="G121" s="117">
        <v>0</v>
      </c>
      <c r="H121" s="114">
        <f t="shared" si="14"/>
        <v>0</v>
      </c>
    </row>
    <row r="122" spans="1:8" x14ac:dyDescent="0.25">
      <c r="A122" s="49"/>
      <c r="B122" s="50" t="s">
        <v>339</v>
      </c>
      <c r="C122" s="117">
        <v>0</v>
      </c>
      <c r="D122" s="117">
        <v>0</v>
      </c>
      <c r="E122" s="117">
        <v>0</v>
      </c>
      <c r="F122" s="117">
        <v>0</v>
      </c>
      <c r="G122" s="117">
        <v>0</v>
      </c>
      <c r="H122" s="114">
        <f t="shared" si="14"/>
        <v>0</v>
      </c>
    </row>
    <row r="123" spans="1:8" x14ac:dyDescent="0.25">
      <c r="A123" s="49"/>
      <c r="B123" s="50" t="s">
        <v>340</v>
      </c>
      <c r="C123" s="117">
        <v>0</v>
      </c>
      <c r="D123" s="117">
        <v>0</v>
      </c>
      <c r="E123" s="117">
        <v>0</v>
      </c>
      <c r="F123" s="117">
        <v>0</v>
      </c>
      <c r="G123" s="117">
        <v>0</v>
      </c>
      <c r="H123" s="114">
        <f t="shared" si="14"/>
        <v>0</v>
      </c>
    </row>
    <row r="124" spans="1:8" x14ac:dyDescent="0.25">
      <c r="A124" s="49"/>
      <c r="B124" s="50" t="s">
        <v>341</v>
      </c>
      <c r="C124" s="117">
        <v>0</v>
      </c>
      <c r="D124" s="117">
        <v>0</v>
      </c>
      <c r="E124" s="117">
        <v>0</v>
      </c>
      <c r="F124" s="117">
        <v>0</v>
      </c>
      <c r="G124" s="117">
        <v>0</v>
      </c>
      <c r="H124" s="114">
        <f t="shared" si="14"/>
        <v>0</v>
      </c>
    </row>
    <row r="125" spans="1:8" x14ac:dyDescent="0.25">
      <c r="A125" s="49"/>
      <c r="B125" s="50" t="s">
        <v>342</v>
      </c>
      <c r="C125" s="117">
        <v>0</v>
      </c>
      <c r="D125" s="117">
        <v>0</v>
      </c>
      <c r="E125" s="117">
        <v>0</v>
      </c>
      <c r="F125" s="117">
        <v>0</v>
      </c>
      <c r="G125" s="117">
        <v>0</v>
      </c>
      <c r="H125" s="114">
        <f t="shared" si="14"/>
        <v>0</v>
      </c>
    </row>
    <row r="126" spans="1:8" x14ac:dyDescent="0.25">
      <c r="A126" s="232" t="s">
        <v>343</v>
      </c>
      <c r="B126" s="239"/>
      <c r="C126" s="119">
        <f t="shared" ref="C126:H126" si="18">+C127+C128+C129+C130+C131+C132+C133+C134+C135</f>
        <v>0</v>
      </c>
      <c r="D126" s="119">
        <f t="shared" si="18"/>
        <v>0</v>
      </c>
      <c r="E126" s="119">
        <f t="shared" si="18"/>
        <v>0</v>
      </c>
      <c r="F126" s="119">
        <f t="shared" si="18"/>
        <v>0</v>
      </c>
      <c r="G126" s="119">
        <f t="shared" si="18"/>
        <v>0</v>
      </c>
      <c r="H126" s="119">
        <f t="shared" si="18"/>
        <v>0</v>
      </c>
    </row>
    <row r="127" spans="1:8" x14ac:dyDescent="0.25">
      <c r="A127" s="49"/>
      <c r="B127" s="50" t="s">
        <v>344</v>
      </c>
      <c r="C127" s="117">
        <v>0</v>
      </c>
      <c r="D127" s="117">
        <v>0</v>
      </c>
      <c r="E127" s="117">
        <v>0</v>
      </c>
      <c r="F127" s="117">
        <v>0</v>
      </c>
      <c r="G127" s="117">
        <v>0</v>
      </c>
      <c r="H127" s="114">
        <f t="shared" si="14"/>
        <v>0</v>
      </c>
    </row>
    <row r="128" spans="1:8" x14ac:dyDescent="0.25">
      <c r="A128" s="49"/>
      <c r="B128" s="50" t="s">
        <v>345</v>
      </c>
      <c r="C128" s="117">
        <v>0</v>
      </c>
      <c r="D128" s="117">
        <v>0</v>
      </c>
      <c r="E128" s="117">
        <v>0</v>
      </c>
      <c r="F128" s="117">
        <v>0</v>
      </c>
      <c r="G128" s="117">
        <v>0</v>
      </c>
      <c r="H128" s="114">
        <f t="shared" si="14"/>
        <v>0</v>
      </c>
    </row>
    <row r="129" spans="1:8" x14ac:dyDescent="0.25">
      <c r="A129" s="49"/>
      <c r="B129" s="50" t="s">
        <v>346</v>
      </c>
      <c r="C129" s="117">
        <v>0</v>
      </c>
      <c r="D129" s="117">
        <v>0</v>
      </c>
      <c r="E129" s="117">
        <v>0</v>
      </c>
      <c r="F129" s="117">
        <v>0</v>
      </c>
      <c r="G129" s="117">
        <v>0</v>
      </c>
      <c r="H129" s="114">
        <f t="shared" si="14"/>
        <v>0</v>
      </c>
    </row>
    <row r="130" spans="1:8" x14ac:dyDescent="0.25">
      <c r="A130" s="49"/>
      <c r="B130" s="50" t="s">
        <v>347</v>
      </c>
      <c r="C130" s="117">
        <v>0</v>
      </c>
      <c r="D130" s="117">
        <v>0</v>
      </c>
      <c r="E130" s="117">
        <v>0</v>
      </c>
      <c r="F130" s="117">
        <v>0</v>
      </c>
      <c r="G130" s="117">
        <v>0</v>
      </c>
      <c r="H130" s="114">
        <f t="shared" si="14"/>
        <v>0</v>
      </c>
    </row>
    <row r="131" spans="1:8" x14ac:dyDescent="0.25">
      <c r="A131" s="49"/>
      <c r="B131" s="50" t="s">
        <v>348</v>
      </c>
      <c r="C131" s="117">
        <v>0</v>
      </c>
      <c r="D131" s="117">
        <v>0</v>
      </c>
      <c r="E131" s="117">
        <v>0</v>
      </c>
      <c r="F131" s="117">
        <v>0</v>
      </c>
      <c r="G131" s="117">
        <v>0</v>
      </c>
      <c r="H131" s="114">
        <f t="shared" si="14"/>
        <v>0</v>
      </c>
    </row>
    <row r="132" spans="1:8" x14ac:dyDescent="0.25">
      <c r="A132" s="49"/>
      <c r="B132" s="50" t="s">
        <v>349</v>
      </c>
      <c r="C132" s="117">
        <v>0</v>
      </c>
      <c r="D132" s="117">
        <v>0</v>
      </c>
      <c r="E132" s="117">
        <v>0</v>
      </c>
      <c r="F132" s="117">
        <v>0</v>
      </c>
      <c r="G132" s="117">
        <v>0</v>
      </c>
      <c r="H132" s="114">
        <f t="shared" si="14"/>
        <v>0</v>
      </c>
    </row>
    <row r="133" spans="1:8" x14ac:dyDescent="0.25">
      <c r="A133" s="49"/>
      <c r="B133" s="50" t="s">
        <v>350</v>
      </c>
      <c r="C133" s="117">
        <v>0</v>
      </c>
      <c r="D133" s="117">
        <v>0</v>
      </c>
      <c r="E133" s="117">
        <v>0</v>
      </c>
      <c r="F133" s="117">
        <v>0</v>
      </c>
      <c r="G133" s="117">
        <v>0</v>
      </c>
      <c r="H133" s="114">
        <f t="shared" si="14"/>
        <v>0</v>
      </c>
    </row>
    <row r="134" spans="1:8" x14ac:dyDescent="0.25">
      <c r="A134" s="49"/>
      <c r="B134" s="50" t="s">
        <v>351</v>
      </c>
      <c r="C134" s="117">
        <v>0</v>
      </c>
      <c r="D134" s="117">
        <v>0</v>
      </c>
      <c r="E134" s="117">
        <v>0</v>
      </c>
      <c r="F134" s="117">
        <v>0</v>
      </c>
      <c r="G134" s="117">
        <v>0</v>
      </c>
      <c r="H134" s="114">
        <f t="shared" si="14"/>
        <v>0</v>
      </c>
    </row>
    <row r="135" spans="1:8" x14ac:dyDescent="0.25">
      <c r="A135" s="49"/>
      <c r="B135" s="50" t="s">
        <v>352</v>
      </c>
      <c r="C135" s="117">
        <v>0</v>
      </c>
      <c r="D135" s="117">
        <v>0</v>
      </c>
      <c r="E135" s="117">
        <v>0</v>
      </c>
      <c r="F135" s="117">
        <v>0</v>
      </c>
      <c r="G135" s="117">
        <v>0</v>
      </c>
      <c r="H135" s="114">
        <f t="shared" si="14"/>
        <v>0</v>
      </c>
    </row>
    <row r="136" spans="1:8" x14ac:dyDescent="0.25">
      <c r="A136" s="232" t="s">
        <v>353</v>
      </c>
      <c r="B136" s="239"/>
      <c r="C136" s="117">
        <f t="shared" ref="C136:H136" si="19">+C137+C138+C139</f>
        <v>0</v>
      </c>
      <c r="D136" s="117">
        <f t="shared" si="19"/>
        <v>0</v>
      </c>
      <c r="E136" s="117">
        <f t="shared" si="19"/>
        <v>0</v>
      </c>
      <c r="F136" s="117">
        <f t="shared" si="19"/>
        <v>0</v>
      </c>
      <c r="G136" s="117">
        <f t="shared" si="19"/>
        <v>0</v>
      </c>
      <c r="H136" s="117">
        <f t="shared" si="19"/>
        <v>0</v>
      </c>
    </row>
    <row r="137" spans="1:8" x14ac:dyDescent="0.25">
      <c r="A137" s="49"/>
      <c r="B137" s="50" t="s">
        <v>354</v>
      </c>
      <c r="C137" s="117">
        <v>0</v>
      </c>
      <c r="D137" s="117">
        <v>0</v>
      </c>
      <c r="E137" s="117">
        <v>0</v>
      </c>
      <c r="F137" s="117">
        <v>0</v>
      </c>
      <c r="G137" s="117">
        <v>0</v>
      </c>
      <c r="H137" s="114">
        <f t="shared" si="14"/>
        <v>0</v>
      </c>
    </row>
    <row r="138" spans="1:8" x14ac:dyDescent="0.25">
      <c r="A138" s="49"/>
      <c r="B138" s="50" t="s">
        <v>355</v>
      </c>
      <c r="C138" s="117">
        <v>0</v>
      </c>
      <c r="D138" s="117">
        <v>0</v>
      </c>
      <c r="E138" s="117">
        <v>0</v>
      </c>
      <c r="F138" s="117">
        <v>0</v>
      </c>
      <c r="G138" s="117">
        <v>0</v>
      </c>
      <c r="H138" s="114">
        <f t="shared" si="14"/>
        <v>0</v>
      </c>
    </row>
    <row r="139" spans="1:8" x14ac:dyDescent="0.25">
      <c r="A139" s="49"/>
      <c r="B139" s="50" t="s">
        <v>356</v>
      </c>
      <c r="C139" s="117">
        <v>0</v>
      </c>
      <c r="D139" s="117">
        <v>0</v>
      </c>
      <c r="E139" s="117">
        <v>0</v>
      </c>
      <c r="F139" s="117">
        <v>0</v>
      </c>
      <c r="G139" s="117">
        <v>0</v>
      </c>
      <c r="H139" s="114">
        <f t="shared" si="14"/>
        <v>0</v>
      </c>
    </row>
    <row r="140" spans="1:8" x14ac:dyDescent="0.25">
      <c r="A140" s="232" t="s">
        <v>357</v>
      </c>
      <c r="B140" s="239"/>
      <c r="C140" s="117">
        <f t="shared" ref="C140:H140" si="20">+C141+C142+C143+C144+C145+C146+C147+C148</f>
        <v>0</v>
      </c>
      <c r="D140" s="117">
        <f t="shared" si="20"/>
        <v>0</v>
      </c>
      <c r="E140" s="117">
        <f t="shared" si="20"/>
        <v>0</v>
      </c>
      <c r="F140" s="117">
        <f t="shared" si="20"/>
        <v>0</v>
      </c>
      <c r="G140" s="117">
        <f t="shared" si="20"/>
        <v>0</v>
      </c>
      <c r="H140" s="117">
        <f t="shared" si="20"/>
        <v>0</v>
      </c>
    </row>
    <row r="141" spans="1:8" x14ac:dyDescent="0.25">
      <c r="A141" s="49"/>
      <c r="B141" s="50" t="s">
        <v>358</v>
      </c>
      <c r="C141" s="117">
        <v>0</v>
      </c>
      <c r="D141" s="117">
        <v>0</v>
      </c>
      <c r="E141" s="117">
        <v>0</v>
      </c>
      <c r="F141" s="117">
        <v>0</v>
      </c>
      <c r="G141" s="117">
        <v>0</v>
      </c>
      <c r="H141" s="114">
        <f t="shared" si="14"/>
        <v>0</v>
      </c>
    </row>
    <row r="142" spans="1:8" x14ac:dyDescent="0.25">
      <c r="A142" s="49"/>
      <c r="B142" s="50" t="s">
        <v>359</v>
      </c>
      <c r="C142" s="117">
        <v>0</v>
      </c>
      <c r="D142" s="117">
        <v>0</v>
      </c>
      <c r="E142" s="117">
        <v>0</v>
      </c>
      <c r="F142" s="117">
        <v>0</v>
      </c>
      <c r="G142" s="117">
        <v>0</v>
      </c>
      <c r="H142" s="114">
        <f t="shared" si="14"/>
        <v>0</v>
      </c>
    </row>
    <row r="143" spans="1:8" x14ac:dyDescent="0.25">
      <c r="A143" s="49"/>
      <c r="B143" s="50" t="s">
        <v>360</v>
      </c>
      <c r="C143" s="117">
        <v>0</v>
      </c>
      <c r="D143" s="117">
        <v>0</v>
      </c>
      <c r="E143" s="117">
        <v>0</v>
      </c>
      <c r="F143" s="117">
        <v>0</v>
      </c>
      <c r="G143" s="117">
        <v>0</v>
      </c>
      <c r="H143" s="114">
        <f t="shared" si="14"/>
        <v>0</v>
      </c>
    </row>
    <row r="144" spans="1:8" x14ac:dyDescent="0.25">
      <c r="A144" s="49"/>
      <c r="B144" s="50" t="s">
        <v>361</v>
      </c>
      <c r="C144" s="117">
        <v>0</v>
      </c>
      <c r="D144" s="117">
        <v>0</v>
      </c>
      <c r="E144" s="117">
        <v>0</v>
      </c>
      <c r="F144" s="117">
        <v>0</v>
      </c>
      <c r="G144" s="117">
        <v>0</v>
      </c>
      <c r="H144" s="114">
        <f t="shared" si="14"/>
        <v>0</v>
      </c>
    </row>
    <row r="145" spans="1:8" x14ac:dyDescent="0.25">
      <c r="A145" s="49"/>
      <c r="B145" s="50" t="s">
        <v>362</v>
      </c>
      <c r="C145" s="117">
        <v>0</v>
      </c>
      <c r="D145" s="117">
        <v>0</v>
      </c>
      <c r="E145" s="117">
        <v>0</v>
      </c>
      <c r="F145" s="117">
        <v>0</v>
      </c>
      <c r="G145" s="117">
        <v>0</v>
      </c>
      <c r="H145" s="114">
        <f t="shared" si="14"/>
        <v>0</v>
      </c>
    </row>
    <row r="146" spans="1:8" x14ac:dyDescent="0.25">
      <c r="A146" s="49"/>
      <c r="B146" s="50" t="s">
        <v>363</v>
      </c>
      <c r="C146" s="117"/>
      <c r="D146" s="117"/>
      <c r="E146" s="117"/>
      <c r="F146" s="117"/>
      <c r="G146" s="117"/>
      <c r="H146" s="114"/>
    </row>
    <row r="147" spans="1:8" x14ac:dyDescent="0.25">
      <c r="A147" s="49"/>
      <c r="B147" s="50" t="s">
        <v>364</v>
      </c>
      <c r="C147" s="117">
        <v>0</v>
      </c>
      <c r="D147" s="117">
        <v>0</v>
      </c>
      <c r="E147" s="117">
        <v>0</v>
      </c>
      <c r="F147" s="117">
        <v>0</v>
      </c>
      <c r="G147" s="117">
        <v>0</v>
      </c>
      <c r="H147" s="114">
        <f t="shared" si="14"/>
        <v>0</v>
      </c>
    </row>
    <row r="148" spans="1:8" x14ac:dyDescent="0.25">
      <c r="A148" s="49"/>
      <c r="B148" s="50" t="s">
        <v>365</v>
      </c>
      <c r="C148" s="117">
        <v>0</v>
      </c>
      <c r="D148" s="117">
        <v>0</v>
      </c>
      <c r="E148" s="117">
        <v>0</v>
      </c>
      <c r="F148" s="117">
        <v>0</v>
      </c>
      <c r="G148" s="117">
        <v>0</v>
      </c>
      <c r="H148" s="114">
        <f t="shared" si="14"/>
        <v>0</v>
      </c>
    </row>
    <row r="149" spans="1:8" x14ac:dyDescent="0.25">
      <c r="A149" s="232" t="s">
        <v>366</v>
      </c>
      <c r="B149" s="239"/>
      <c r="C149" s="117">
        <f t="shared" ref="C149:H149" si="21">+C150+C151+C152</f>
        <v>0</v>
      </c>
      <c r="D149" s="117">
        <f t="shared" si="21"/>
        <v>0</v>
      </c>
      <c r="E149" s="117">
        <f t="shared" si="21"/>
        <v>0</v>
      </c>
      <c r="F149" s="117">
        <f t="shared" si="21"/>
        <v>0</v>
      </c>
      <c r="G149" s="117">
        <f t="shared" si="21"/>
        <v>0</v>
      </c>
      <c r="H149" s="117">
        <f t="shared" si="21"/>
        <v>0</v>
      </c>
    </row>
    <row r="150" spans="1:8" x14ac:dyDescent="0.25">
      <c r="A150" s="49"/>
      <c r="B150" s="50" t="s">
        <v>367</v>
      </c>
      <c r="C150" s="117">
        <v>0</v>
      </c>
      <c r="D150" s="117">
        <v>0</v>
      </c>
      <c r="E150" s="117">
        <v>0</v>
      </c>
      <c r="F150" s="117">
        <v>0</v>
      </c>
      <c r="G150" s="117">
        <v>0</v>
      </c>
      <c r="H150" s="114">
        <f t="shared" si="14"/>
        <v>0</v>
      </c>
    </row>
    <row r="151" spans="1:8" x14ac:dyDescent="0.25">
      <c r="A151" s="49"/>
      <c r="B151" s="50" t="s">
        <v>368</v>
      </c>
      <c r="C151" s="117">
        <v>0</v>
      </c>
      <c r="D151" s="117">
        <v>0</v>
      </c>
      <c r="E151" s="117">
        <v>0</v>
      </c>
      <c r="F151" s="117">
        <v>0</v>
      </c>
      <c r="G151" s="117">
        <v>0</v>
      </c>
      <c r="H151" s="114">
        <f t="shared" si="14"/>
        <v>0</v>
      </c>
    </row>
    <row r="152" spans="1:8" x14ac:dyDescent="0.25">
      <c r="A152" s="49"/>
      <c r="B152" s="50" t="s">
        <v>369</v>
      </c>
      <c r="C152" s="117">
        <v>0</v>
      </c>
      <c r="D152" s="117">
        <v>0</v>
      </c>
      <c r="E152" s="117">
        <v>0</v>
      </c>
      <c r="F152" s="117">
        <v>0</v>
      </c>
      <c r="G152" s="117">
        <v>0</v>
      </c>
      <c r="H152" s="114">
        <f t="shared" si="14"/>
        <v>0</v>
      </c>
    </row>
    <row r="153" spans="1:8" x14ac:dyDescent="0.25">
      <c r="A153" s="232" t="s">
        <v>370</v>
      </c>
      <c r="B153" s="239"/>
      <c r="C153" s="117">
        <f t="shared" ref="C153:H153" si="22">+C154+C155+C156+C157+C158+C159+C160</f>
        <v>0</v>
      </c>
      <c r="D153" s="117">
        <f t="shared" si="22"/>
        <v>0</v>
      </c>
      <c r="E153" s="117">
        <f t="shared" si="22"/>
        <v>0</v>
      </c>
      <c r="F153" s="117">
        <f t="shared" si="22"/>
        <v>0</v>
      </c>
      <c r="G153" s="117">
        <f t="shared" si="22"/>
        <v>0</v>
      </c>
      <c r="H153" s="117">
        <f t="shared" si="22"/>
        <v>0</v>
      </c>
    </row>
    <row r="154" spans="1:8" x14ac:dyDescent="0.25">
      <c r="A154" s="49"/>
      <c r="B154" s="50" t="s">
        <v>371</v>
      </c>
      <c r="C154" s="117">
        <v>0</v>
      </c>
      <c r="D154" s="117">
        <v>0</v>
      </c>
      <c r="E154" s="117">
        <v>0</v>
      </c>
      <c r="F154" s="117">
        <v>0</v>
      </c>
      <c r="G154" s="117">
        <v>0</v>
      </c>
      <c r="H154" s="114">
        <f t="shared" si="14"/>
        <v>0</v>
      </c>
    </row>
    <row r="155" spans="1:8" x14ac:dyDescent="0.25">
      <c r="A155" s="49"/>
      <c r="B155" s="50" t="s">
        <v>372</v>
      </c>
      <c r="C155" s="117">
        <v>0</v>
      </c>
      <c r="D155" s="117">
        <v>0</v>
      </c>
      <c r="E155" s="117">
        <v>0</v>
      </c>
      <c r="F155" s="117">
        <v>0</v>
      </c>
      <c r="G155" s="117">
        <v>0</v>
      </c>
      <c r="H155" s="114">
        <f t="shared" ref="H155:H160" si="23">+E155-F155</f>
        <v>0</v>
      </c>
    </row>
    <row r="156" spans="1:8" x14ac:dyDescent="0.25">
      <c r="A156" s="49"/>
      <c r="B156" s="50" t="s">
        <v>373</v>
      </c>
      <c r="C156" s="117">
        <v>0</v>
      </c>
      <c r="D156" s="117">
        <v>0</v>
      </c>
      <c r="E156" s="117">
        <v>0</v>
      </c>
      <c r="F156" s="117">
        <v>0</v>
      </c>
      <c r="G156" s="117">
        <v>0</v>
      </c>
      <c r="H156" s="114">
        <f t="shared" si="23"/>
        <v>0</v>
      </c>
    </row>
    <row r="157" spans="1:8" x14ac:dyDescent="0.25">
      <c r="A157" s="49"/>
      <c r="B157" s="50" t="s">
        <v>374</v>
      </c>
      <c r="C157" s="117">
        <v>0</v>
      </c>
      <c r="D157" s="117">
        <v>0</v>
      </c>
      <c r="E157" s="117">
        <v>0</v>
      </c>
      <c r="F157" s="117">
        <v>0</v>
      </c>
      <c r="G157" s="117">
        <v>0</v>
      </c>
      <c r="H157" s="114">
        <f t="shared" si="23"/>
        <v>0</v>
      </c>
    </row>
    <row r="158" spans="1:8" x14ac:dyDescent="0.25">
      <c r="A158" s="49"/>
      <c r="B158" s="50" t="s">
        <v>375</v>
      </c>
      <c r="C158" s="117">
        <v>0</v>
      </c>
      <c r="D158" s="117">
        <v>0</v>
      </c>
      <c r="E158" s="117">
        <v>0</v>
      </c>
      <c r="F158" s="117">
        <v>0</v>
      </c>
      <c r="G158" s="117">
        <v>0</v>
      </c>
      <c r="H158" s="114">
        <f t="shared" si="23"/>
        <v>0</v>
      </c>
    </row>
    <row r="159" spans="1:8" x14ac:dyDescent="0.25">
      <c r="A159" s="49"/>
      <c r="B159" s="50" t="s">
        <v>376</v>
      </c>
      <c r="C159" s="117">
        <v>0</v>
      </c>
      <c r="D159" s="117">
        <v>0</v>
      </c>
      <c r="E159" s="117">
        <v>0</v>
      </c>
      <c r="F159" s="117">
        <v>0</v>
      </c>
      <c r="G159" s="117">
        <v>0</v>
      </c>
      <c r="H159" s="114">
        <f t="shared" si="23"/>
        <v>0</v>
      </c>
    </row>
    <row r="160" spans="1:8" x14ac:dyDescent="0.25">
      <c r="A160" s="49"/>
      <c r="B160" s="50" t="s">
        <v>377</v>
      </c>
      <c r="C160" s="117">
        <v>0</v>
      </c>
      <c r="D160" s="117">
        <v>0</v>
      </c>
      <c r="E160" s="117">
        <v>0</v>
      </c>
      <c r="F160" s="117">
        <v>0</v>
      </c>
      <c r="G160" s="117">
        <v>0</v>
      </c>
      <c r="H160" s="114">
        <f t="shared" si="23"/>
        <v>0</v>
      </c>
    </row>
    <row r="161" spans="1:8" x14ac:dyDescent="0.25">
      <c r="A161" s="49"/>
      <c r="B161" s="50"/>
      <c r="C161" s="117"/>
      <c r="D161" s="114"/>
      <c r="E161" s="114"/>
      <c r="F161" s="114"/>
      <c r="G161" s="114"/>
      <c r="H161" s="114"/>
    </row>
    <row r="162" spans="1:8" x14ac:dyDescent="0.25">
      <c r="A162" s="228" t="s">
        <v>383</v>
      </c>
      <c r="B162" s="240"/>
      <c r="C162" s="125">
        <f t="shared" ref="C162:H162" si="24">+C8+C86</f>
        <v>28382484</v>
      </c>
      <c r="D162" s="125">
        <f>+D8+D86</f>
        <v>3723170</v>
      </c>
      <c r="E162" s="125">
        <f>+E8+E86</f>
        <v>32105654</v>
      </c>
      <c r="F162" s="152">
        <f t="shared" si="24"/>
        <v>29119891.300000001</v>
      </c>
      <c r="G162" s="152">
        <f t="shared" si="24"/>
        <v>28991964.300000001</v>
      </c>
      <c r="H162" s="125">
        <f t="shared" si="24"/>
        <v>2985762.6999999993</v>
      </c>
    </row>
    <row r="163" spans="1:8" ht="15.75" thickBot="1" x14ac:dyDescent="0.3">
      <c r="A163" s="87"/>
      <c r="B163" s="88"/>
      <c r="C163" s="123"/>
      <c r="D163" s="124"/>
      <c r="E163" s="124"/>
      <c r="F163" s="124"/>
      <c r="G163" s="124"/>
      <c r="H163" s="124"/>
    </row>
  </sheetData>
  <mergeCells count="37"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  <mergeCell ref="A82:B82"/>
    <mergeCell ref="A86:B86"/>
    <mergeCell ref="A57:B57"/>
    <mergeCell ref="A61:B61"/>
    <mergeCell ref="A70:B70"/>
    <mergeCell ref="A74:B74"/>
    <mergeCell ref="A47:B47"/>
    <mergeCell ref="G86:G87"/>
    <mergeCell ref="H86:H87"/>
    <mergeCell ref="A88:B88"/>
    <mergeCell ref="A140:B140"/>
    <mergeCell ref="A149:B149"/>
    <mergeCell ref="A87:B87"/>
    <mergeCell ref="C86:C87"/>
    <mergeCell ref="D86:D87"/>
    <mergeCell ref="E86:E87"/>
    <mergeCell ref="F86:F87"/>
    <mergeCell ref="A153:B153"/>
    <mergeCell ref="A162:B162"/>
    <mergeCell ref="A96:B96"/>
    <mergeCell ref="A106:B106"/>
    <mergeCell ref="A116:B116"/>
    <mergeCell ref="A126:B126"/>
    <mergeCell ref="A136:B136"/>
  </mergeCells>
  <pageMargins left="0.70866141732283472" right="0.19685039370078741" top="0.39370078740157483" bottom="0.39370078740157483" header="0" footer="0.19685039370078741"/>
  <pageSetup scale="63" orientation="portrait" r:id="rId1"/>
  <headerFooter>
    <oddFooter>&amp;CPágina &amp;P de &amp;N</oddFooter>
  </headerFooter>
  <ignoredErrors>
    <ignoredError sqref="H47 H153 H17 H27 D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K39"/>
  <sheetViews>
    <sheetView showGridLines="0" workbookViewId="0">
      <pane ySplit="7" topLeftCell="A17" activePane="bottomLeft" state="frozen"/>
      <selection activeCell="E79" sqref="E79"/>
      <selection pane="bottomLeft" activeCell="E79" sqref="E79"/>
    </sheetView>
  </sheetViews>
  <sheetFormatPr baseColWidth="10" defaultRowHeight="15" x14ac:dyDescent="0.25"/>
  <cols>
    <col min="1" max="1" width="34.28515625" customWidth="1"/>
    <col min="2" max="2" width="14.140625" customWidth="1"/>
    <col min="3" max="3" width="14.5703125" customWidth="1"/>
    <col min="4" max="4" width="13.7109375" customWidth="1"/>
    <col min="5" max="5" width="13.140625" customWidth="1"/>
    <col min="6" max="6" width="14" customWidth="1"/>
    <col min="7" max="7" width="13.85546875" customWidth="1"/>
  </cols>
  <sheetData>
    <row r="1" spans="1:11" x14ac:dyDescent="0.25">
      <c r="A1" s="188" t="s">
        <v>437</v>
      </c>
      <c r="B1" s="253"/>
      <c r="C1" s="253"/>
      <c r="D1" s="253"/>
      <c r="E1" s="253"/>
      <c r="F1" s="253"/>
      <c r="G1" s="189"/>
    </row>
    <row r="2" spans="1:11" x14ac:dyDescent="0.25">
      <c r="A2" s="176" t="s">
        <v>298</v>
      </c>
      <c r="B2" s="177"/>
      <c r="C2" s="177"/>
      <c r="D2" s="177"/>
      <c r="E2" s="177"/>
      <c r="F2" s="177"/>
      <c r="G2" s="178"/>
    </row>
    <row r="3" spans="1:11" x14ac:dyDescent="0.25">
      <c r="A3" s="176" t="s">
        <v>378</v>
      </c>
      <c r="B3" s="177"/>
      <c r="C3" s="177"/>
      <c r="D3" s="177"/>
      <c r="E3" s="177"/>
      <c r="F3" s="177"/>
      <c r="G3" s="178"/>
    </row>
    <row r="4" spans="1:11" x14ac:dyDescent="0.25">
      <c r="A4" s="176" t="s">
        <v>472</v>
      </c>
      <c r="B4" s="177"/>
      <c r="C4" s="177"/>
      <c r="D4" s="177"/>
      <c r="E4" s="177"/>
      <c r="F4" s="177"/>
      <c r="G4" s="178"/>
    </row>
    <row r="5" spans="1:11" ht="15.75" thickBot="1" x14ac:dyDescent="0.3">
      <c r="A5" s="179" t="s">
        <v>1</v>
      </c>
      <c r="B5" s="180"/>
      <c r="C5" s="180"/>
      <c r="D5" s="180"/>
      <c r="E5" s="180"/>
      <c r="F5" s="180"/>
      <c r="G5" s="181"/>
    </row>
    <row r="6" spans="1:11" ht="15.75" thickBot="1" x14ac:dyDescent="0.3">
      <c r="A6" s="190" t="s">
        <v>2</v>
      </c>
      <c r="B6" s="185" t="s">
        <v>300</v>
      </c>
      <c r="C6" s="186"/>
      <c r="D6" s="186"/>
      <c r="E6" s="186"/>
      <c r="F6" s="187"/>
      <c r="G6" s="190" t="s">
        <v>301</v>
      </c>
    </row>
    <row r="7" spans="1:11" ht="18.75" thickBot="1" x14ac:dyDescent="0.3">
      <c r="A7" s="191"/>
      <c r="B7" s="15" t="s">
        <v>186</v>
      </c>
      <c r="C7" s="15" t="s">
        <v>231</v>
      </c>
      <c r="D7" s="15" t="s">
        <v>232</v>
      </c>
      <c r="E7" s="15" t="s">
        <v>187</v>
      </c>
      <c r="F7" s="15" t="s">
        <v>204</v>
      </c>
      <c r="G7" s="191"/>
    </row>
    <row r="8" spans="1:11" x14ac:dyDescent="0.25">
      <c r="A8" s="4" t="s">
        <v>379</v>
      </c>
      <c r="B8" s="255">
        <f t="shared" ref="B8:G8" si="0">+B10+B11+B12+B13+B14+B15+B16+B17+B18+B19</f>
        <v>28382484</v>
      </c>
      <c r="C8" s="255">
        <f t="shared" si="0"/>
        <v>3723170</v>
      </c>
      <c r="D8" s="255">
        <f t="shared" si="0"/>
        <v>32105654</v>
      </c>
      <c r="E8" s="255">
        <f t="shared" si="0"/>
        <v>29119891</v>
      </c>
      <c r="F8" s="255">
        <f t="shared" si="0"/>
        <v>28991964</v>
      </c>
      <c r="G8" s="255">
        <f t="shared" si="0"/>
        <v>2985763</v>
      </c>
    </row>
    <row r="9" spans="1:11" x14ac:dyDescent="0.25">
      <c r="A9" s="4" t="s">
        <v>380</v>
      </c>
      <c r="B9" s="256"/>
      <c r="C9" s="256"/>
      <c r="D9" s="256"/>
      <c r="E9" s="256"/>
      <c r="F9" s="256"/>
      <c r="G9" s="256"/>
    </row>
    <row r="10" spans="1:11" x14ac:dyDescent="0.25">
      <c r="A10" s="3" t="s">
        <v>438</v>
      </c>
      <c r="B10" s="107">
        <v>5596583</v>
      </c>
      <c r="C10" s="142">
        <v>1713250</v>
      </c>
      <c r="D10" s="107">
        <v>7309833</v>
      </c>
      <c r="E10" s="107">
        <v>7309833</v>
      </c>
      <c r="F10" s="107">
        <v>7309833</v>
      </c>
      <c r="G10" s="158">
        <f>+D10-E10</f>
        <v>0</v>
      </c>
    </row>
    <row r="11" spans="1:11" x14ac:dyDescent="0.25">
      <c r="A11" s="3" t="s">
        <v>439</v>
      </c>
      <c r="B11" s="107">
        <v>2101295</v>
      </c>
      <c r="C11" s="142">
        <v>257255</v>
      </c>
      <c r="D11" s="107">
        <v>2358550</v>
      </c>
      <c r="E11" s="107">
        <v>2358550</v>
      </c>
      <c r="F11" s="107">
        <v>2358550</v>
      </c>
      <c r="G11" s="158">
        <f t="shared" ref="G11:G26" si="1">+D11-E11</f>
        <v>0</v>
      </c>
    </row>
    <row r="12" spans="1:11" x14ac:dyDescent="0.25">
      <c r="A12" s="3" t="s">
        <v>453</v>
      </c>
      <c r="B12" s="107">
        <v>3274922</v>
      </c>
      <c r="C12" s="168">
        <v>148876</v>
      </c>
      <c r="D12" s="107">
        <v>3423798</v>
      </c>
      <c r="E12" s="158">
        <v>3423798</v>
      </c>
      <c r="F12" s="158">
        <v>3423798</v>
      </c>
      <c r="G12" s="158">
        <f t="shared" si="1"/>
        <v>0</v>
      </c>
      <c r="H12" s="138"/>
      <c r="I12" s="138"/>
      <c r="K12" s="159"/>
    </row>
    <row r="13" spans="1:11" x14ac:dyDescent="0.25">
      <c r="A13" s="3" t="s">
        <v>454</v>
      </c>
      <c r="B13" s="107">
        <v>3362193</v>
      </c>
      <c r="C13" s="168">
        <v>-485020</v>
      </c>
      <c r="D13" s="107">
        <v>2877173</v>
      </c>
      <c r="E13" s="158">
        <v>2877173</v>
      </c>
      <c r="F13" s="158">
        <v>2877173</v>
      </c>
      <c r="G13" s="158">
        <f t="shared" si="1"/>
        <v>0</v>
      </c>
      <c r="I13" s="138"/>
    </row>
    <row r="14" spans="1:11" ht="18" x14ac:dyDescent="0.25">
      <c r="A14" s="3" t="s">
        <v>456</v>
      </c>
      <c r="B14" s="107">
        <v>998788</v>
      </c>
      <c r="C14" s="168">
        <v>-73538</v>
      </c>
      <c r="D14" s="107">
        <v>925250</v>
      </c>
      <c r="E14" s="158">
        <v>925250</v>
      </c>
      <c r="F14" s="158">
        <v>925250</v>
      </c>
      <c r="G14" s="158">
        <f t="shared" si="1"/>
        <v>0</v>
      </c>
      <c r="I14" s="138"/>
    </row>
    <row r="15" spans="1:11" x14ac:dyDescent="0.25">
      <c r="A15" s="3" t="s">
        <v>457</v>
      </c>
      <c r="B15" s="168">
        <v>0</v>
      </c>
      <c r="C15" s="168">
        <v>0</v>
      </c>
      <c r="D15" s="168">
        <v>0</v>
      </c>
      <c r="E15" s="168">
        <v>0</v>
      </c>
      <c r="F15" s="168">
        <v>0</v>
      </c>
      <c r="G15" s="105">
        <f t="shared" si="1"/>
        <v>0</v>
      </c>
      <c r="I15" s="138"/>
    </row>
    <row r="16" spans="1:11" x14ac:dyDescent="0.25">
      <c r="A16" s="3" t="s">
        <v>458</v>
      </c>
      <c r="B16" s="107">
        <v>4231992</v>
      </c>
      <c r="C16" s="168">
        <v>-567408</v>
      </c>
      <c r="D16" s="107">
        <v>3664584</v>
      </c>
      <c r="E16" s="158">
        <v>3664584</v>
      </c>
      <c r="F16" s="158">
        <v>3664584</v>
      </c>
      <c r="G16" s="158">
        <f t="shared" si="1"/>
        <v>0</v>
      </c>
      <c r="I16" s="138"/>
    </row>
    <row r="17" spans="1:9" x14ac:dyDescent="0.25">
      <c r="A17" s="3" t="s">
        <v>459</v>
      </c>
      <c r="B17" s="107">
        <v>7874834</v>
      </c>
      <c r="C17" s="168">
        <v>2518459</v>
      </c>
      <c r="D17" s="107">
        <v>10393293</v>
      </c>
      <c r="E17" s="158">
        <v>7407530</v>
      </c>
      <c r="F17" s="158">
        <v>7279603</v>
      </c>
      <c r="G17" s="158">
        <f t="shared" si="1"/>
        <v>2985763</v>
      </c>
      <c r="I17" s="138"/>
    </row>
    <row r="18" spans="1:9" x14ac:dyDescent="0.25">
      <c r="A18" s="3" t="s">
        <v>460</v>
      </c>
      <c r="B18" s="107">
        <v>525131</v>
      </c>
      <c r="C18" s="168">
        <v>170760</v>
      </c>
      <c r="D18" s="107">
        <v>695891</v>
      </c>
      <c r="E18" s="158">
        <v>695891</v>
      </c>
      <c r="F18" s="158">
        <v>695891</v>
      </c>
      <c r="G18" s="158">
        <f t="shared" si="1"/>
        <v>0</v>
      </c>
    </row>
    <row r="19" spans="1:9" x14ac:dyDescent="0.25">
      <c r="A19" s="3" t="s">
        <v>461</v>
      </c>
      <c r="B19" s="107">
        <v>416746</v>
      </c>
      <c r="C19" s="168">
        <v>40536</v>
      </c>
      <c r="D19" s="107">
        <v>457282</v>
      </c>
      <c r="E19" s="158">
        <v>457282</v>
      </c>
      <c r="F19" s="158">
        <v>457282</v>
      </c>
      <c r="G19" s="158">
        <f t="shared" si="1"/>
        <v>0</v>
      </c>
    </row>
    <row r="20" spans="1:9" x14ac:dyDescent="0.25">
      <c r="A20" s="3" t="s">
        <v>455</v>
      </c>
      <c r="B20" s="168">
        <v>0</v>
      </c>
      <c r="C20" s="168">
        <v>0</v>
      </c>
      <c r="D20" s="168">
        <v>0</v>
      </c>
      <c r="E20" s="168">
        <v>0</v>
      </c>
      <c r="F20" s="168">
        <v>0</v>
      </c>
      <c r="G20" s="105">
        <f t="shared" si="1"/>
        <v>0</v>
      </c>
    </row>
    <row r="21" spans="1:9" x14ac:dyDescent="0.25">
      <c r="A21" s="3" t="s">
        <v>447</v>
      </c>
      <c r="B21" s="168">
        <v>0</v>
      </c>
      <c r="C21" s="168">
        <v>0</v>
      </c>
      <c r="D21" s="168">
        <v>0</v>
      </c>
      <c r="E21" s="168">
        <v>0</v>
      </c>
      <c r="F21" s="168">
        <v>0</v>
      </c>
      <c r="G21" s="105">
        <f t="shared" si="1"/>
        <v>0</v>
      </c>
    </row>
    <row r="22" spans="1:9" x14ac:dyDescent="0.25">
      <c r="A22" s="3" t="s">
        <v>448</v>
      </c>
      <c r="B22" s="168">
        <v>0</v>
      </c>
      <c r="C22" s="168">
        <v>0</v>
      </c>
      <c r="D22" s="168">
        <v>0</v>
      </c>
      <c r="E22" s="168">
        <v>0</v>
      </c>
      <c r="F22" s="168">
        <v>0</v>
      </c>
      <c r="G22" s="105">
        <f t="shared" si="1"/>
        <v>0</v>
      </c>
    </row>
    <row r="23" spans="1:9" x14ac:dyDescent="0.25">
      <c r="A23" s="3" t="s">
        <v>449</v>
      </c>
      <c r="B23" s="168">
        <v>0</v>
      </c>
      <c r="C23" s="168">
        <v>0</v>
      </c>
      <c r="D23" s="168">
        <v>0</v>
      </c>
      <c r="E23" s="168">
        <v>0</v>
      </c>
      <c r="F23" s="168">
        <v>0</v>
      </c>
      <c r="G23" s="105">
        <f t="shared" si="1"/>
        <v>0</v>
      </c>
      <c r="I23" s="138"/>
    </row>
    <row r="24" spans="1:9" x14ac:dyDescent="0.25">
      <c r="A24" s="3" t="s">
        <v>452</v>
      </c>
      <c r="B24" s="168">
        <v>0</v>
      </c>
      <c r="C24" s="168">
        <v>0</v>
      </c>
      <c r="D24" s="168">
        <v>0</v>
      </c>
      <c r="E24" s="168">
        <v>0</v>
      </c>
      <c r="F24" s="168">
        <v>0</v>
      </c>
      <c r="G24" s="105">
        <f t="shared" si="1"/>
        <v>0</v>
      </c>
      <c r="I24" s="138"/>
    </row>
    <row r="25" spans="1:9" ht="18" x14ac:dyDescent="0.25">
      <c r="A25" s="3" t="s">
        <v>450</v>
      </c>
      <c r="B25" s="168">
        <v>0</v>
      </c>
      <c r="C25" s="168">
        <v>0</v>
      </c>
      <c r="D25" s="168">
        <v>0</v>
      </c>
      <c r="E25" s="168">
        <v>0</v>
      </c>
      <c r="F25" s="168">
        <v>0</v>
      </c>
      <c r="G25" s="105">
        <f t="shared" si="1"/>
        <v>0</v>
      </c>
      <c r="I25" s="138"/>
    </row>
    <row r="26" spans="1:9" x14ac:dyDescent="0.25">
      <c r="A26" s="3" t="s">
        <v>451</v>
      </c>
      <c r="B26" s="168">
        <v>0</v>
      </c>
      <c r="C26" s="168">
        <v>0</v>
      </c>
      <c r="D26" s="168">
        <v>0</v>
      </c>
      <c r="E26" s="168">
        <v>0</v>
      </c>
      <c r="F26" s="168">
        <v>0</v>
      </c>
      <c r="G26" s="105">
        <f t="shared" si="1"/>
        <v>0</v>
      </c>
      <c r="I26" s="138"/>
    </row>
    <row r="27" spans="1:9" x14ac:dyDescent="0.25">
      <c r="A27" s="24" t="s">
        <v>381</v>
      </c>
      <c r="B27" s="254">
        <f>+B29+B30+B31+B32+B33+B34+B35+B36</f>
        <v>0</v>
      </c>
      <c r="C27" s="254">
        <f>+C29+C30+C31+C32+C33+C34+C35+C36</f>
        <v>0</v>
      </c>
      <c r="D27" s="254">
        <f>+D29+D30+D31+D32+D33+D34+D35+D36</f>
        <v>0</v>
      </c>
      <c r="E27" s="254">
        <f>+E29+E30+E31+E32+E33+E34+E35+E36</f>
        <v>0</v>
      </c>
      <c r="F27" s="254">
        <f>+F29+F30+F31+F32+F33+F34+F35+F36</f>
        <v>0</v>
      </c>
      <c r="G27" s="254">
        <f>+D27-E27</f>
        <v>0</v>
      </c>
    </row>
    <row r="28" spans="1:9" x14ac:dyDescent="0.25">
      <c r="A28" s="24" t="s">
        <v>382</v>
      </c>
      <c r="B28" s="254"/>
      <c r="C28" s="254"/>
      <c r="D28" s="254"/>
      <c r="E28" s="254"/>
      <c r="F28" s="254"/>
      <c r="G28" s="254"/>
    </row>
    <row r="29" spans="1:9" x14ac:dyDescent="0.25">
      <c r="A29" s="3" t="s">
        <v>438</v>
      </c>
      <c r="B29" s="105">
        <v>0</v>
      </c>
      <c r="C29" s="105">
        <v>0</v>
      </c>
      <c r="D29" s="105">
        <v>0</v>
      </c>
      <c r="E29" s="105">
        <v>0</v>
      </c>
      <c r="F29" s="105">
        <v>0</v>
      </c>
      <c r="G29" s="105">
        <f>+D29-E29</f>
        <v>0</v>
      </c>
    </row>
    <row r="30" spans="1:9" x14ac:dyDescent="0.25">
      <c r="A30" s="3" t="s">
        <v>439</v>
      </c>
      <c r="B30" s="105">
        <v>0</v>
      </c>
      <c r="C30" s="105">
        <v>0</v>
      </c>
      <c r="D30" s="105">
        <v>0</v>
      </c>
      <c r="E30" s="105">
        <v>0</v>
      </c>
      <c r="F30" s="105">
        <v>0</v>
      </c>
      <c r="G30" s="105">
        <f t="shared" ref="G30:G36" si="2">+D30-E30</f>
        <v>0</v>
      </c>
    </row>
    <row r="31" spans="1:9" x14ac:dyDescent="0.25">
      <c r="A31" s="3" t="s">
        <v>441</v>
      </c>
      <c r="B31" s="105">
        <v>0</v>
      </c>
      <c r="C31" s="105">
        <v>0</v>
      </c>
      <c r="D31" s="105">
        <v>0</v>
      </c>
      <c r="E31" s="105">
        <v>0</v>
      </c>
      <c r="F31" s="105">
        <v>0</v>
      </c>
      <c r="G31" s="105">
        <f t="shared" si="2"/>
        <v>0</v>
      </c>
    </row>
    <row r="32" spans="1:9" ht="18" x14ac:dyDescent="0.25">
      <c r="A32" s="3" t="s">
        <v>442</v>
      </c>
      <c r="B32" s="105">
        <v>0</v>
      </c>
      <c r="C32" s="105">
        <v>0</v>
      </c>
      <c r="D32" s="105">
        <v>0</v>
      </c>
      <c r="E32" s="105">
        <v>0</v>
      </c>
      <c r="F32" s="105">
        <v>0</v>
      </c>
      <c r="G32" s="105">
        <f t="shared" si="2"/>
        <v>0</v>
      </c>
    </row>
    <row r="33" spans="1:7" ht="18" x14ac:dyDescent="0.25">
      <c r="A33" s="3" t="s">
        <v>443</v>
      </c>
      <c r="B33" s="105">
        <v>0</v>
      </c>
      <c r="C33" s="105">
        <v>0</v>
      </c>
      <c r="D33" s="105">
        <v>0</v>
      </c>
      <c r="E33" s="105">
        <v>0</v>
      </c>
      <c r="F33" s="105">
        <v>0</v>
      </c>
      <c r="G33" s="105">
        <f t="shared" si="2"/>
        <v>0</v>
      </c>
    </row>
    <row r="34" spans="1:7" x14ac:dyDescent="0.25">
      <c r="A34" s="3" t="s">
        <v>444</v>
      </c>
      <c r="B34" s="105">
        <v>0</v>
      </c>
      <c r="C34" s="105">
        <v>0</v>
      </c>
      <c r="D34" s="105">
        <v>0</v>
      </c>
      <c r="E34" s="105">
        <v>0</v>
      </c>
      <c r="F34" s="105">
        <v>0</v>
      </c>
      <c r="G34" s="105">
        <f t="shared" si="2"/>
        <v>0</v>
      </c>
    </row>
    <row r="35" spans="1:7" x14ac:dyDescent="0.25">
      <c r="A35" s="3" t="s">
        <v>445</v>
      </c>
      <c r="B35" s="105">
        <v>0</v>
      </c>
      <c r="C35" s="105">
        <v>0</v>
      </c>
      <c r="D35" s="105">
        <v>0</v>
      </c>
      <c r="E35" s="105">
        <v>0</v>
      </c>
      <c r="F35" s="105">
        <v>0</v>
      </c>
      <c r="G35" s="105">
        <f t="shared" si="2"/>
        <v>0</v>
      </c>
    </row>
    <row r="36" spans="1:7" x14ac:dyDescent="0.25">
      <c r="A36" s="3" t="s">
        <v>446</v>
      </c>
      <c r="B36" s="105">
        <v>0</v>
      </c>
      <c r="C36" s="105">
        <v>0</v>
      </c>
      <c r="D36" s="105">
        <v>0</v>
      </c>
      <c r="E36" s="105">
        <v>0</v>
      </c>
      <c r="F36" s="105">
        <v>0</v>
      </c>
      <c r="G36" s="105">
        <f t="shared" si="2"/>
        <v>0</v>
      </c>
    </row>
    <row r="37" spans="1:7" x14ac:dyDescent="0.25">
      <c r="A37" s="1"/>
      <c r="B37" s="60"/>
      <c r="C37" s="60"/>
      <c r="D37" s="60"/>
      <c r="E37" s="60"/>
      <c r="F37" s="60"/>
      <c r="G37" s="60"/>
    </row>
    <row r="38" spans="1:7" x14ac:dyDescent="0.25">
      <c r="A38" s="4" t="s">
        <v>383</v>
      </c>
      <c r="B38" s="109">
        <f t="shared" ref="B38:G38" si="3">+B8+B27</f>
        <v>28382484</v>
      </c>
      <c r="C38" s="143">
        <f t="shared" si="3"/>
        <v>3723170</v>
      </c>
      <c r="D38" s="109">
        <f t="shared" si="3"/>
        <v>32105654</v>
      </c>
      <c r="E38" s="171">
        <f t="shared" si="3"/>
        <v>29119891</v>
      </c>
      <c r="F38" s="171">
        <f t="shared" si="3"/>
        <v>28991964</v>
      </c>
      <c r="G38" s="109">
        <f t="shared" si="3"/>
        <v>2985763</v>
      </c>
    </row>
    <row r="39" spans="1:7" ht="15.75" thickBot="1" x14ac:dyDescent="0.3">
      <c r="A39" s="12"/>
      <c r="B39" s="61"/>
      <c r="C39" s="61"/>
      <c r="D39" s="61"/>
      <c r="E39" s="61"/>
      <c r="F39" s="61"/>
      <c r="G39" s="61"/>
    </row>
  </sheetData>
  <mergeCells count="20">
    <mergeCell ref="G27:G28"/>
    <mergeCell ref="B8:B9"/>
    <mergeCell ref="C8:C9"/>
    <mergeCell ref="D8:D9"/>
    <mergeCell ref="E8:E9"/>
    <mergeCell ref="F8:F9"/>
    <mergeCell ref="G8:G9"/>
    <mergeCell ref="B27:B28"/>
    <mergeCell ref="C27:C28"/>
    <mergeCell ref="D27:D28"/>
    <mergeCell ref="E27:E28"/>
    <mergeCell ref="F27:F28"/>
    <mergeCell ref="A6:A7"/>
    <mergeCell ref="B6:F6"/>
    <mergeCell ref="G6:G7"/>
    <mergeCell ref="A1:G1"/>
    <mergeCell ref="A2:G2"/>
    <mergeCell ref="A3:G3"/>
    <mergeCell ref="A4:G4"/>
    <mergeCell ref="A5:G5"/>
  </mergeCells>
  <pageMargins left="0.9055118110236221" right="0" top="0.74803149606299213" bottom="0.35433070866141736" header="0" footer="0"/>
  <pageSetup scale="70" orientation="portrait" r:id="rId1"/>
  <headerFooter>
    <oddFooter>&amp;CPágina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H110"/>
  <sheetViews>
    <sheetView showGridLines="0" workbookViewId="0">
      <pane ySplit="7" topLeftCell="A8" activePane="bottomLeft" state="frozen"/>
      <selection activeCell="E79" sqref="E79"/>
      <selection pane="bottomLeft" activeCell="E79" sqref="E79"/>
    </sheetView>
  </sheetViews>
  <sheetFormatPr baseColWidth="10" defaultRowHeight="15" x14ac:dyDescent="0.25"/>
  <cols>
    <col min="1" max="1" width="5" customWidth="1"/>
    <col min="2" max="2" width="44.42578125" customWidth="1"/>
    <col min="3" max="3" width="14.85546875" customWidth="1"/>
    <col min="4" max="4" width="16" customWidth="1"/>
    <col min="5" max="5" width="15.28515625" customWidth="1"/>
    <col min="6" max="6" width="14.28515625" customWidth="1"/>
    <col min="7" max="7" width="15.28515625" customWidth="1"/>
    <col min="8" max="8" width="15" customWidth="1"/>
  </cols>
  <sheetData>
    <row r="1" spans="1:8" x14ac:dyDescent="0.25">
      <c r="A1" s="173" t="s">
        <v>437</v>
      </c>
      <c r="B1" s="174"/>
      <c r="C1" s="174"/>
      <c r="D1" s="174"/>
      <c r="E1" s="174"/>
      <c r="F1" s="174"/>
      <c r="G1" s="174"/>
      <c r="H1" s="250"/>
    </row>
    <row r="2" spans="1:8" x14ac:dyDescent="0.25">
      <c r="A2" s="202" t="s">
        <v>298</v>
      </c>
      <c r="B2" s="218"/>
      <c r="C2" s="218"/>
      <c r="D2" s="218"/>
      <c r="E2" s="218"/>
      <c r="F2" s="218"/>
      <c r="G2" s="218"/>
      <c r="H2" s="251"/>
    </row>
    <row r="3" spans="1:8" x14ac:dyDescent="0.25">
      <c r="A3" s="202" t="s">
        <v>384</v>
      </c>
      <c r="B3" s="218"/>
      <c r="C3" s="218"/>
      <c r="D3" s="218"/>
      <c r="E3" s="218"/>
      <c r="F3" s="218"/>
      <c r="G3" s="218"/>
      <c r="H3" s="251"/>
    </row>
    <row r="4" spans="1:8" x14ac:dyDescent="0.25">
      <c r="A4" s="202" t="s">
        <v>467</v>
      </c>
      <c r="B4" s="218"/>
      <c r="C4" s="218"/>
      <c r="D4" s="218"/>
      <c r="E4" s="218"/>
      <c r="F4" s="218"/>
      <c r="G4" s="218"/>
      <c r="H4" s="251"/>
    </row>
    <row r="5" spans="1:8" ht="15.75" thickBot="1" x14ac:dyDescent="0.3">
      <c r="A5" s="204" t="s">
        <v>1</v>
      </c>
      <c r="B5" s="219"/>
      <c r="C5" s="219"/>
      <c r="D5" s="219"/>
      <c r="E5" s="219"/>
      <c r="F5" s="219"/>
      <c r="G5" s="219"/>
      <c r="H5" s="252"/>
    </row>
    <row r="6" spans="1:8" ht="15.75" thickBot="1" x14ac:dyDescent="0.3">
      <c r="A6" s="173" t="s">
        <v>2</v>
      </c>
      <c r="B6" s="175"/>
      <c r="C6" s="185" t="s">
        <v>300</v>
      </c>
      <c r="D6" s="186"/>
      <c r="E6" s="186"/>
      <c r="F6" s="186"/>
      <c r="G6" s="187"/>
      <c r="H6" s="190" t="s">
        <v>301</v>
      </c>
    </row>
    <row r="7" spans="1:8" ht="18.75" thickBot="1" x14ac:dyDescent="0.3">
      <c r="A7" s="204"/>
      <c r="B7" s="205"/>
      <c r="C7" s="15" t="s">
        <v>186</v>
      </c>
      <c r="D7" s="15" t="s">
        <v>302</v>
      </c>
      <c r="E7" s="15" t="s">
        <v>303</v>
      </c>
      <c r="F7" s="15" t="s">
        <v>187</v>
      </c>
      <c r="G7" s="15" t="s">
        <v>204</v>
      </c>
      <c r="H7" s="191"/>
    </row>
    <row r="8" spans="1:8" ht="9" customHeight="1" x14ac:dyDescent="0.25">
      <c r="A8" s="194"/>
      <c r="B8" s="257"/>
      <c r="C8" s="60"/>
      <c r="D8" s="60"/>
      <c r="E8" s="60"/>
      <c r="F8" s="60"/>
      <c r="G8" s="60"/>
      <c r="H8" s="60"/>
    </row>
    <row r="9" spans="1:8" ht="16.5" customHeight="1" x14ac:dyDescent="0.25">
      <c r="A9" s="258" t="s">
        <v>385</v>
      </c>
      <c r="B9" s="259"/>
      <c r="C9" s="109">
        <f>+C10+C20+C29+C40</f>
        <v>28382484</v>
      </c>
      <c r="D9" s="143">
        <f>+D10+D20+D29+D40</f>
        <v>3723170</v>
      </c>
      <c r="E9" s="109">
        <f>+E10+E20+E29+E40</f>
        <v>32105654</v>
      </c>
      <c r="F9" s="109">
        <f>+F10+F20+F29+F40</f>
        <v>29119891</v>
      </c>
      <c r="G9" s="109">
        <f>+G10+G20+G29+G40</f>
        <v>28991964</v>
      </c>
      <c r="H9" s="118">
        <f>+E9-F9</f>
        <v>2985763</v>
      </c>
    </row>
    <row r="10" spans="1:8" x14ac:dyDescent="0.25">
      <c r="A10" s="228" t="s">
        <v>386</v>
      </c>
      <c r="B10" s="240"/>
      <c r="C10" s="109">
        <f>+C11+C12+C13+C14+C15+C16+C17+C18</f>
        <v>28382484</v>
      </c>
      <c r="D10" s="144">
        <f>+D11+D12+D13+D14+D15+D16+D17+D18</f>
        <v>3723170</v>
      </c>
      <c r="E10" s="144">
        <f>+E11+E12+E13+E14+E15+E16+E17+E18</f>
        <v>32105654</v>
      </c>
      <c r="F10" s="144">
        <f>+F11+F12+F13+F14+F15+F16+F17+F18</f>
        <v>29119891</v>
      </c>
      <c r="G10" s="144">
        <f>+G11+G12+G13+G14+G15+G16+G17+G18</f>
        <v>28991964</v>
      </c>
      <c r="H10" s="118">
        <f>+E10-F10</f>
        <v>2985763</v>
      </c>
    </row>
    <row r="11" spans="1:8" x14ac:dyDescent="0.25">
      <c r="A11" s="49"/>
      <c r="B11" s="53" t="s">
        <v>387</v>
      </c>
      <c r="C11" s="114">
        <v>0</v>
      </c>
      <c r="D11" s="139">
        <v>0</v>
      </c>
      <c r="E11" s="114">
        <v>0</v>
      </c>
      <c r="F11" s="114">
        <v>0</v>
      </c>
      <c r="G11" s="114">
        <v>0</v>
      </c>
      <c r="H11" s="114">
        <f>+E11-F11</f>
        <v>0</v>
      </c>
    </row>
    <row r="12" spans="1:8" x14ac:dyDescent="0.25">
      <c r="A12" s="49"/>
      <c r="B12" s="53" t="s">
        <v>388</v>
      </c>
      <c r="C12" s="116">
        <v>28382484</v>
      </c>
      <c r="D12" s="145">
        <v>3723170</v>
      </c>
      <c r="E12" s="116">
        <v>32105654</v>
      </c>
      <c r="F12" s="116">
        <v>29119891</v>
      </c>
      <c r="G12" s="116">
        <v>28991964</v>
      </c>
      <c r="H12" s="116">
        <f t="shared" ref="H12:H18" si="0">+E12-F12</f>
        <v>2985763</v>
      </c>
    </row>
    <row r="13" spans="1:8" x14ac:dyDescent="0.25">
      <c r="A13" s="49"/>
      <c r="B13" s="53" t="s">
        <v>389</v>
      </c>
      <c r="C13" s="114">
        <v>0</v>
      </c>
      <c r="D13" s="114">
        <v>0</v>
      </c>
      <c r="E13" s="114">
        <v>0</v>
      </c>
      <c r="F13" s="114">
        <v>0</v>
      </c>
      <c r="G13" s="114">
        <v>0</v>
      </c>
      <c r="H13" s="114">
        <f t="shared" si="0"/>
        <v>0</v>
      </c>
    </row>
    <row r="14" spans="1:8" x14ac:dyDescent="0.25">
      <c r="A14" s="49"/>
      <c r="B14" s="53" t="s">
        <v>390</v>
      </c>
      <c r="C14" s="114">
        <v>0</v>
      </c>
      <c r="D14" s="114">
        <v>0</v>
      </c>
      <c r="E14" s="114">
        <v>0</v>
      </c>
      <c r="F14" s="114">
        <v>0</v>
      </c>
      <c r="G14" s="114">
        <v>0</v>
      </c>
      <c r="H14" s="114">
        <f t="shared" si="0"/>
        <v>0</v>
      </c>
    </row>
    <row r="15" spans="1:8" x14ac:dyDescent="0.25">
      <c r="A15" s="49"/>
      <c r="B15" s="53" t="s">
        <v>391</v>
      </c>
      <c r="C15" s="114">
        <v>0</v>
      </c>
      <c r="D15" s="114">
        <v>0</v>
      </c>
      <c r="E15" s="114">
        <v>0</v>
      </c>
      <c r="F15" s="114">
        <v>0</v>
      </c>
      <c r="G15" s="114">
        <v>0</v>
      </c>
      <c r="H15" s="114">
        <f t="shared" si="0"/>
        <v>0</v>
      </c>
    </row>
    <row r="16" spans="1:8" x14ac:dyDescent="0.25">
      <c r="A16" s="49"/>
      <c r="B16" s="53" t="s">
        <v>392</v>
      </c>
      <c r="C16" s="114">
        <v>0</v>
      </c>
      <c r="D16" s="114">
        <v>0</v>
      </c>
      <c r="E16" s="114">
        <v>0</v>
      </c>
      <c r="F16" s="114">
        <v>0</v>
      </c>
      <c r="G16" s="114">
        <v>0</v>
      </c>
      <c r="H16" s="114">
        <f t="shared" si="0"/>
        <v>0</v>
      </c>
    </row>
    <row r="17" spans="1:8" x14ac:dyDescent="0.25">
      <c r="A17" s="49"/>
      <c r="B17" s="53" t="s">
        <v>393</v>
      </c>
      <c r="C17" s="114">
        <v>0</v>
      </c>
      <c r="D17" s="114">
        <v>0</v>
      </c>
      <c r="E17" s="114">
        <v>0</v>
      </c>
      <c r="F17" s="114">
        <v>0</v>
      </c>
      <c r="G17" s="114">
        <v>0</v>
      </c>
      <c r="H17" s="114">
        <f t="shared" si="0"/>
        <v>0</v>
      </c>
    </row>
    <row r="18" spans="1:8" x14ac:dyDescent="0.25">
      <c r="A18" s="49"/>
      <c r="B18" s="53" t="s">
        <v>394</v>
      </c>
      <c r="C18" s="114">
        <v>0</v>
      </c>
      <c r="D18" s="114">
        <v>0</v>
      </c>
      <c r="E18" s="114">
        <v>0</v>
      </c>
      <c r="F18" s="114">
        <v>0</v>
      </c>
      <c r="G18" s="114">
        <v>0</v>
      </c>
      <c r="H18" s="114">
        <f t="shared" si="0"/>
        <v>0</v>
      </c>
    </row>
    <row r="19" spans="1:8" x14ac:dyDescent="0.25">
      <c r="A19" s="62"/>
      <c r="B19" s="63"/>
      <c r="C19" s="57"/>
      <c r="D19" s="57"/>
      <c r="E19" s="57"/>
      <c r="F19" s="57"/>
      <c r="G19" s="57"/>
      <c r="H19" s="57"/>
    </row>
    <row r="20" spans="1:8" x14ac:dyDescent="0.25">
      <c r="A20" s="228" t="s">
        <v>395</v>
      </c>
      <c r="B20" s="240"/>
      <c r="C20" s="113">
        <f t="shared" ref="C20:H20" si="1">+C21+C22+C23+C24+C25+C26+C27</f>
        <v>0</v>
      </c>
      <c r="D20" s="113">
        <f t="shared" si="1"/>
        <v>0</v>
      </c>
      <c r="E20" s="113">
        <f t="shared" si="1"/>
        <v>0</v>
      </c>
      <c r="F20" s="113">
        <f t="shared" si="1"/>
        <v>0</v>
      </c>
      <c r="G20" s="113">
        <f t="shared" si="1"/>
        <v>0</v>
      </c>
      <c r="H20" s="113">
        <f t="shared" si="1"/>
        <v>0</v>
      </c>
    </row>
    <row r="21" spans="1:8" x14ac:dyDescent="0.25">
      <c r="A21" s="49"/>
      <c r="B21" s="53" t="s">
        <v>396</v>
      </c>
      <c r="C21" s="114">
        <v>0</v>
      </c>
      <c r="D21" s="114">
        <v>0</v>
      </c>
      <c r="E21" s="114">
        <v>0</v>
      </c>
      <c r="F21" s="114">
        <v>0</v>
      </c>
      <c r="G21" s="114">
        <v>0</v>
      </c>
      <c r="H21" s="114">
        <f t="shared" ref="H21:H27" si="2">+E21-F21</f>
        <v>0</v>
      </c>
    </row>
    <row r="22" spans="1:8" x14ac:dyDescent="0.25">
      <c r="A22" s="49"/>
      <c r="B22" s="53" t="s">
        <v>397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f t="shared" si="2"/>
        <v>0</v>
      </c>
    </row>
    <row r="23" spans="1:8" x14ac:dyDescent="0.25">
      <c r="A23" s="49"/>
      <c r="B23" s="53" t="s">
        <v>398</v>
      </c>
      <c r="C23" s="114">
        <v>0</v>
      </c>
      <c r="D23" s="114">
        <v>0</v>
      </c>
      <c r="E23" s="114">
        <v>0</v>
      </c>
      <c r="F23" s="114">
        <v>0</v>
      </c>
      <c r="G23" s="114">
        <v>0</v>
      </c>
      <c r="H23" s="114">
        <f t="shared" si="2"/>
        <v>0</v>
      </c>
    </row>
    <row r="24" spans="1:8" x14ac:dyDescent="0.25">
      <c r="A24" s="49"/>
      <c r="B24" s="53" t="s">
        <v>399</v>
      </c>
      <c r="C24" s="114">
        <v>0</v>
      </c>
      <c r="D24" s="114">
        <v>0</v>
      </c>
      <c r="E24" s="114">
        <v>0</v>
      </c>
      <c r="F24" s="114">
        <v>0</v>
      </c>
      <c r="G24" s="114">
        <v>0</v>
      </c>
      <c r="H24" s="114">
        <f t="shared" si="2"/>
        <v>0</v>
      </c>
    </row>
    <row r="25" spans="1:8" x14ac:dyDescent="0.25">
      <c r="A25" s="49"/>
      <c r="B25" s="53" t="s">
        <v>400</v>
      </c>
      <c r="C25" s="114">
        <v>0</v>
      </c>
      <c r="D25" s="114">
        <v>0</v>
      </c>
      <c r="E25" s="114">
        <v>0</v>
      </c>
      <c r="F25" s="114">
        <v>0</v>
      </c>
      <c r="G25" s="114">
        <v>0</v>
      </c>
      <c r="H25" s="114">
        <f t="shared" si="2"/>
        <v>0</v>
      </c>
    </row>
    <row r="26" spans="1:8" x14ac:dyDescent="0.25">
      <c r="A26" s="49"/>
      <c r="B26" s="53" t="s">
        <v>401</v>
      </c>
      <c r="C26" s="114">
        <v>0</v>
      </c>
      <c r="D26" s="114">
        <v>0</v>
      </c>
      <c r="E26" s="114">
        <v>0</v>
      </c>
      <c r="F26" s="114">
        <v>0</v>
      </c>
      <c r="G26" s="114">
        <v>0</v>
      </c>
      <c r="H26" s="114">
        <f t="shared" si="2"/>
        <v>0</v>
      </c>
    </row>
    <row r="27" spans="1:8" x14ac:dyDescent="0.25">
      <c r="A27" s="49"/>
      <c r="B27" s="53" t="s">
        <v>402</v>
      </c>
      <c r="C27" s="114">
        <v>0</v>
      </c>
      <c r="D27" s="114">
        <v>0</v>
      </c>
      <c r="E27" s="114">
        <v>0</v>
      </c>
      <c r="F27" s="114">
        <v>0</v>
      </c>
      <c r="G27" s="114">
        <v>0</v>
      </c>
      <c r="H27" s="114">
        <f t="shared" si="2"/>
        <v>0</v>
      </c>
    </row>
    <row r="28" spans="1:8" x14ac:dyDescent="0.25">
      <c r="A28" s="62"/>
      <c r="B28" s="63"/>
      <c r="C28" s="57"/>
      <c r="D28" s="57"/>
      <c r="E28" s="57"/>
      <c r="F28" s="57"/>
      <c r="G28" s="57"/>
      <c r="H28" s="57"/>
    </row>
    <row r="29" spans="1:8" x14ac:dyDescent="0.25">
      <c r="A29" s="228" t="s">
        <v>403</v>
      </c>
      <c r="B29" s="240"/>
      <c r="C29" s="113">
        <f t="shared" ref="C29:H29" si="3">+C30+C31+C32+C33+C34+C35+C36+C37+C38</f>
        <v>0</v>
      </c>
      <c r="D29" s="113">
        <f t="shared" si="3"/>
        <v>0</v>
      </c>
      <c r="E29" s="113">
        <f t="shared" si="3"/>
        <v>0</v>
      </c>
      <c r="F29" s="113">
        <f t="shared" si="3"/>
        <v>0</v>
      </c>
      <c r="G29" s="113">
        <f t="shared" si="3"/>
        <v>0</v>
      </c>
      <c r="H29" s="113">
        <f t="shared" si="3"/>
        <v>0</v>
      </c>
    </row>
    <row r="30" spans="1:8" x14ac:dyDescent="0.25">
      <c r="A30" s="49"/>
      <c r="B30" s="53" t="s">
        <v>404</v>
      </c>
      <c r="C30" s="114">
        <v>0</v>
      </c>
      <c r="D30" s="114">
        <v>0</v>
      </c>
      <c r="E30" s="114">
        <v>0</v>
      </c>
      <c r="F30" s="114">
        <v>0</v>
      </c>
      <c r="G30" s="114">
        <v>0</v>
      </c>
      <c r="H30" s="114">
        <f t="shared" ref="H30:H38" si="4">+E30-F30</f>
        <v>0</v>
      </c>
    </row>
    <row r="31" spans="1:8" x14ac:dyDescent="0.25">
      <c r="A31" s="49"/>
      <c r="B31" s="53" t="s">
        <v>405</v>
      </c>
      <c r="C31" s="114">
        <v>0</v>
      </c>
      <c r="D31" s="114">
        <v>0</v>
      </c>
      <c r="E31" s="114">
        <v>0</v>
      </c>
      <c r="F31" s="114">
        <v>0</v>
      </c>
      <c r="G31" s="114">
        <v>0</v>
      </c>
      <c r="H31" s="114">
        <f t="shared" si="4"/>
        <v>0</v>
      </c>
    </row>
    <row r="32" spans="1:8" x14ac:dyDescent="0.25">
      <c r="A32" s="49"/>
      <c r="B32" s="53" t="s">
        <v>406</v>
      </c>
      <c r="C32" s="114">
        <v>0</v>
      </c>
      <c r="D32" s="114">
        <v>0</v>
      </c>
      <c r="E32" s="114">
        <v>0</v>
      </c>
      <c r="F32" s="114">
        <v>0</v>
      </c>
      <c r="G32" s="114">
        <v>0</v>
      </c>
      <c r="H32" s="114">
        <f t="shared" si="4"/>
        <v>0</v>
      </c>
    </row>
    <row r="33" spans="1:8" x14ac:dyDescent="0.25">
      <c r="A33" s="49"/>
      <c r="B33" s="53" t="s">
        <v>407</v>
      </c>
      <c r="C33" s="114">
        <v>0</v>
      </c>
      <c r="D33" s="114">
        <v>0</v>
      </c>
      <c r="E33" s="114">
        <v>0</v>
      </c>
      <c r="F33" s="114">
        <v>0</v>
      </c>
      <c r="G33" s="114">
        <v>0</v>
      </c>
      <c r="H33" s="114">
        <f t="shared" si="4"/>
        <v>0</v>
      </c>
    </row>
    <row r="34" spans="1:8" x14ac:dyDescent="0.25">
      <c r="A34" s="49"/>
      <c r="B34" s="53" t="s">
        <v>408</v>
      </c>
      <c r="C34" s="114">
        <v>0</v>
      </c>
      <c r="D34" s="114">
        <v>0</v>
      </c>
      <c r="E34" s="114">
        <v>0</v>
      </c>
      <c r="F34" s="114">
        <v>0</v>
      </c>
      <c r="G34" s="114">
        <v>0</v>
      </c>
      <c r="H34" s="114">
        <f t="shared" si="4"/>
        <v>0</v>
      </c>
    </row>
    <row r="35" spans="1:8" x14ac:dyDescent="0.25">
      <c r="A35" s="49"/>
      <c r="B35" s="53" t="s">
        <v>409</v>
      </c>
      <c r="C35" s="114">
        <v>0</v>
      </c>
      <c r="D35" s="114">
        <v>0</v>
      </c>
      <c r="E35" s="114">
        <v>0</v>
      </c>
      <c r="F35" s="114">
        <v>0</v>
      </c>
      <c r="G35" s="114">
        <v>0</v>
      </c>
      <c r="H35" s="114">
        <f t="shared" si="4"/>
        <v>0</v>
      </c>
    </row>
    <row r="36" spans="1:8" x14ac:dyDescent="0.25">
      <c r="A36" s="49"/>
      <c r="B36" s="53" t="s">
        <v>410</v>
      </c>
      <c r="C36" s="114">
        <v>0</v>
      </c>
      <c r="D36" s="114">
        <v>0</v>
      </c>
      <c r="E36" s="114">
        <v>0</v>
      </c>
      <c r="F36" s="114">
        <v>0</v>
      </c>
      <c r="G36" s="114">
        <v>0</v>
      </c>
      <c r="H36" s="114">
        <f t="shared" si="4"/>
        <v>0</v>
      </c>
    </row>
    <row r="37" spans="1:8" x14ac:dyDescent="0.25">
      <c r="A37" s="49"/>
      <c r="B37" s="53" t="s">
        <v>411</v>
      </c>
      <c r="C37" s="114">
        <v>0</v>
      </c>
      <c r="D37" s="114">
        <v>0</v>
      </c>
      <c r="E37" s="114">
        <v>0</v>
      </c>
      <c r="F37" s="114">
        <v>0</v>
      </c>
      <c r="G37" s="114">
        <v>0</v>
      </c>
      <c r="H37" s="114">
        <f t="shared" si="4"/>
        <v>0</v>
      </c>
    </row>
    <row r="38" spans="1:8" x14ac:dyDescent="0.25">
      <c r="A38" s="49"/>
      <c r="B38" s="53" t="s">
        <v>412</v>
      </c>
      <c r="C38" s="114">
        <v>0</v>
      </c>
      <c r="D38" s="114">
        <v>0</v>
      </c>
      <c r="E38" s="114">
        <v>0</v>
      </c>
      <c r="F38" s="114">
        <v>0</v>
      </c>
      <c r="G38" s="114">
        <v>0</v>
      </c>
      <c r="H38" s="114">
        <f t="shared" si="4"/>
        <v>0</v>
      </c>
    </row>
    <row r="39" spans="1:8" x14ac:dyDescent="0.25">
      <c r="A39" s="62"/>
      <c r="B39" s="63"/>
      <c r="C39" s="57"/>
      <c r="D39" s="57"/>
      <c r="E39" s="57"/>
      <c r="F39" s="57"/>
      <c r="G39" s="57"/>
      <c r="H39" s="57"/>
    </row>
    <row r="40" spans="1:8" ht="21.75" customHeight="1" x14ac:dyDescent="0.25">
      <c r="A40" s="258" t="s">
        <v>413</v>
      </c>
      <c r="B40" s="260"/>
      <c r="C40" s="113">
        <f t="shared" ref="C40:H40" si="5">+C41+C42+C43+C44</f>
        <v>0</v>
      </c>
      <c r="D40" s="113">
        <f t="shared" si="5"/>
        <v>0</v>
      </c>
      <c r="E40" s="113">
        <f t="shared" si="5"/>
        <v>0</v>
      </c>
      <c r="F40" s="113">
        <f t="shared" si="5"/>
        <v>0</v>
      </c>
      <c r="G40" s="113">
        <f t="shared" si="5"/>
        <v>0</v>
      </c>
      <c r="H40" s="113">
        <f t="shared" si="5"/>
        <v>0</v>
      </c>
    </row>
    <row r="41" spans="1:8" x14ac:dyDescent="0.25">
      <c r="A41" s="49"/>
      <c r="B41" s="53" t="s">
        <v>414</v>
      </c>
      <c r="C41" s="114">
        <v>0</v>
      </c>
      <c r="D41" s="114">
        <v>0</v>
      </c>
      <c r="E41" s="114">
        <v>0</v>
      </c>
      <c r="F41" s="114">
        <v>0</v>
      </c>
      <c r="G41" s="114">
        <v>0</v>
      </c>
      <c r="H41" s="114">
        <f>+E41-F41</f>
        <v>0</v>
      </c>
    </row>
    <row r="42" spans="1:8" ht="22.5" customHeight="1" x14ac:dyDescent="0.25">
      <c r="A42" s="49"/>
      <c r="B42" s="56" t="s">
        <v>415</v>
      </c>
      <c r="C42" s="114">
        <v>0</v>
      </c>
      <c r="D42" s="114">
        <v>0</v>
      </c>
      <c r="E42" s="114">
        <v>0</v>
      </c>
      <c r="F42" s="114">
        <v>0</v>
      </c>
      <c r="G42" s="114">
        <v>0</v>
      </c>
      <c r="H42" s="114">
        <f>+E42-F42</f>
        <v>0</v>
      </c>
    </row>
    <row r="43" spans="1:8" x14ac:dyDescent="0.25">
      <c r="A43" s="49"/>
      <c r="B43" s="53" t="s">
        <v>416</v>
      </c>
      <c r="C43" s="114">
        <v>0</v>
      </c>
      <c r="D43" s="114">
        <v>0</v>
      </c>
      <c r="E43" s="114">
        <v>0</v>
      </c>
      <c r="F43" s="114">
        <v>0</v>
      </c>
      <c r="G43" s="114">
        <v>0</v>
      </c>
      <c r="H43" s="114">
        <f>+E43-F43</f>
        <v>0</v>
      </c>
    </row>
    <row r="44" spans="1:8" x14ac:dyDescent="0.25">
      <c r="A44" s="49"/>
      <c r="B44" s="53" t="s">
        <v>417</v>
      </c>
      <c r="C44" s="114">
        <v>0</v>
      </c>
      <c r="D44" s="114">
        <v>0</v>
      </c>
      <c r="E44" s="114">
        <v>0</v>
      </c>
      <c r="F44" s="114">
        <v>0</v>
      </c>
      <c r="G44" s="114">
        <v>0</v>
      </c>
      <c r="H44" s="114">
        <f>+E44-F44</f>
        <v>0</v>
      </c>
    </row>
    <row r="45" spans="1:8" x14ac:dyDescent="0.25">
      <c r="A45" s="62"/>
      <c r="B45" s="63"/>
      <c r="C45" s="57"/>
      <c r="D45" s="57"/>
      <c r="E45" s="57"/>
      <c r="F45" s="57"/>
      <c r="G45" s="57"/>
      <c r="H45" s="57"/>
    </row>
    <row r="46" spans="1:8" x14ac:dyDescent="0.25">
      <c r="A46" s="228" t="s">
        <v>418</v>
      </c>
      <c r="B46" s="240"/>
      <c r="C46" s="113">
        <f t="shared" ref="C46:H46" si="6">+C47+C57+C66+C77</f>
        <v>0</v>
      </c>
      <c r="D46" s="113">
        <f t="shared" si="6"/>
        <v>0</v>
      </c>
      <c r="E46" s="113">
        <f t="shared" si="6"/>
        <v>0</v>
      </c>
      <c r="F46" s="113">
        <f t="shared" si="6"/>
        <v>0</v>
      </c>
      <c r="G46" s="113">
        <f t="shared" si="6"/>
        <v>0</v>
      </c>
      <c r="H46" s="113">
        <f t="shared" si="6"/>
        <v>0</v>
      </c>
    </row>
    <row r="47" spans="1:8" x14ac:dyDescent="0.25">
      <c r="A47" s="228" t="s">
        <v>386</v>
      </c>
      <c r="B47" s="240"/>
      <c r="C47" s="113">
        <f t="shared" ref="C47:H47" si="7">+C48+C49+C50+C51+C52+C53+C54+C55</f>
        <v>0</v>
      </c>
      <c r="D47" s="113">
        <f t="shared" si="7"/>
        <v>0</v>
      </c>
      <c r="E47" s="113">
        <f t="shared" si="7"/>
        <v>0</v>
      </c>
      <c r="F47" s="113">
        <f t="shared" si="7"/>
        <v>0</v>
      </c>
      <c r="G47" s="113">
        <f t="shared" si="7"/>
        <v>0</v>
      </c>
      <c r="H47" s="113">
        <f t="shared" si="7"/>
        <v>0</v>
      </c>
    </row>
    <row r="48" spans="1:8" x14ac:dyDescent="0.25">
      <c r="A48" s="49"/>
      <c r="B48" s="53" t="s">
        <v>387</v>
      </c>
      <c r="C48" s="114">
        <v>0</v>
      </c>
      <c r="D48" s="114">
        <v>0</v>
      </c>
      <c r="E48" s="114">
        <v>0</v>
      </c>
      <c r="F48" s="114">
        <v>0</v>
      </c>
      <c r="G48" s="114">
        <v>0</v>
      </c>
      <c r="H48" s="114">
        <f t="shared" ref="H48:H55" si="8">+E48-F48</f>
        <v>0</v>
      </c>
    </row>
    <row r="49" spans="1:8" x14ac:dyDescent="0.25">
      <c r="A49" s="49"/>
      <c r="B49" s="53" t="s">
        <v>388</v>
      </c>
      <c r="C49" s="114">
        <v>0</v>
      </c>
      <c r="D49" s="114">
        <v>0</v>
      </c>
      <c r="E49" s="114">
        <v>0</v>
      </c>
      <c r="F49" s="114">
        <v>0</v>
      </c>
      <c r="G49" s="114">
        <v>0</v>
      </c>
      <c r="H49" s="114">
        <f t="shared" si="8"/>
        <v>0</v>
      </c>
    </row>
    <row r="50" spans="1:8" x14ac:dyDescent="0.25">
      <c r="A50" s="49"/>
      <c r="B50" s="53" t="s">
        <v>389</v>
      </c>
      <c r="C50" s="114">
        <v>0</v>
      </c>
      <c r="D50" s="114">
        <v>0</v>
      </c>
      <c r="E50" s="114">
        <v>0</v>
      </c>
      <c r="F50" s="114">
        <v>0</v>
      </c>
      <c r="G50" s="114">
        <v>0</v>
      </c>
      <c r="H50" s="114">
        <f t="shared" si="8"/>
        <v>0</v>
      </c>
    </row>
    <row r="51" spans="1:8" x14ac:dyDescent="0.25">
      <c r="A51" s="49"/>
      <c r="B51" s="53" t="s">
        <v>390</v>
      </c>
      <c r="C51" s="114">
        <v>0</v>
      </c>
      <c r="D51" s="114">
        <v>0</v>
      </c>
      <c r="E51" s="114">
        <v>0</v>
      </c>
      <c r="F51" s="114">
        <v>0</v>
      </c>
      <c r="G51" s="114">
        <v>0</v>
      </c>
      <c r="H51" s="114">
        <f t="shared" si="8"/>
        <v>0</v>
      </c>
    </row>
    <row r="52" spans="1:8" x14ac:dyDescent="0.25">
      <c r="A52" s="49"/>
      <c r="B52" s="53" t="s">
        <v>391</v>
      </c>
      <c r="C52" s="114">
        <v>0</v>
      </c>
      <c r="D52" s="114">
        <v>0</v>
      </c>
      <c r="E52" s="114">
        <v>0</v>
      </c>
      <c r="F52" s="114">
        <v>0</v>
      </c>
      <c r="G52" s="114">
        <v>0</v>
      </c>
      <c r="H52" s="114">
        <f t="shared" si="8"/>
        <v>0</v>
      </c>
    </row>
    <row r="53" spans="1:8" x14ac:dyDescent="0.25">
      <c r="A53" s="49"/>
      <c r="B53" s="53" t="s">
        <v>392</v>
      </c>
      <c r="C53" s="114">
        <v>0</v>
      </c>
      <c r="D53" s="114">
        <v>0</v>
      </c>
      <c r="E53" s="114">
        <v>0</v>
      </c>
      <c r="F53" s="114">
        <v>0</v>
      </c>
      <c r="G53" s="114">
        <v>0</v>
      </c>
      <c r="H53" s="114">
        <f t="shared" si="8"/>
        <v>0</v>
      </c>
    </row>
    <row r="54" spans="1:8" x14ac:dyDescent="0.25">
      <c r="A54" s="49"/>
      <c r="B54" s="53" t="s">
        <v>393</v>
      </c>
      <c r="C54" s="114">
        <v>0</v>
      </c>
      <c r="D54" s="114">
        <v>0</v>
      </c>
      <c r="E54" s="114">
        <v>0</v>
      </c>
      <c r="F54" s="114">
        <v>0</v>
      </c>
      <c r="G54" s="114">
        <v>0</v>
      </c>
      <c r="H54" s="114">
        <f t="shared" si="8"/>
        <v>0</v>
      </c>
    </row>
    <row r="55" spans="1:8" x14ac:dyDescent="0.25">
      <c r="A55" s="49"/>
      <c r="B55" s="53" t="s">
        <v>394</v>
      </c>
      <c r="C55" s="114">
        <v>0</v>
      </c>
      <c r="D55" s="114">
        <v>0</v>
      </c>
      <c r="E55" s="114">
        <v>0</v>
      </c>
      <c r="F55" s="114">
        <v>0</v>
      </c>
      <c r="G55" s="114">
        <v>0</v>
      </c>
      <c r="H55" s="114">
        <f t="shared" si="8"/>
        <v>0</v>
      </c>
    </row>
    <row r="56" spans="1:8" x14ac:dyDescent="0.25">
      <c r="A56" s="62"/>
      <c r="B56" s="63"/>
      <c r="C56" s="57"/>
      <c r="D56" s="57"/>
      <c r="E56" s="57"/>
      <c r="F56" s="57"/>
      <c r="G56" s="57"/>
      <c r="H56" s="57"/>
    </row>
    <row r="57" spans="1:8" x14ac:dyDescent="0.25">
      <c r="A57" s="228" t="s">
        <v>395</v>
      </c>
      <c r="B57" s="240"/>
      <c r="C57" s="113">
        <f t="shared" ref="C57:H57" si="9">+C58+C59+C60+C61+C62+C63+C64</f>
        <v>0</v>
      </c>
      <c r="D57" s="113">
        <f t="shared" si="9"/>
        <v>0</v>
      </c>
      <c r="E57" s="113">
        <f t="shared" si="9"/>
        <v>0</v>
      </c>
      <c r="F57" s="113">
        <f t="shared" si="9"/>
        <v>0</v>
      </c>
      <c r="G57" s="113">
        <f t="shared" si="9"/>
        <v>0</v>
      </c>
      <c r="H57" s="113">
        <f t="shared" si="9"/>
        <v>0</v>
      </c>
    </row>
    <row r="58" spans="1:8" x14ac:dyDescent="0.25">
      <c r="A58" s="49"/>
      <c r="B58" s="53" t="s">
        <v>396</v>
      </c>
      <c r="C58" s="114">
        <v>0</v>
      </c>
      <c r="D58" s="114">
        <v>0</v>
      </c>
      <c r="E58" s="114">
        <v>0</v>
      </c>
      <c r="F58" s="114">
        <v>0</v>
      </c>
      <c r="G58" s="114">
        <v>0</v>
      </c>
      <c r="H58" s="114">
        <f t="shared" ref="H58:H64" si="10">+E58-F58</f>
        <v>0</v>
      </c>
    </row>
    <row r="59" spans="1:8" x14ac:dyDescent="0.25">
      <c r="A59" s="49"/>
      <c r="B59" s="53" t="s">
        <v>397</v>
      </c>
      <c r="C59" s="114">
        <v>0</v>
      </c>
      <c r="D59" s="114">
        <v>0</v>
      </c>
      <c r="E59" s="114">
        <v>0</v>
      </c>
      <c r="F59" s="114">
        <v>0</v>
      </c>
      <c r="G59" s="114">
        <v>0</v>
      </c>
      <c r="H59" s="114">
        <f t="shared" si="10"/>
        <v>0</v>
      </c>
    </row>
    <row r="60" spans="1:8" x14ac:dyDescent="0.25">
      <c r="A60" s="49"/>
      <c r="B60" s="53" t="s">
        <v>398</v>
      </c>
      <c r="C60" s="114">
        <v>0</v>
      </c>
      <c r="D60" s="114">
        <v>0</v>
      </c>
      <c r="E60" s="114">
        <v>0</v>
      </c>
      <c r="F60" s="114">
        <v>0</v>
      </c>
      <c r="G60" s="114">
        <v>0</v>
      </c>
      <c r="H60" s="114">
        <f t="shared" si="10"/>
        <v>0</v>
      </c>
    </row>
    <row r="61" spans="1:8" x14ac:dyDescent="0.25">
      <c r="A61" s="49"/>
      <c r="B61" s="53" t="s">
        <v>399</v>
      </c>
      <c r="C61" s="114">
        <v>0</v>
      </c>
      <c r="D61" s="114">
        <v>0</v>
      </c>
      <c r="E61" s="114">
        <v>0</v>
      </c>
      <c r="F61" s="114">
        <v>0</v>
      </c>
      <c r="G61" s="114">
        <v>0</v>
      </c>
      <c r="H61" s="114">
        <f t="shared" si="10"/>
        <v>0</v>
      </c>
    </row>
    <row r="62" spans="1:8" x14ac:dyDescent="0.25">
      <c r="A62" s="49"/>
      <c r="B62" s="53" t="s">
        <v>400</v>
      </c>
      <c r="C62" s="114">
        <v>0</v>
      </c>
      <c r="D62" s="114">
        <v>0</v>
      </c>
      <c r="E62" s="114">
        <v>0</v>
      </c>
      <c r="F62" s="114">
        <v>0</v>
      </c>
      <c r="G62" s="114">
        <v>0</v>
      </c>
      <c r="H62" s="114">
        <f t="shared" si="10"/>
        <v>0</v>
      </c>
    </row>
    <row r="63" spans="1:8" x14ac:dyDescent="0.25">
      <c r="A63" s="49"/>
      <c r="B63" s="53" t="s">
        <v>401</v>
      </c>
      <c r="C63" s="114">
        <v>0</v>
      </c>
      <c r="D63" s="114">
        <v>0</v>
      </c>
      <c r="E63" s="114">
        <v>0</v>
      </c>
      <c r="F63" s="114">
        <v>0</v>
      </c>
      <c r="G63" s="114">
        <v>0</v>
      </c>
      <c r="H63" s="114">
        <f t="shared" si="10"/>
        <v>0</v>
      </c>
    </row>
    <row r="64" spans="1:8" x14ac:dyDescent="0.25">
      <c r="A64" s="49"/>
      <c r="B64" s="53" t="s">
        <v>402</v>
      </c>
      <c r="C64" s="114">
        <v>0</v>
      </c>
      <c r="D64" s="114">
        <v>0</v>
      </c>
      <c r="E64" s="114">
        <v>0</v>
      </c>
      <c r="F64" s="114">
        <v>0</v>
      </c>
      <c r="G64" s="114">
        <v>0</v>
      </c>
      <c r="H64" s="114">
        <f t="shared" si="10"/>
        <v>0</v>
      </c>
    </row>
    <row r="65" spans="1:8" x14ac:dyDescent="0.25">
      <c r="A65" s="62"/>
      <c r="B65" s="63"/>
      <c r="C65" s="57"/>
      <c r="D65" s="57"/>
      <c r="E65" s="57"/>
      <c r="F65" s="57"/>
      <c r="G65" s="57"/>
      <c r="H65" s="57"/>
    </row>
    <row r="66" spans="1:8" x14ac:dyDescent="0.25">
      <c r="A66" s="228" t="s">
        <v>403</v>
      </c>
      <c r="B66" s="240"/>
      <c r="C66" s="113">
        <f t="shared" ref="C66:H66" si="11">+C67+C68+C69+C70+C71+C72+C73+C74+C75</f>
        <v>0</v>
      </c>
      <c r="D66" s="113">
        <f t="shared" si="11"/>
        <v>0</v>
      </c>
      <c r="E66" s="113">
        <f t="shared" si="11"/>
        <v>0</v>
      </c>
      <c r="F66" s="113">
        <f t="shared" si="11"/>
        <v>0</v>
      </c>
      <c r="G66" s="113">
        <f t="shared" si="11"/>
        <v>0</v>
      </c>
      <c r="H66" s="113">
        <f t="shared" si="11"/>
        <v>0</v>
      </c>
    </row>
    <row r="67" spans="1:8" x14ac:dyDescent="0.25">
      <c r="A67" s="49"/>
      <c r="B67" s="53" t="s">
        <v>404</v>
      </c>
      <c r="C67" s="114">
        <v>0</v>
      </c>
      <c r="D67" s="114">
        <v>0</v>
      </c>
      <c r="E67" s="114">
        <v>0</v>
      </c>
      <c r="F67" s="114">
        <v>0</v>
      </c>
      <c r="G67" s="114">
        <v>0</v>
      </c>
      <c r="H67" s="114">
        <f t="shared" ref="H67:H75" si="12">+E67-F67</f>
        <v>0</v>
      </c>
    </row>
    <row r="68" spans="1:8" x14ac:dyDescent="0.25">
      <c r="A68" s="49"/>
      <c r="B68" s="53" t="s">
        <v>405</v>
      </c>
      <c r="C68" s="114">
        <v>0</v>
      </c>
      <c r="D68" s="114">
        <v>0</v>
      </c>
      <c r="E68" s="114">
        <v>0</v>
      </c>
      <c r="F68" s="114">
        <v>0</v>
      </c>
      <c r="G68" s="114">
        <v>0</v>
      </c>
      <c r="H68" s="114">
        <f t="shared" si="12"/>
        <v>0</v>
      </c>
    </row>
    <row r="69" spans="1:8" x14ac:dyDescent="0.25">
      <c r="A69" s="49"/>
      <c r="B69" s="53" t="s">
        <v>406</v>
      </c>
      <c r="C69" s="114">
        <v>0</v>
      </c>
      <c r="D69" s="114">
        <v>0</v>
      </c>
      <c r="E69" s="114">
        <v>0</v>
      </c>
      <c r="F69" s="114">
        <v>0</v>
      </c>
      <c r="G69" s="114">
        <v>0</v>
      </c>
      <c r="H69" s="114">
        <f t="shared" si="12"/>
        <v>0</v>
      </c>
    </row>
    <row r="70" spans="1:8" x14ac:dyDescent="0.25">
      <c r="A70" s="49"/>
      <c r="B70" s="53" t="s">
        <v>407</v>
      </c>
      <c r="C70" s="114">
        <v>0</v>
      </c>
      <c r="D70" s="114">
        <v>0</v>
      </c>
      <c r="E70" s="114">
        <v>0</v>
      </c>
      <c r="F70" s="114">
        <v>0</v>
      </c>
      <c r="G70" s="114">
        <v>0</v>
      </c>
      <c r="H70" s="114">
        <f t="shared" si="12"/>
        <v>0</v>
      </c>
    </row>
    <row r="71" spans="1:8" x14ac:dyDescent="0.25">
      <c r="A71" s="49"/>
      <c r="B71" s="53" t="s">
        <v>408</v>
      </c>
      <c r="C71" s="114">
        <v>0</v>
      </c>
      <c r="D71" s="114">
        <v>0</v>
      </c>
      <c r="E71" s="114">
        <v>0</v>
      </c>
      <c r="F71" s="114">
        <v>0</v>
      </c>
      <c r="G71" s="114">
        <v>0</v>
      </c>
      <c r="H71" s="114">
        <f t="shared" si="12"/>
        <v>0</v>
      </c>
    </row>
    <row r="72" spans="1:8" x14ac:dyDescent="0.25">
      <c r="A72" s="49"/>
      <c r="B72" s="53" t="s">
        <v>409</v>
      </c>
      <c r="C72" s="114">
        <v>0</v>
      </c>
      <c r="D72" s="114">
        <v>0</v>
      </c>
      <c r="E72" s="114">
        <v>0</v>
      </c>
      <c r="F72" s="114">
        <v>0</v>
      </c>
      <c r="G72" s="114">
        <v>0</v>
      </c>
      <c r="H72" s="114">
        <f t="shared" si="12"/>
        <v>0</v>
      </c>
    </row>
    <row r="73" spans="1:8" x14ac:dyDescent="0.25">
      <c r="A73" s="49"/>
      <c r="B73" s="53" t="s">
        <v>410</v>
      </c>
      <c r="C73" s="114">
        <v>0</v>
      </c>
      <c r="D73" s="114">
        <v>0</v>
      </c>
      <c r="E73" s="114">
        <v>0</v>
      </c>
      <c r="F73" s="114">
        <v>0</v>
      </c>
      <c r="G73" s="114">
        <v>0</v>
      </c>
      <c r="H73" s="114">
        <f t="shared" si="12"/>
        <v>0</v>
      </c>
    </row>
    <row r="74" spans="1:8" x14ac:dyDescent="0.25">
      <c r="A74" s="49"/>
      <c r="B74" s="53" t="s">
        <v>411</v>
      </c>
      <c r="C74" s="114">
        <v>0</v>
      </c>
      <c r="D74" s="114">
        <v>0</v>
      </c>
      <c r="E74" s="114">
        <v>0</v>
      </c>
      <c r="F74" s="114">
        <v>0</v>
      </c>
      <c r="G74" s="114">
        <v>0</v>
      </c>
      <c r="H74" s="114">
        <f t="shared" si="12"/>
        <v>0</v>
      </c>
    </row>
    <row r="75" spans="1:8" x14ac:dyDescent="0.25">
      <c r="A75" s="49"/>
      <c r="B75" s="53" t="s">
        <v>412</v>
      </c>
      <c r="C75" s="114">
        <v>0</v>
      </c>
      <c r="D75" s="114">
        <v>0</v>
      </c>
      <c r="E75" s="114">
        <v>0</v>
      </c>
      <c r="F75" s="114">
        <v>0</v>
      </c>
      <c r="G75" s="114">
        <v>0</v>
      </c>
      <c r="H75" s="114">
        <f t="shared" si="12"/>
        <v>0</v>
      </c>
    </row>
    <row r="76" spans="1:8" x14ac:dyDescent="0.25">
      <c r="A76" s="62"/>
      <c r="B76" s="63"/>
      <c r="C76" s="57"/>
      <c r="D76" s="57"/>
      <c r="E76" s="57"/>
      <c r="F76" s="57"/>
      <c r="G76" s="57"/>
      <c r="H76" s="57"/>
    </row>
    <row r="77" spans="1:8" ht="18.75" customHeight="1" x14ac:dyDescent="0.25">
      <c r="A77" s="258" t="s">
        <v>413</v>
      </c>
      <c r="B77" s="260"/>
      <c r="C77" s="113">
        <f t="shared" ref="C77:H77" si="13">+C78+C79+C80+C81</f>
        <v>0</v>
      </c>
      <c r="D77" s="113">
        <f t="shared" si="13"/>
        <v>0</v>
      </c>
      <c r="E77" s="113">
        <f t="shared" si="13"/>
        <v>0</v>
      </c>
      <c r="F77" s="113">
        <f t="shared" si="13"/>
        <v>0</v>
      </c>
      <c r="G77" s="113">
        <f t="shared" si="13"/>
        <v>0</v>
      </c>
      <c r="H77" s="113">
        <f t="shared" si="13"/>
        <v>0</v>
      </c>
    </row>
    <row r="78" spans="1:8" x14ac:dyDescent="0.25">
      <c r="A78" s="49"/>
      <c r="B78" s="53" t="s">
        <v>414</v>
      </c>
      <c r="C78" s="114">
        <v>0</v>
      </c>
      <c r="D78" s="114">
        <v>0</v>
      </c>
      <c r="E78" s="114">
        <v>0</v>
      </c>
      <c r="F78" s="114">
        <v>0</v>
      </c>
      <c r="G78" s="114">
        <v>0</v>
      </c>
      <c r="H78" s="114">
        <f>+E78-F78</f>
        <v>0</v>
      </c>
    </row>
    <row r="79" spans="1:8" ht="22.5" customHeight="1" x14ac:dyDescent="0.25">
      <c r="A79" s="49"/>
      <c r="B79" s="56" t="s">
        <v>415</v>
      </c>
      <c r="C79" s="114">
        <v>0</v>
      </c>
      <c r="D79" s="114">
        <v>0</v>
      </c>
      <c r="E79" s="114">
        <v>0</v>
      </c>
      <c r="F79" s="114">
        <v>0</v>
      </c>
      <c r="G79" s="114">
        <v>0</v>
      </c>
      <c r="H79" s="114">
        <f>+E79-F79</f>
        <v>0</v>
      </c>
    </row>
    <row r="80" spans="1:8" x14ac:dyDescent="0.25">
      <c r="A80" s="49"/>
      <c r="B80" s="53" t="s">
        <v>416</v>
      </c>
      <c r="C80" s="114">
        <v>0</v>
      </c>
      <c r="D80" s="114">
        <v>0</v>
      </c>
      <c r="E80" s="114">
        <v>0</v>
      </c>
      <c r="F80" s="114">
        <v>0</v>
      </c>
      <c r="G80" s="114">
        <v>0</v>
      </c>
      <c r="H80" s="114">
        <f>+E80-F80</f>
        <v>0</v>
      </c>
    </row>
    <row r="81" spans="1:8" x14ac:dyDescent="0.25">
      <c r="A81" s="49"/>
      <c r="B81" s="53" t="s">
        <v>417</v>
      </c>
      <c r="C81" s="114">
        <v>0</v>
      </c>
      <c r="D81" s="114">
        <v>0</v>
      </c>
      <c r="E81" s="114">
        <v>0</v>
      </c>
      <c r="F81" s="114">
        <v>0</v>
      </c>
      <c r="G81" s="114">
        <v>0</v>
      </c>
      <c r="H81" s="114">
        <f>+E81-F81</f>
        <v>0</v>
      </c>
    </row>
    <row r="82" spans="1:8" x14ac:dyDescent="0.25">
      <c r="A82" s="62"/>
      <c r="B82" s="63"/>
      <c r="C82" s="57"/>
      <c r="D82" s="57"/>
      <c r="E82" s="57"/>
      <c r="F82" s="57"/>
      <c r="G82" s="57"/>
      <c r="H82" s="57"/>
    </row>
    <row r="83" spans="1:8" x14ac:dyDescent="0.25">
      <c r="A83" s="228" t="s">
        <v>383</v>
      </c>
      <c r="B83" s="240"/>
      <c r="C83" s="118">
        <f t="shared" ref="C83:H83" si="14">+C9+C46</f>
        <v>28382484</v>
      </c>
      <c r="D83" s="144">
        <f t="shared" si="14"/>
        <v>3723170</v>
      </c>
      <c r="E83" s="118">
        <f t="shared" si="14"/>
        <v>32105654</v>
      </c>
      <c r="F83" s="118">
        <f t="shared" si="14"/>
        <v>29119891</v>
      </c>
      <c r="G83" s="118">
        <f t="shared" si="14"/>
        <v>28991964</v>
      </c>
      <c r="H83" s="118">
        <f t="shared" si="14"/>
        <v>2985763</v>
      </c>
    </row>
    <row r="84" spans="1:8" ht="6.6" customHeight="1" thickBot="1" x14ac:dyDescent="0.3">
      <c r="A84" s="64"/>
      <c r="B84" s="65"/>
      <c r="C84" s="59"/>
      <c r="D84" s="59"/>
      <c r="E84" s="59"/>
      <c r="F84" s="59"/>
      <c r="G84" s="59"/>
      <c r="H84" s="59"/>
    </row>
    <row r="85" spans="1:8" x14ac:dyDescent="0.25">
      <c r="A85" s="18"/>
      <c r="B85" s="18"/>
      <c r="C85" s="18"/>
      <c r="D85" s="18"/>
      <c r="E85" s="18"/>
      <c r="F85" s="18"/>
      <c r="G85" s="18"/>
      <c r="H85" s="18"/>
    </row>
    <row r="86" spans="1:8" x14ac:dyDescent="0.25">
      <c r="A86" s="18"/>
      <c r="B86" s="18"/>
      <c r="C86" s="18"/>
      <c r="D86" s="18"/>
      <c r="E86" s="18"/>
      <c r="F86" s="18"/>
      <c r="G86" s="18"/>
      <c r="H86" s="18"/>
    </row>
    <row r="87" spans="1:8" x14ac:dyDescent="0.25">
      <c r="A87" s="18"/>
      <c r="B87" s="18"/>
      <c r="C87" s="18"/>
      <c r="D87" s="18"/>
      <c r="E87" s="18"/>
      <c r="F87" s="18"/>
      <c r="G87" s="18"/>
      <c r="H87" s="18"/>
    </row>
    <row r="88" spans="1:8" x14ac:dyDescent="0.25">
      <c r="A88" s="18"/>
      <c r="B88" s="18"/>
      <c r="C88" s="18"/>
      <c r="D88" s="18"/>
      <c r="E88" s="18"/>
      <c r="F88" s="18"/>
      <c r="G88" s="18"/>
      <c r="H88" s="18"/>
    </row>
    <row r="89" spans="1:8" x14ac:dyDescent="0.25">
      <c r="A89" s="18"/>
      <c r="B89" s="18"/>
      <c r="C89" s="18"/>
      <c r="D89" s="18"/>
      <c r="E89" s="18"/>
      <c r="F89" s="18"/>
      <c r="G89" s="18"/>
      <c r="H89" s="18"/>
    </row>
    <row r="90" spans="1:8" x14ac:dyDescent="0.25">
      <c r="A90" s="18"/>
      <c r="B90" s="18"/>
      <c r="C90" s="18"/>
      <c r="D90" s="18"/>
      <c r="E90" s="18"/>
      <c r="F90" s="18"/>
      <c r="G90" s="18"/>
      <c r="H90" s="18"/>
    </row>
    <row r="91" spans="1:8" x14ac:dyDescent="0.25">
      <c r="A91" s="18"/>
      <c r="B91" s="18"/>
      <c r="C91" s="18"/>
      <c r="D91" s="18"/>
      <c r="E91" s="18"/>
      <c r="F91" s="18"/>
      <c r="G91" s="18"/>
      <c r="H91" s="18"/>
    </row>
    <row r="92" spans="1:8" x14ac:dyDescent="0.25">
      <c r="A92" s="18"/>
      <c r="B92" s="18"/>
      <c r="C92" s="18"/>
      <c r="D92" s="18"/>
      <c r="E92" s="18"/>
      <c r="F92" s="18"/>
      <c r="G92" s="18"/>
      <c r="H92" s="18"/>
    </row>
    <row r="93" spans="1:8" x14ac:dyDescent="0.25">
      <c r="A93" s="18"/>
      <c r="B93" s="18"/>
      <c r="C93" s="18"/>
      <c r="D93" s="18"/>
      <c r="E93" s="18"/>
      <c r="F93" s="18"/>
      <c r="G93" s="18"/>
      <c r="H93" s="18"/>
    </row>
    <row r="94" spans="1:8" x14ac:dyDescent="0.25">
      <c r="A94" s="18"/>
      <c r="B94" s="18"/>
      <c r="C94" s="18"/>
      <c r="D94" s="18"/>
      <c r="E94" s="18"/>
      <c r="F94" s="18"/>
      <c r="G94" s="18"/>
      <c r="H94" s="18"/>
    </row>
    <row r="95" spans="1:8" x14ac:dyDescent="0.25">
      <c r="A95" s="18"/>
      <c r="B95" s="18"/>
      <c r="C95" s="18"/>
      <c r="D95" s="18"/>
      <c r="E95" s="18"/>
      <c r="F95" s="18"/>
      <c r="G95" s="18"/>
      <c r="H95" s="18"/>
    </row>
    <row r="96" spans="1:8" x14ac:dyDescent="0.25">
      <c r="A96" s="18"/>
      <c r="B96" s="18"/>
      <c r="C96" s="18"/>
      <c r="D96" s="18"/>
      <c r="E96" s="18"/>
      <c r="F96" s="18"/>
      <c r="G96" s="18"/>
      <c r="H96" s="18"/>
    </row>
    <row r="97" spans="1:8" x14ac:dyDescent="0.25">
      <c r="A97" s="18"/>
      <c r="B97" s="18"/>
      <c r="C97" s="18"/>
      <c r="D97" s="18"/>
      <c r="E97" s="18"/>
      <c r="F97" s="18"/>
      <c r="G97" s="18"/>
      <c r="H97" s="18"/>
    </row>
    <row r="98" spans="1:8" x14ac:dyDescent="0.25">
      <c r="A98" s="18"/>
      <c r="B98" s="18"/>
      <c r="C98" s="18"/>
      <c r="D98" s="18"/>
      <c r="E98" s="18"/>
      <c r="F98" s="18"/>
      <c r="G98" s="18"/>
      <c r="H98" s="18"/>
    </row>
    <row r="99" spans="1:8" x14ac:dyDescent="0.25">
      <c r="A99" s="18"/>
      <c r="B99" s="18"/>
      <c r="C99" s="18"/>
      <c r="D99" s="18"/>
      <c r="E99" s="18"/>
      <c r="F99" s="18"/>
      <c r="G99" s="18"/>
      <c r="H99" s="18"/>
    </row>
    <row r="100" spans="1:8" x14ac:dyDescent="0.25">
      <c r="A100" s="18"/>
      <c r="B100" s="18"/>
      <c r="C100" s="18"/>
      <c r="D100" s="18"/>
      <c r="E100" s="18"/>
      <c r="F100" s="18"/>
      <c r="G100" s="18"/>
      <c r="H100" s="18"/>
    </row>
    <row r="101" spans="1:8" x14ac:dyDescent="0.25">
      <c r="A101" s="18"/>
      <c r="B101" s="18"/>
      <c r="C101" s="18"/>
      <c r="D101" s="18"/>
      <c r="E101" s="18"/>
      <c r="F101" s="18"/>
      <c r="G101" s="18"/>
      <c r="H101" s="18"/>
    </row>
    <row r="102" spans="1:8" x14ac:dyDescent="0.25">
      <c r="A102" s="18"/>
      <c r="B102" s="18"/>
      <c r="C102" s="18"/>
      <c r="D102" s="18"/>
      <c r="E102" s="18"/>
      <c r="F102" s="18"/>
      <c r="G102" s="18"/>
      <c r="H102" s="18"/>
    </row>
    <row r="103" spans="1:8" x14ac:dyDescent="0.25">
      <c r="A103" s="18"/>
      <c r="B103" s="18"/>
      <c r="C103" s="18"/>
      <c r="D103" s="18"/>
      <c r="E103" s="18"/>
      <c r="F103" s="18"/>
      <c r="G103" s="18"/>
      <c r="H103" s="18"/>
    </row>
    <row r="104" spans="1:8" x14ac:dyDescent="0.25">
      <c r="A104" s="18"/>
      <c r="B104" s="18"/>
      <c r="C104" s="18"/>
      <c r="D104" s="18"/>
      <c r="E104" s="18"/>
      <c r="F104" s="18"/>
      <c r="G104" s="18"/>
      <c r="H104" s="18"/>
    </row>
    <row r="105" spans="1:8" x14ac:dyDescent="0.25">
      <c r="A105" s="18"/>
      <c r="B105" s="18"/>
      <c r="C105" s="18"/>
      <c r="D105" s="18"/>
      <c r="E105" s="18"/>
      <c r="F105" s="18"/>
      <c r="G105" s="18"/>
      <c r="H105" s="18"/>
    </row>
    <row r="106" spans="1:8" x14ac:dyDescent="0.25">
      <c r="A106" s="18"/>
      <c r="B106" s="18"/>
      <c r="C106" s="18"/>
      <c r="D106" s="18"/>
      <c r="E106" s="18"/>
      <c r="F106" s="18"/>
      <c r="G106" s="18"/>
      <c r="H106" s="18"/>
    </row>
    <row r="107" spans="1:8" x14ac:dyDescent="0.25">
      <c r="A107" s="18"/>
      <c r="B107" s="18"/>
      <c r="C107" s="18"/>
      <c r="D107" s="18"/>
      <c r="E107" s="18"/>
      <c r="F107" s="18"/>
      <c r="G107" s="18"/>
      <c r="H107" s="18"/>
    </row>
    <row r="108" spans="1:8" x14ac:dyDescent="0.25">
      <c r="A108" s="18"/>
      <c r="B108" s="18"/>
      <c r="C108" s="18"/>
      <c r="D108" s="18"/>
      <c r="E108" s="18"/>
      <c r="F108" s="18"/>
      <c r="G108" s="18"/>
      <c r="H108" s="18"/>
    </row>
    <row r="109" spans="1:8" x14ac:dyDescent="0.25">
      <c r="A109" s="18"/>
      <c r="B109" s="18"/>
      <c r="C109" s="18"/>
      <c r="D109" s="18"/>
      <c r="E109" s="18"/>
      <c r="F109" s="18"/>
      <c r="G109" s="18"/>
      <c r="H109" s="18"/>
    </row>
    <row r="110" spans="1:8" x14ac:dyDescent="0.25">
      <c r="A110" s="18"/>
      <c r="B110" s="18"/>
      <c r="C110" s="18"/>
      <c r="D110" s="18"/>
      <c r="E110" s="18"/>
      <c r="F110" s="18"/>
      <c r="G110" s="18"/>
      <c r="H110" s="18"/>
    </row>
  </sheetData>
  <mergeCells count="20"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  <mergeCell ref="A6:B7"/>
    <mergeCell ref="C6:G6"/>
    <mergeCell ref="H6:H7"/>
    <mergeCell ref="A1:H1"/>
    <mergeCell ref="A2:H2"/>
    <mergeCell ref="A3:H3"/>
    <mergeCell ref="A4:H4"/>
    <mergeCell ref="A5:H5"/>
  </mergeCells>
  <pageMargins left="0.9055118110236221" right="0" top="0.15748031496062992" bottom="0.19685039370078741" header="0" footer="0.11811023622047245"/>
  <pageSetup scale="60" orientation="portrait" r:id="rId1"/>
  <headerFooter>
    <oddFooter>&amp;CPágina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N32"/>
  <sheetViews>
    <sheetView showGridLines="0" workbookViewId="0">
      <pane ySplit="7" topLeftCell="A8" activePane="bottomLeft" state="frozen"/>
      <selection activeCell="E79" sqref="E79"/>
      <selection pane="bottomLeft" activeCell="E79" sqref="E79"/>
    </sheetView>
  </sheetViews>
  <sheetFormatPr baseColWidth="10" defaultRowHeight="15" x14ac:dyDescent="0.25"/>
  <cols>
    <col min="1" max="1" width="43.28515625" customWidth="1"/>
    <col min="2" max="2" width="15.5703125" customWidth="1"/>
    <col min="3" max="3" width="14.28515625" customWidth="1"/>
    <col min="4" max="4" width="15.5703125" customWidth="1"/>
    <col min="5" max="5" width="14.42578125" customWidth="1"/>
    <col min="6" max="6" width="15.28515625" customWidth="1"/>
    <col min="7" max="7" width="14.85546875" customWidth="1"/>
    <col min="9" max="9" width="14.140625" bestFit="1" customWidth="1"/>
    <col min="10" max="10" width="11.5703125" bestFit="1" customWidth="1"/>
    <col min="11" max="13" width="14.140625" bestFit="1" customWidth="1"/>
    <col min="14" max="14" width="13.140625" bestFit="1" customWidth="1"/>
  </cols>
  <sheetData>
    <row r="1" spans="1:14" x14ac:dyDescent="0.25">
      <c r="A1" s="173" t="s">
        <v>434</v>
      </c>
      <c r="B1" s="174"/>
      <c r="C1" s="174"/>
      <c r="D1" s="174"/>
      <c r="E1" s="174"/>
      <c r="F1" s="174"/>
      <c r="G1" s="250"/>
    </row>
    <row r="2" spans="1:14" x14ac:dyDescent="0.25">
      <c r="A2" s="202" t="s">
        <v>298</v>
      </c>
      <c r="B2" s="218"/>
      <c r="C2" s="218"/>
      <c r="D2" s="218"/>
      <c r="E2" s="218"/>
      <c r="F2" s="218"/>
      <c r="G2" s="251"/>
    </row>
    <row r="3" spans="1:14" x14ac:dyDescent="0.25">
      <c r="A3" s="202" t="s">
        <v>419</v>
      </c>
      <c r="B3" s="218"/>
      <c r="C3" s="218"/>
      <c r="D3" s="218"/>
      <c r="E3" s="218"/>
      <c r="F3" s="218"/>
      <c r="G3" s="251"/>
    </row>
    <row r="4" spans="1:14" x14ac:dyDescent="0.25">
      <c r="A4" s="202" t="s">
        <v>472</v>
      </c>
      <c r="B4" s="218"/>
      <c r="C4" s="218"/>
      <c r="D4" s="218"/>
      <c r="E4" s="218"/>
      <c r="F4" s="218"/>
      <c r="G4" s="251"/>
    </row>
    <row r="5" spans="1:14" ht="15.75" thickBot="1" x14ac:dyDescent="0.3">
      <c r="A5" s="204" t="s">
        <v>1</v>
      </c>
      <c r="B5" s="219"/>
      <c r="C5" s="219"/>
      <c r="D5" s="219"/>
      <c r="E5" s="219"/>
      <c r="F5" s="219"/>
      <c r="G5" s="252"/>
    </row>
    <row r="6" spans="1:14" ht="15.75" thickBot="1" x14ac:dyDescent="0.3">
      <c r="A6" s="214" t="s">
        <v>2</v>
      </c>
      <c r="B6" s="185" t="s">
        <v>300</v>
      </c>
      <c r="C6" s="186"/>
      <c r="D6" s="186"/>
      <c r="E6" s="186"/>
      <c r="F6" s="187"/>
      <c r="G6" s="190" t="s">
        <v>301</v>
      </c>
    </row>
    <row r="7" spans="1:14" ht="18.75" thickBot="1" x14ac:dyDescent="0.3">
      <c r="A7" s="215"/>
      <c r="B7" s="15" t="s">
        <v>186</v>
      </c>
      <c r="C7" s="15" t="s">
        <v>302</v>
      </c>
      <c r="D7" s="15" t="s">
        <v>303</v>
      </c>
      <c r="E7" s="15" t="s">
        <v>420</v>
      </c>
      <c r="F7" s="15" t="s">
        <v>204</v>
      </c>
      <c r="G7" s="191"/>
    </row>
    <row r="8" spans="1:14" x14ac:dyDescent="0.25">
      <c r="A8" s="66" t="s">
        <v>421</v>
      </c>
      <c r="B8" s="101">
        <f>+B9+B10+B11+B14+B15+B18</f>
        <v>24383899</v>
      </c>
      <c r="C8" s="146">
        <f>+C9+C10+C11+C14+C15+C18</f>
        <v>0</v>
      </c>
      <c r="D8" s="146">
        <f>+D9+D10+D11+D14+D15+D18</f>
        <v>24383899</v>
      </c>
      <c r="E8" s="101">
        <f>+E9+E10+E11+E14+E15+E18</f>
        <v>24363995</v>
      </c>
      <c r="F8" s="101">
        <f>+F9+F10+F11+F14+F15+F18</f>
        <v>24363995</v>
      </c>
      <c r="G8" s="148">
        <f>+D8-E8</f>
        <v>19904</v>
      </c>
    </row>
    <row r="9" spans="1:14" x14ac:dyDescent="0.25">
      <c r="A9" s="68" t="s">
        <v>422</v>
      </c>
      <c r="B9" s="99">
        <v>24383899</v>
      </c>
      <c r="C9" s="147">
        <v>0</v>
      </c>
      <c r="D9" s="147">
        <v>24383899</v>
      </c>
      <c r="E9" s="147">
        <v>24363995</v>
      </c>
      <c r="F9" s="147">
        <v>24363995</v>
      </c>
      <c r="G9" s="149">
        <f>+D9-E9</f>
        <v>19904</v>
      </c>
    </row>
    <row r="10" spans="1:14" x14ac:dyDescent="0.25">
      <c r="A10" s="68" t="s">
        <v>423</v>
      </c>
      <c r="B10" s="91">
        <f>+B11+B12</f>
        <v>0</v>
      </c>
      <c r="C10" s="91">
        <f t="shared" ref="C10:G11" si="0">+C11+C12</f>
        <v>0</v>
      </c>
      <c r="D10" s="91">
        <f t="shared" si="0"/>
        <v>0</v>
      </c>
      <c r="E10" s="91">
        <f t="shared" si="0"/>
        <v>0</v>
      </c>
      <c r="F10" s="91">
        <f t="shared" si="0"/>
        <v>0</v>
      </c>
      <c r="G10" s="149">
        <f>+D10-E10</f>
        <v>0</v>
      </c>
      <c r="I10" s="151"/>
      <c r="J10" s="151"/>
      <c r="K10" s="151"/>
      <c r="L10" s="151"/>
      <c r="M10" s="151"/>
      <c r="N10" s="151"/>
    </row>
    <row r="11" spans="1:14" x14ac:dyDescent="0.25">
      <c r="A11" s="68" t="s">
        <v>424</v>
      </c>
      <c r="B11" s="91">
        <f>+B12+B13</f>
        <v>0</v>
      </c>
      <c r="C11" s="91">
        <f t="shared" si="0"/>
        <v>0</v>
      </c>
      <c r="D11" s="91">
        <f t="shared" si="0"/>
        <v>0</v>
      </c>
      <c r="E11" s="91">
        <f t="shared" si="0"/>
        <v>0</v>
      </c>
      <c r="F11" s="91">
        <f t="shared" si="0"/>
        <v>0</v>
      </c>
      <c r="G11" s="91">
        <f t="shared" si="0"/>
        <v>0</v>
      </c>
    </row>
    <row r="12" spans="1:14" x14ac:dyDescent="0.25">
      <c r="A12" s="68" t="s">
        <v>425</v>
      </c>
      <c r="B12" s="91">
        <f t="shared" ref="B12:G12" si="1">+B13+B14</f>
        <v>0</v>
      </c>
      <c r="C12" s="91">
        <f t="shared" si="1"/>
        <v>0</v>
      </c>
      <c r="D12" s="91">
        <f t="shared" si="1"/>
        <v>0</v>
      </c>
      <c r="E12" s="91">
        <f t="shared" si="1"/>
        <v>0</v>
      </c>
      <c r="F12" s="91">
        <f t="shared" si="1"/>
        <v>0</v>
      </c>
      <c r="G12" s="91">
        <f t="shared" si="1"/>
        <v>0</v>
      </c>
    </row>
    <row r="13" spans="1:14" x14ac:dyDescent="0.25">
      <c r="A13" s="68" t="s">
        <v>426</v>
      </c>
      <c r="B13" s="91">
        <f t="shared" ref="B13:G13" si="2">+B14+B15</f>
        <v>0</v>
      </c>
      <c r="C13" s="91">
        <f t="shared" si="2"/>
        <v>0</v>
      </c>
      <c r="D13" s="91">
        <f t="shared" si="2"/>
        <v>0</v>
      </c>
      <c r="E13" s="91">
        <f t="shared" si="2"/>
        <v>0</v>
      </c>
      <c r="F13" s="91">
        <f t="shared" si="2"/>
        <v>0</v>
      </c>
      <c r="G13" s="91">
        <f t="shared" si="2"/>
        <v>0</v>
      </c>
    </row>
    <row r="14" spans="1:14" x14ac:dyDescent="0.25">
      <c r="A14" s="68" t="s">
        <v>427</v>
      </c>
      <c r="B14" s="91">
        <f t="shared" ref="B14:G14" si="3">+B15+B16</f>
        <v>0</v>
      </c>
      <c r="C14" s="91">
        <f t="shared" si="3"/>
        <v>0</v>
      </c>
      <c r="D14" s="91">
        <f t="shared" si="3"/>
        <v>0</v>
      </c>
      <c r="E14" s="91">
        <f t="shared" si="3"/>
        <v>0</v>
      </c>
      <c r="F14" s="91">
        <f t="shared" si="3"/>
        <v>0</v>
      </c>
      <c r="G14" s="91">
        <f t="shared" si="3"/>
        <v>0</v>
      </c>
    </row>
    <row r="15" spans="1:14" ht="18" x14ac:dyDescent="0.25">
      <c r="A15" s="68" t="s">
        <v>428</v>
      </c>
      <c r="B15" s="91">
        <f>+B16+B17</f>
        <v>0</v>
      </c>
      <c r="C15" s="91">
        <f t="shared" ref="C15:G18" si="4">+C16+C17</f>
        <v>0</v>
      </c>
      <c r="D15" s="91">
        <f t="shared" si="4"/>
        <v>0</v>
      </c>
      <c r="E15" s="91">
        <f t="shared" si="4"/>
        <v>0</v>
      </c>
      <c r="F15" s="91">
        <f t="shared" si="4"/>
        <v>0</v>
      </c>
      <c r="G15" s="91">
        <f t="shared" si="4"/>
        <v>0</v>
      </c>
    </row>
    <row r="16" spans="1:14" x14ac:dyDescent="0.25">
      <c r="A16" s="69" t="s">
        <v>429</v>
      </c>
      <c r="B16" s="91">
        <f>+B17+B18</f>
        <v>0</v>
      </c>
      <c r="C16" s="91">
        <f t="shared" si="4"/>
        <v>0</v>
      </c>
      <c r="D16" s="91">
        <f t="shared" si="4"/>
        <v>0</v>
      </c>
      <c r="E16" s="91">
        <f t="shared" si="4"/>
        <v>0</v>
      </c>
      <c r="F16" s="91">
        <f t="shared" si="4"/>
        <v>0</v>
      </c>
      <c r="G16" s="91">
        <f>+G17+G18</f>
        <v>0</v>
      </c>
    </row>
    <row r="17" spans="1:7" x14ac:dyDescent="0.25">
      <c r="A17" s="69" t="s">
        <v>430</v>
      </c>
      <c r="B17" s="91">
        <f>+B18+B19</f>
        <v>0</v>
      </c>
      <c r="C17" s="91">
        <f t="shared" si="4"/>
        <v>0</v>
      </c>
      <c r="D17" s="91">
        <f t="shared" si="4"/>
        <v>0</v>
      </c>
      <c r="E17" s="91">
        <f t="shared" si="4"/>
        <v>0</v>
      </c>
      <c r="F17" s="91">
        <f t="shared" si="4"/>
        <v>0</v>
      </c>
      <c r="G17" s="91">
        <f>+G18+G19</f>
        <v>0</v>
      </c>
    </row>
    <row r="18" spans="1:7" x14ac:dyDescent="0.25">
      <c r="A18" s="68" t="s">
        <v>431</v>
      </c>
      <c r="B18" s="91">
        <f>+B19+B20</f>
        <v>0</v>
      </c>
      <c r="C18" s="91">
        <f t="shared" si="4"/>
        <v>0</v>
      </c>
      <c r="D18" s="91">
        <f t="shared" si="4"/>
        <v>0</v>
      </c>
      <c r="E18" s="91">
        <f t="shared" si="4"/>
        <v>0</v>
      </c>
      <c r="F18" s="91">
        <f t="shared" si="4"/>
        <v>0</v>
      </c>
      <c r="G18" s="91">
        <f>+G19+G20</f>
        <v>0</v>
      </c>
    </row>
    <row r="19" spans="1:7" x14ac:dyDescent="0.25">
      <c r="A19" s="68"/>
      <c r="B19" s="93"/>
      <c r="C19" s="106"/>
      <c r="D19" s="106"/>
      <c r="E19" s="106"/>
      <c r="F19" s="106"/>
      <c r="G19" s="106"/>
    </row>
    <row r="20" spans="1:7" x14ac:dyDescent="0.25">
      <c r="A20" s="66" t="s">
        <v>432</v>
      </c>
      <c r="B20" s="93">
        <f t="shared" ref="B20:G20" si="5">+B21+B22+B23+B26+B27+B30</f>
        <v>0</v>
      </c>
      <c r="C20" s="93">
        <f t="shared" si="5"/>
        <v>0</v>
      </c>
      <c r="D20" s="93">
        <f t="shared" si="5"/>
        <v>0</v>
      </c>
      <c r="E20" s="93">
        <f t="shared" si="5"/>
        <v>0</v>
      </c>
      <c r="F20" s="93">
        <f t="shared" si="5"/>
        <v>0</v>
      </c>
      <c r="G20" s="93">
        <f t="shared" si="5"/>
        <v>0</v>
      </c>
    </row>
    <row r="21" spans="1:7" x14ac:dyDescent="0.25">
      <c r="A21" s="68" t="s">
        <v>422</v>
      </c>
      <c r="B21" s="91">
        <v>0</v>
      </c>
      <c r="C21" s="91">
        <v>0</v>
      </c>
      <c r="D21" s="91">
        <v>0</v>
      </c>
      <c r="E21" s="91">
        <v>0</v>
      </c>
      <c r="F21" s="91">
        <v>0</v>
      </c>
      <c r="G21" s="91">
        <f t="shared" ref="G21:G30" si="6">+D21-E21</f>
        <v>0</v>
      </c>
    </row>
    <row r="22" spans="1:7" x14ac:dyDescent="0.25">
      <c r="A22" s="68" t="s">
        <v>423</v>
      </c>
      <c r="B22" s="91">
        <v>0</v>
      </c>
      <c r="C22" s="91">
        <v>0</v>
      </c>
      <c r="D22" s="91">
        <v>0</v>
      </c>
      <c r="E22" s="91">
        <v>0</v>
      </c>
      <c r="F22" s="91">
        <v>0</v>
      </c>
      <c r="G22" s="91">
        <f t="shared" si="6"/>
        <v>0</v>
      </c>
    </row>
    <row r="23" spans="1:7" x14ac:dyDescent="0.25">
      <c r="A23" s="68" t="s">
        <v>424</v>
      </c>
      <c r="B23" s="91">
        <f>+B24+B25</f>
        <v>0</v>
      </c>
      <c r="C23" s="91">
        <f>+C24+C25</f>
        <v>0</v>
      </c>
      <c r="D23" s="91">
        <f>+D24+D25</f>
        <v>0</v>
      </c>
      <c r="E23" s="91">
        <f>+E24+E25</f>
        <v>0</v>
      </c>
      <c r="F23" s="91">
        <f>+F24+F25</f>
        <v>0</v>
      </c>
      <c r="G23" s="91">
        <f t="shared" si="6"/>
        <v>0</v>
      </c>
    </row>
    <row r="24" spans="1:7" x14ac:dyDescent="0.25">
      <c r="A24" s="68" t="s">
        <v>425</v>
      </c>
      <c r="B24" s="91">
        <v>0</v>
      </c>
      <c r="C24" s="91">
        <v>0</v>
      </c>
      <c r="D24" s="91">
        <v>0</v>
      </c>
      <c r="E24" s="91">
        <v>0</v>
      </c>
      <c r="F24" s="91">
        <v>0</v>
      </c>
      <c r="G24" s="91">
        <f t="shared" si="6"/>
        <v>0</v>
      </c>
    </row>
    <row r="25" spans="1:7" x14ac:dyDescent="0.25">
      <c r="A25" s="68" t="s">
        <v>426</v>
      </c>
      <c r="B25" s="91">
        <v>0</v>
      </c>
      <c r="C25" s="91">
        <v>0</v>
      </c>
      <c r="D25" s="91">
        <v>0</v>
      </c>
      <c r="E25" s="91">
        <v>0</v>
      </c>
      <c r="F25" s="91">
        <v>0</v>
      </c>
      <c r="G25" s="91">
        <f t="shared" si="6"/>
        <v>0</v>
      </c>
    </row>
    <row r="26" spans="1:7" x14ac:dyDescent="0.25">
      <c r="A26" s="68" t="s">
        <v>427</v>
      </c>
      <c r="B26" s="91">
        <v>0</v>
      </c>
      <c r="C26" s="91">
        <v>0</v>
      </c>
      <c r="D26" s="91">
        <v>0</v>
      </c>
      <c r="E26" s="91">
        <v>0</v>
      </c>
      <c r="F26" s="91">
        <v>0</v>
      </c>
      <c r="G26" s="91">
        <f t="shared" si="6"/>
        <v>0</v>
      </c>
    </row>
    <row r="27" spans="1:7" ht="18" x14ac:dyDescent="0.25">
      <c r="A27" s="68" t="s">
        <v>428</v>
      </c>
      <c r="B27" s="91">
        <f>+B28+B29</f>
        <v>0</v>
      </c>
      <c r="C27" s="91">
        <f>+C28+C29</f>
        <v>0</v>
      </c>
      <c r="D27" s="91">
        <f>+D28+D29</f>
        <v>0</v>
      </c>
      <c r="E27" s="91">
        <f>+E28+E29</f>
        <v>0</v>
      </c>
      <c r="F27" s="91">
        <f>+F28+F29</f>
        <v>0</v>
      </c>
      <c r="G27" s="91">
        <f t="shared" si="6"/>
        <v>0</v>
      </c>
    </row>
    <row r="28" spans="1:7" x14ac:dyDescent="0.25">
      <c r="A28" s="69" t="s">
        <v>429</v>
      </c>
      <c r="B28" s="91">
        <v>0</v>
      </c>
      <c r="C28" s="91">
        <v>0</v>
      </c>
      <c r="D28" s="91">
        <v>0</v>
      </c>
      <c r="E28" s="91">
        <v>0</v>
      </c>
      <c r="F28" s="91">
        <v>0</v>
      </c>
      <c r="G28" s="91">
        <f t="shared" si="6"/>
        <v>0</v>
      </c>
    </row>
    <row r="29" spans="1:7" x14ac:dyDescent="0.25">
      <c r="A29" s="69" t="s">
        <v>430</v>
      </c>
      <c r="B29" s="91">
        <v>0</v>
      </c>
      <c r="C29" s="91">
        <v>0</v>
      </c>
      <c r="D29" s="91">
        <v>0</v>
      </c>
      <c r="E29" s="91">
        <v>0</v>
      </c>
      <c r="F29" s="91">
        <v>0</v>
      </c>
      <c r="G29" s="91">
        <f t="shared" si="6"/>
        <v>0</v>
      </c>
    </row>
    <row r="30" spans="1:7" x14ac:dyDescent="0.25">
      <c r="A30" s="68" t="s">
        <v>431</v>
      </c>
      <c r="B30" s="91">
        <v>0</v>
      </c>
      <c r="C30" s="91">
        <v>0</v>
      </c>
      <c r="D30" s="91">
        <v>0</v>
      </c>
      <c r="E30" s="91">
        <v>0</v>
      </c>
      <c r="F30" s="91">
        <v>0</v>
      </c>
      <c r="G30" s="91">
        <f t="shared" si="6"/>
        <v>0</v>
      </c>
    </row>
    <row r="31" spans="1:7" x14ac:dyDescent="0.25">
      <c r="A31" s="66" t="s">
        <v>433</v>
      </c>
      <c r="B31" s="101">
        <f t="shared" ref="B31:G31" si="7">+B8+B20</f>
        <v>24383899</v>
      </c>
      <c r="C31" s="93">
        <f t="shared" si="7"/>
        <v>0</v>
      </c>
      <c r="D31" s="101">
        <f t="shared" si="7"/>
        <v>24383899</v>
      </c>
      <c r="E31" s="101">
        <f t="shared" si="7"/>
        <v>24363995</v>
      </c>
      <c r="F31" s="101">
        <f t="shared" si="7"/>
        <v>24363995</v>
      </c>
      <c r="G31" s="101">
        <f t="shared" si="7"/>
        <v>19904</v>
      </c>
    </row>
    <row r="32" spans="1:7" ht="15.75" thickBot="1" x14ac:dyDescent="0.3">
      <c r="A32" s="70"/>
      <c r="B32" s="94"/>
      <c r="C32" s="127"/>
      <c r="D32" s="127"/>
      <c r="E32" s="127"/>
      <c r="F32" s="127"/>
      <c r="G32" s="127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0" top="0.74803149606299213" bottom="0.35433070866141736" header="0" footer="0"/>
  <pageSetup scale="70" orientation="portrait" horizontalDpi="300" verticalDpi="300" r:id="rId1"/>
  <headerFooter>
    <oddFooter>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4'!Área_de_impresión</vt:lpstr>
      <vt:lpstr>'FORMATO 1'!Títulos_a_imprimir</vt:lpstr>
      <vt:lpstr>'FORMATO 6a'!Títulos_a_imprimir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Usuario</cp:lastModifiedBy>
  <cp:lastPrinted>2025-07-15T18:06:11Z</cp:lastPrinted>
  <dcterms:created xsi:type="dcterms:W3CDTF">2016-11-23T22:01:49Z</dcterms:created>
  <dcterms:modified xsi:type="dcterms:W3CDTF">2026-01-19T22:40:13Z</dcterms:modified>
</cp:coreProperties>
</file>