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1.AUTÓNOMOS Y PODERES\SAETLAX\"/>
    </mc:Choice>
  </mc:AlternateContent>
  <xr:revisionPtr revIDLastSave="0" documentId="13_ncr:1_{8087C80A-8CA5-439E-AC76-55AB9ED19287}" xr6:coauthVersionLast="47" xr6:coauthVersionMax="47" xr10:uidLastSave="{00000000-0000-0000-0000-000000000000}"/>
  <bookViews>
    <workbookView xWindow="-120" yWindow="-120" windowWidth="29040" windowHeight="15720" firstSheet="1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_FilterDatabase" localSheetId="5" hidden="1">'FORMATO 6A'!$A$10:$H$159</definedName>
    <definedName name="_xlnm.Print_Area" localSheetId="0">'FORMATO 1'!$A$1:$G$89</definedName>
    <definedName name="_xlnm.Print_Area" localSheetId="3">'FORMATO 4'!$A$1:$E$79</definedName>
    <definedName name="_xlnm.Print_Area" localSheetId="4">'FORMATO 5'!$A$1:$I$87</definedName>
    <definedName name="_xlnm.Print_Area" localSheetId="5">'FORMATO 6A'!$A$1:$H$166</definedName>
    <definedName name="_xlnm.Print_Area" localSheetId="7">'FORMATO 6C'!$A$1:$H$91</definedName>
    <definedName name="_xlnm.Print_Area" localSheetId="8">'FORMATO 6D'!$A$1:$G$52</definedName>
    <definedName name="_xlnm.Print_Titles" localSheetId="0">'FORMATO 1'!$1:$7</definedName>
    <definedName name="_xlnm.Print_Titles" localSheetId="3">'FORMATO 4'!$1:$6</definedName>
    <definedName name="_xlnm.Print_Titles" localSheetId="4">'FORMATO 5'!$1:$9</definedName>
    <definedName name="_xlnm.Print_Titles" localSheetId="5">'FORMATO 6A'!$1:$9</definedName>
    <definedName name="_xlnm.Print_Titles" localSheetId="7">'FORMATO 6C'!$1:$9</definedName>
    <definedName name="_xlnm.Print_Titles" localSheetId="8">'FORMATO 6D'!$1:$9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B10" i="1"/>
  <c r="C10" i="1"/>
  <c r="B18" i="1"/>
  <c r="E34" i="6"/>
  <c r="E13" i="6"/>
  <c r="C48" i="4"/>
  <c r="E24" i="6" l="1"/>
  <c r="E17" i="6"/>
  <c r="E16" i="6"/>
  <c r="E15" i="6"/>
  <c r="E14" i="6"/>
  <c r="E12" i="6"/>
  <c r="F20" i="1"/>
  <c r="G11" i="9" l="1"/>
  <c r="G59" i="6"/>
  <c r="F59" i="6"/>
  <c r="D59" i="6"/>
  <c r="C59" i="6"/>
  <c r="F69" i="1"/>
  <c r="G20" i="1" l="1"/>
  <c r="F58" i="1" l="1"/>
  <c r="B39" i="1" l="1"/>
  <c r="B11" i="7" l="1"/>
  <c r="D11" i="7"/>
  <c r="C18" i="1" l="1"/>
  <c r="E21" i="6"/>
  <c r="C11" i="7" l="1"/>
  <c r="G123" i="6" l="1"/>
  <c r="F123" i="6"/>
  <c r="D123" i="6"/>
  <c r="C123" i="6"/>
  <c r="D76" i="6"/>
  <c r="D72" i="6"/>
  <c r="D63" i="6"/>
  <c r="F11" i="7" l="1"/>
  <c r="E11" i="7"/>
  <c r="G12" i="7"/>
  <c r="H83" i="8" l="1"/>
  <c r="H82" i="8"/>
  <c r="H81" i="8"/>
  <c r="H80" i="8"/>
  <c r="H77" i="8"/>
  <c r="H76" i="8"/>
  <c r="H75" i="8"/>
  <c r="H74" i="8"/>
  <c r="H73" i="8"/>
  <c r="H72" i="8"/>
  <c r="H71" i="8"/>
  <c r="H70" i="8"/>
  <c r="H69" i="8"/>
  <c r="H66" i="8"/>
  <c r="H65" i="8"/>
  <c r="H63" i="8"/>
  <c r="H62" i="8"/>
  <c r="H61" i="8"/>
  <c r="H60" i="8"/>
  <c r="H57" i="8"/>
  <c r="H56" i="8"/>
  <c r="H55" i="8"/>
  <c r="H54" i="8"/>
  <c r="H53" i="8"/>
  <c r="H52" i="8"/>
  <c r="H51" i="8"/>
  <c r="H50" i="8"/>
  <c r="H46" i="8"/>
  <c r="H45" i="8"/>
  <c r="H44" i="8"/>
  <c r="H43" i="8"/>
  <c r="H40" i="8"/>
  <c r="H39" i="8"/>
  <c r="H38" i="8"/>
  <c r="H37" i="8"/>
  <c r="H36" i="8"/>
  <c r="H35" i="8"/>
  <c r="H34" i="8"/>
  <c r="H33" i="8"/>
  <c r="H32" i="8"/>
  <c r="H29" i="8"/>
  <c r="H28" i="8"/>
  <c r="H26" i="8"/>
  <c r="H25" i="8"/>
  <c r="H24" i="8"/>
  <c r="H23" i="8"/>
  <c r="H20" i="8"/>
  <c r="H19" i="8"/>
  <c r="H18" i="8"/>
  <c r="H17" i="8"/>
  <c r="H16" i="8"/>
  <c r="H15" i="8"/>
  <c r="H14" i="8"/>
  <c r="H13" i="8"/>
  <c r="F23" i="7"/>
  <c r="E23" i="7"/>
  <c r="D28" i="7"/>
  <c r="G28" i="7" s="1"/>
  <c r="D26" i="7"/>
  <c r="G26" i="7" s="1"/>
  <c r="C25" i="7"/>
  <c r="C23" i="7" s="1"/>
  <c r="B25" i="7"/>
  <c r="D17" i="7"/>
  <c r="G17" i="7" s="1"/>
  <c r="C15" i="7"/>
  <c r="B15" i="7"/>
  <c r="G19" i="2"/>
  <c r="G18" i="2"/>
  <c r="G17" i="2"/>
  <c r="G15" i="2"/>
  <c r="G14" i="2"/>
  <c r="G13" i="2"/>
  <c r="D25" i="7" l="1"/>
  <c r="G25" i="7" s="1"/>
  <c r="D15" i="7"/>
  <c r="G15" i="7" s="1"/>
  <c r="D24" i="7"/>
  <c r="G24" i="7" s="1"/>
  <c r="D27" i="7"/>
  <c r="G27" i="7" s="1"/>
  <c r="B23" i="7"/>
  <c r="D16" i="7"/>
  <c r="G16" i="7" s="1"/>
  <c r="E19" i="5"/>
  <c r="G19" i="5"/>
  <c r="H19" i="5"/>
  <c r="D23" i="7" l="1"/>
  <c r="G23" i="7" s="1"/>
  <c r="I21" i="5"/>
  <c r="I18" i="5"/>
  <c r="D19" i="5" l="1"/>
  <c r="I19" i="5" s="1"/>
  <c r="C18" i="4" l="1"/>
  <c r="D51" i="9" l="1"/>
  <c r="D50" i="9"/>
  <c r="A51" i="9"/>
  <c r="A50" i="9"/>
  <c r="D91" i="8"/>
  <c r="D90" i="8"/>
  <c r="A91" i="8"/>
  <c r="A90" i="8"/>
  <c r="D47" i="7"/>
  <c r="D46" i="7"/>
  <c r="A47" i="7"/>
  <c r="A46" i="7"/>
  <c r="D166" i="6"/>
  <c r="F165" i="6"/>
  <c r="A166" i="6"/>
  <c r="A165" i="6"/>
  <c r="E87" i="5"/>
  <c r="G86" i="5"/>
  <c r="A87" i="5"/>
  <c r="A86" i="5"/>
  <c r="A3" i="9"/>
  <c r="A3" i="8"/>
  <c r="A3" i="7"/>
  <c r="A3" i="6"/>
  <c r="A3" i="5"/>
  <c r="E61" i="4"/>
  <c r="D61" i="4"/>
  <c r="C79" i="4"/>
  <c r="C78" i="4"/>
  <c r="A79" i="4"/>
  <c r="A78" i="4"/>
  <c r="A3" i="4"/>
  <c r="G27" i="3"/>
  <c r="I26" i="3"/>
  <c r="A27" i="3"/>
  <c r="A26" i="3"/>
  <c r="A3" i="3"/>
  <c r="E55" i="2"/>
  <c r="G54" i="2"/>
  <c r="A55" i="2"/>
  <c r="A54" i="2"/>
  <c r="A4" i="2"/>
  <c r="C39" i="1"/>
  <c r="B32" i="1"/>
  <c r="A6" i="6" l="1"/>
  <c r="A6" i="7" s="1"/>
  <c r="E122" i="6"/>
  <c r="E121" i="6"/>
  <c r="E120" i="6"/>
  <c r="H120" i="6" s="1"/>
  <c r="E119" i="6"/>
  <c r="E118" i="6"/>
  <c r="H118" i="6" s="1"/>
  <c r="E117" i="6"/>
  <c r="H117" i="6" s="1"/>
  <c r="E116" i="6"/>
  <c r="H116" i="6" s="1"/>
  <c r="E115" i="6"/>
  <c r="E114" i="6"/>
  <c r="E112" i="6"/>
  <c r="E111" i="6"/>
  <c r="E110" i="6"/>
  <c r="E109" i="6"/>
  <c r="E108" i="6"/>
  <c r="E107" i="6"/>
  <c r="H107" i="6" s="1"/>
  <c r="E106" i="6"/>
  <c r="E105" i="6"/>
  <c r="E104" i="6"/>
  <c r="H104" i="6" s="1"/>
  <c r="E102" i="6"/>
  <c r="E101" i="6"/>
  <c r="H101" i="6" s="1"/>
  <c r="E100" i="6"/>
  <c r="H100" i="6" s="1"/>
  <c r="E99" i="6"/>
  <c r="E98" i="6"/>
  <c r="H98" i="6" s="1"/>
  <c r="E97" i="6"/>
  <c r="E96" i="6"/>
  <c r="H96" i="6" s="1"/>
  <c r="E95" i="6"/>
  <c r="H95" i="6" s="1"/>
  <c r="E94" i="6"/>
  <c r="E92" i="6"/>
  <c r="E91" i="6"/>
  <c r="E90" i="6"/>
  <c r="H90" i="6" s="1"/>
  <c r="E89" i="6"/>
  <c r="H89" i="6" s="1"/>
  <c r="E88" i="6"/>
  <c r="E87" i="6"/>
  <c r="H87" i="6" s="1"/>
  <c r="E86" i="6"/>
  <c r="H86" i="6" s="1"/>
  <c r="E58" i="6"/>
  <c r="E57" i="6"/>
  <c r="E56" i="6"/>
  <c r="E55" i="6"/>
  <c r="H55" i="6" s="1"/>
  <c r="E54" i="6"/>
  <c r="H54" i="6" s="1"/>
  <c r="E52" i="6"/>
  <c r="H52" i="6" s="1"/>
  <c r="E51" i="6"/>
  <c r="E50" i="6"/>
  <c r="H50" i="6" s="1"/>
  <c r="F49" i="6"/>
  <c r="E48" i="6"/>
  <c r="H48" i="6" s="1"/>
  <c r="E47" i="6"/>
  <c r="E46" i="6"/>
  <c r="E45" i="6"/>
  <c r="E44" i="6"/>
  <c r="E43" i="6"/>
  <c r="E42" i="6"/>
  <c r="H42" i="6" s="1"/>
  <c r="E41" i="6"/>
  <c r="E40" i="6"/>
  <c r="H40" i="6" s="1"/>
  <c r="E38" i="6"/>
  <c r="H38" i="6" s="1"/>
  <c r="E37" i="6"/>
  <c r="E36" i="6"/>
  <c r="E35" i="6"/>
  <c r="H34" i="6"/>
  <c r="E33" i="6"/>
  <c r="H33" i="6" s="1"/>
  <c r="E32" i="6"/>
  <c r="E31" i="6"/>
  <c r="E30" i="6"/>
  <c r="E28" i="6"/>
  <c r="H28" i="6" s="1"/>
  <c r="E27" i="6"/>
  <c r="H27" i="6" s="1"/>
  <c r="E26" i="6"/>
  <c r="H26" i="6" s="1"/>
  <c r="E25" i="6"/>
  <c r="H25" i="6" s="1"/>
  <c r="E23" i="6"/>
  <c r="E22" i="6"/>
  <c r="E20" i="6"/>
  <c r="E18" i="6"/>
  <c r="H18" i="6" s="1"/>
  <c r="H17" i="6"/>
  <c r="H15" i="6"/>
  <c r="H13" i="6"/>
  <c r="H12" i="6"/>
  <c r="H63" i="5"/>
  <c r="I63" i="5" s="1"/>
  <c r="F63" i="5"/>
  <c r="F59" i="5" s="1"/>
  <c r="F51" i="5"/>
  <c r="F50" i="5" s="1"/>
  <c r="F64" i="5"/>
  <c r="F12" i="5"/>
  <c r="F13" i="5"/>
  <c r="F14" i="5"/>
  <c r="F15" i="5"/>
  <c r="F17" i="5"/>
  <c r="F18" i="5"/>
  <c r="F21" i="5"/>
  <c r="F19" i="5" s="1"/>
  <c r="F32" i="5"/>
  <c r="F39" i="5"/>
  <c r="F41" i="5"/>
  <c r="F72" i="5"/>
  <c r="G32" i="9"/>
  <c r="G31" i="9"/>
  <c r="G30" i="9"/>
  <c r="G28" i="9"/>
  <c r="G27" i="9"/>
  <c r="G26" i="9"/>
  <c r="G23" i="9"/>
  <c r="G20" i="9"/>
  <c r="G19" i="9"/>
  <c r="G18" i="9"/>
  <c r="G16" i="9"/>
  <c r="G15" i="9"/>
  <c r="G14" i="9"/>
  <c r="I79" i="5"/>
  <c r="I78" i="5"/>
  <c r="I73" i="5"/>
  <c r="I68" i="5"/>
  <c r="I67" i="5"/>
  <c r="I66" i="5"/>
  <c r="I65" i="5"/>
  <c r="I62" i="5"/>
  <c r="I61" i="5"/>
  <c r="I60" i="5"/>
  <c r="I58" i="5"/>
  <c r="I57" i="5"/>
  <c r="I56" i="5"/>
  <c r="I55" i="5"/>
  <c r="I54" i="5"/>
  <c r="I53" i="5"/>
  <c r="I52" i="5"/>
  <c r="I51" i="5"/>
  <c r="I44" i="5"/>
  <c r="I43" i="5"/>
  <c r="I42" i="5"/>
  <c r="I40" i="5"/>
  <c r="I38" i="5"/>
  <c r="I37" i="5"/>
  <c r="I36" i="5"/>
  <c r="I35" i="5"/>
  <c r="I34" i="5"/>
  <c r="I33" i="5"/>
  <c r="I31" i="5"/>
  <c r="I30" i="5"/>
  <c r="I29" i="5"/>
  <c r="I28" i="5"/>
  <c r="I27" i="5"/>
  <c r="I26" i="5"/>
  <c r="I25" i="5"/>
  <c r="I24" i="5"/>
  <c r="I23" i="5"/>
  <c r="I22" i="5"/>
  <c r="I17" i="5"/>
  <c r="I16" i="5"/>
  <c r="I15" i="5"/>
  <c r="I14" i="5"/>
  <c r="I13" i="5"/>
  <c r="A6" i="9"/>
  <c r="G13" i="9"/>
  <c r="B17" i="9"/>
  <c r="C17" i="9"/>
  <c r="D17" i="9"/>
  <c r="E17" i="9"/>
  <c r="F17" i="9"/>
  <c r="B25" i="9"/>
  <c r="C25" i="9"/>
  <c r="D25" i="9"/>
  <c r="E25" i="9"/>
  <c r="F25" i="9"/>
  <c r="B29" i="9"/>
  <c r="C29" i="9"/>
  <c r="D29" i="9"/>
  <c r="E29" i="9"/>
  <c r="F29" i="9"/>
  <c r="G36" i="9"/>
  <c r="G37" i="9"/>
  <c r="B38" i="9"/>
  <c r="C38" i="9"/>
  <c r="D38" i="9"/>
  <c r="E38" i="9"/>
  <c r="F38" i="9"/>
  <c r="A6" i="8"/>
  <c r="C12" i="8"/>
  <c r="D12" i="8"/>
  <c r="E12" i="8"/>
  <c r="F12" i="8"/>
  <c r="G12" i="8"/>
  <c r="C31" i="8"/>
  <c r="D31" i="8"/>
  <c r="E31" i="8"/>
  <c r="F31" i="8"/>
  <c r="G31" i="8"/>
  <c r="C42" i="8"/>
  <c r="D42" i="8"/>
  <c r="E42" i="8"/>
  <c r="G42" i="8"/>
  <c r="F42" i="8"/>
  <c r="C49" i="8"/>
  <c r="D49" i="8"/>
  <c r="E49" i="8"/>
  <c r="G49" i="8"/>
  <c r="F49" i="8"/>
  <c r="C68" i="8"/>
  <c r="D68" i="8"/>
  <c r="E68" i="8"/>
  <c r="G68" i="8"/>
  <c r="F68" i="8"/>
  <c r="C79" i="8"/>
  <c r="D79" i="8"/>
  <c r="E79" i="8"/>
  <c r="F79" i="8"/>
  <c r="G79" i="8"/>
  <c r="C11" i="6"/>
  <c r="D11" i="6"/>
  <c r="D85" i="6"/>
  <c r="C24" i="9" s="1"/>
  <c r="F11" i="6"/>
  <c r="G11" i="6"/>
  <c r="G85" i="6"/>
  <c r="F24" i="9" s="1"/>
  <c r="C19" i="6"/>
  <c r="D19" i="6"/>
  <c r="F19" i="6"/>
  <c r="G19" i="6"/>
  <c r="C29" i="6"/>
  <c r="D29" i="6"/>
  <c r="F29" i="6"/>
  <c r="G29" i="6"/>
  <c r="C39" i="6"/>
  <c r="D39" i="6"/>
  <c r="F39" i="6"/>
  <c r="G39" i="6"/>
  <c r="H44" i="6"/>
  <c r="C49" i="6"/>
  <c r="D49" i="6"/>
  <c r="G49" i="6"/>
  <c r="H53" i="6"/>
  <c r="H57" i="6"/>
  <c r="E60" i="6"/>
  <c r="E61" i="6"/>
  <c r="H61" i="6" s="1"/>
  <c r="E62" i="6"/>
  <c r="H62" i="6" s="1"/>
  <c r="H63" i="6"/>
  <c r="E64" i="6"/>
  <c r="H64" i="6" s="1"/>
  <c r="E65" i="6"/>
  <c r="H65" i="6" s="1"/>
  <c r="E66" i="6"/>
  <c r="H66" i="6" s="1"/>
  <c r="E67" i="6"/>
  <c r="H67" i="6" s="1"/>
  <c r="E68" i="6"/>
  <c r="H68" i="6" s="1"/>
  <c r="E69" i="6"/>
  <c r="H69" i="6" s="1"/>
  <c r="E70" i="6"/>
  <c r="H70" i="6" s="1"/>
  <c r="E71" i="6"/>
  <c r="H71" i="6" s="1"/>
  <c r="H72" i="6"/>
  <c r="E73" i="6"/>
  <c r="H73" i="6" s="1"/>
  <c r="E74" i="6"/>
  <c r="H74" i="6" s="1"/>
  <c r="E75" i="6"/>
  <c r="H75" i="6" s="1"/>
  <c r="H76" i="6"/>
  <c r="E77" i="6"/>
  <c r="H77" i="6" s="1"/>
  <c r="E78" i="6"/>
  <c r="H78" i="6" s="1"/>
  <c r="E79" i="6"/>
  <c r="E80" i="6"/>
  <c r="H80" i="6" s="1"/>
  <c r="E81" i="6"/>
  <c r="H81" i="6" s="1"/>
  <c r="E82" i="6"/>
  <c r="H82" i="6" s="1"/>
  <c r="E83" i="6"/>
  <c r="H83" i="6" s="1"/>
  <c r="C85" i="6"/>
  <c r="B24" i="9" s="1"/>
  <c r="F85" i="6"/>
  <c r="E24" i="9" s="1"/>
  <c r="H92" i="6"/>
  <c r="C93" i="6"/>
  <c r="D93" i="6"/>
  <c r="F93" i="6"/>
  <c r="G93" i="6"/>
  <c r="H97" i="6"/>
  <c r="C103" i="6"/>
  <c r="D103" i="6"/>
  <c r="F103" i="6"/>
  <c r="G103" i="6"/>
  <c r="H106" i="6"/>
  <c r="H109" i="6"/>
  <c r="H110" i="6"/>
  <c r="C113" i="6"/>
  <c r="D113" i="6"/>
  <c r="F113" i="6"/>
  <c r="G113" i="6"/>
  <c r="H119" i="6"/>
  <c r="H122" i="6"/>
  <c r="E124" i="6"/>
  <c r="H124" i="6" s="1"/>
  <c r="E125" i="6"/>
  <c r="H125" i="6" s="1"/>
  <c r="E126" i="6"/>
  <c r="H126" i="6" s="1"/>
  <c r="E127" i="6"/>
  <c r="E128" i="6"/>
  <c r="H128" i="6" s="1"/>
  <c r="E129" i="6"/>
  <c r="H129" i="6" s="1"/>
  <c r="E130" i="6"/>
  <c r="H130" i="6" s="1"/>
  <c r="E131" i="6"/>
  <c r="H131" i="6" s="1"/>
  <c r="E132" i="6"/>
  <c r="H132" i="6" s="1"/>
  <c r="H133" i="6"/>
  <c r="E134" i="6"/>
  <c r="H134" i="6" s="1"/>
  <c r="E135" i="6"/>
  <c r="H135" i="6" s="1"/>
  <c r="E136" i="6"/>
  <c r="H136" i="6" s="1"/>
  <c r="H137" i="6"/>
  <c r="E138" i="6"/>
  <c r="H138" i="6" s="1"/>
  <c r="E139" i="6"/>
  <c r="H139" i="6" s="1"/>
  <c r="E140" i="6"/>
  <c r="H140" i="6" s="1"/>
  <c r="E141" i="6"/>
  <c r="H141" i="6" s="1"/>
  <c r="E142" i="6"/>
  <c r="H142" i="6" s="1"/>
  <c r="E143" i="6"/>
  <c r="E144" i="6"/>
  <c r="H144" i="6" s="1"/>
  <c r="E145" i="6"/>
  <c r="H145" i="6" s="1"/>
  <c r="H146" i="6"/>
  <c r="E147" i="6"/>
  <c r="H147" i="6" s="1"/>
  <c r="E148" i="6"/>
  <c r="H148" i="6" s="1"/>
  <c r="E149" i="6"/>
  <c r="H150" i="6"/>
  <c r="E151" i="6"/>
  <c r="H151" i="6" s="1"/>
  <c r="E152" i="6"/>
  <c r="H152" i="6" s="1"/>
  <c r="E153" i="6"/>
  <c r="H153" i="6" s="1"/>
  <c r="E154" i="6"/>
  <c r="H154" i="6" s="1"/>
  <c r="E155" i="6"/>
  <c r="E156" i="6"/>
  <c r="H156" i="6" s="1"/>
  <c r="E157" i="6"/>
  <c r="H157" i="6" s="1"/>
  <c r="H161" i="6"/>
  <c r="A5" i="5"/>
  <c r="I12" i="5"/>
  <c r="D32" i="5"/>
  <c r="D39" i="5"/>
  <c r="D41" i="5"/>
  <c r="E32" i="5"/>
  <c r="G32" i="5"/>
  <c r="H32" i="5"/>
  <c r="E39" i="5"/>
  <c r="G39" i="5"/>
  <c r="H39" i="5"/>
  <c r="E41" i="5"/>
  <c r="G41" i="5"/>
  <c r="H41" i="5"/>
  <c r="D50" i="5"/>
  <c r="D59" i="5"/>
  <c r="D64" i="5"/>
  <c r="C63" i="4"/>
  <c r="E50" i="5"/>
  <c r="G50" i="5"/>
  <c r="G59" i="5"/>
  <c r="G64" i="5"/>
  <c r="D63" i="4"/>
  <c r="H50" i="5"/>
  <c r="E59" i="5"/>
  <c r="E64" i="5"/>
  <c r="E72" i="5"/>
  <c r="H59" i="5"/>
  <c r="I59" i="5" s="1"/>
  <c r="H64" i="5"/>
  <c r="D72" i="5"/>
  <c r="G72" i="5"/>
  <c r="H72" i="5"/>
  <c r="D80" i="5"/>
  <c r="E80" i="5"/>
  <c r="F80" i="5"/>
  <c r="G80" i="5"/>
  <c r="H80" i="5"/>
  <c r="A5" i="4"/>
  <c r="D18" i="4"/>
  <c r="E18" i="4"/>
  <c r="C28" i="4"/>
  <c r="D28" i="4"/>
  <c r="E28" i="4"/>
  <c r="C37" i="4"/>
  <c r="D37" i="4"/>
  <c r="E37" i="4"/>
  <c r="C40" i="4"/>
  <c r="D40" i="4"/>
  <c r="E40" i="4"/>
  <c r="C50" i="4"/>
  <c r="D50" i="4"/>
  <c r="E50" i="4"/>
  <c r="E63" i="4"/>
  <c r="G81" i="4"/>
  <c r="A5" i="3"/>
  <c r="E9" i="3"/>
  <c r="E15" i="3"/>
  <c r="G9" i="3"/>
  <c r="H9" i="3"/>
  <c r="I9" i="3"/>
  <c r="J9" i="3"/>
  <c r="K10" i="3"/>
  <c r="K11" i="3"/>
  <c r="K12" i="3"/>
  <c r="K13" i="3"/>
  <c r="G15" i="3"/>
  <c r="H15" i="3"/>
  <c r="I15" i="3"/>
  <c r="J15" i="3"/>
  <c r="K16" i="3"/>
  <c r="K17" i="3"/>
  <c r="K18" i="3"/>
  <c r="K19" i="3"/>
  <c r="C12" i="2"/>
  <c r="C11" i="2" s="1"/>
  <c r="C22" i="2" s="1"/>
  <c r="D12" i="2"/>
  <c r="D11" i="2" s="1"/>
  <c r="D22" i="2" s="1"/>
  <c r="E12" i="2"/>
  <c r="E11" i="2" s="1"/>
  <c r="E22" i="2" s="1"/>
  <c r="F12" i="2"/>
  <c r="F11" i="2" s="1"/>
  <c r="F22" i="2" s="1"/>
  <c r="G12" i="2"/>
  <c r="G11" i="2" s="1"/>
  <c r="G22" i="2" s="1"/>
  <c r="H12" i="2"/>
  <c r="H11" i="2" s="1"/>
  <c r="I12" i="2"/>
  <c r="I11" i="2" s="1"/>
  <c r="C16" i="2"/>
  <c r="D16" i="2"/>
  <c r="E16" i="2"/>
  <c r="F16" i="2"/>
  <c r="G16" i="2"/>
  <c r="H16" i="2"/>
  <c r="I16" i="2"/>
  <c r="G25" i="2"/>
  <c r="G26" i="2"/>
  <c r="G27" i="2"/>
  <c r="G30" i="2"/>
  <c r="G31" i="2"/>
  <c r="G32" i="2"/>
  <c r="B26" i="1"/>
  <c r="B42" i="1"/>
  <c r="B61" i="1"/>
  <c r="F24" i="1"/>
  <c r="F28" i="1"/>
  <c r="F32" i="1"/>
  <c r="F39" i="1"/>
  <c r="F43" i="1"/>
  <c r="G24" i="1"/>
  <c r="G28" i="1"/>
  <c r="G32" i="1"/>
  <c r="G39" i="1"/>
  <c r="G43" i="1"/>
  <c r="G58" i="1"/>
  <c r="G64" i="1"/>
  <c r="G69" i="1"/>
  <c r="G76" i="1"/>
  <c r="C26" i="1"/>
  <c r="C42" i="1"/>
  <c r="C61" i="1"/>
  <c r="F64" i="1"/>
  <c r="F76" i="1"/>
  <c r="H121" i="6"/>
  <c r="H46" i="6" l="1"/>
  <c r="G21" i="3"/>
  <c r="H112" i="6"/>
  <c r="H99" i="6"/>
  <c r="H114" i="6"/>
  <c r="E10" i="9"/>
  <c r="H88" i="6"/>
  <c r="H108" i="6"/>
  <c r="H37" i="6"/>
  <c r="I21" i="3"/>
  <c r="I41" i="5"/>
  <c r="I80" i="5"/>
  <c r="H155" i="6"/>
  <c r="H94" i="6"/>
  <c r="H102" i="6"/>
  <c r="H41" i="6"/>
  <c r="I50" i="5"/>
  <c r="H45" i="6"/>
  <c r="F48" i="1"/>
  <c r="F60" i="1" s="1"/>
  <c r="H56" i="6"/>
  <c r="H47" i="6"/>
  <c r="E39" i="6"/>
  <c r="E22" i="9"/>
  <c r="E103" i="6"/>
  <c r="H103" i="6" s="1"/>
  <c r="H43" i="6"/>
  <c r="E113" i="6"/>
  <c r="H113" i="6" s="1"/>
  <c r="H91" i="6"/>
  <c r="C84" i="6"/>
  <c r="C66" i="4" s="1"/>
  <c r="E93" i="6"/>
  <c r="H93" i="6" s="1"/>
  <c r="H51" i="6"/>
  <c r="J21" i="3"/>
  <c r="H115" i="6"/>
  <c r="H58" i="6"/>
  <c r="E85" i="6"/>
  <c r="D24" i="9" s="1"/>
  <c r="G24" i="9" s="1"/>
  <c r="G45" i="5"/>
  <c r="H111" i="6"/>
  <c r="H105" i="6"/>
  <c r="H60" i="6"/>
  <c r="E59" i="6"/>
  <c r="H143" i="6"/>
  <c r="E45" i="5"/>
  <c r="D84" i="6"/>
  <c r="D59" i="8" s="1"/>
  <c r="D43" i="4"/>
  <c r="K15" i="3"/>
  <c r="H45" i="5"/>
  <c r="H79" i="8"/>
  <c r="H31" i="8"/>
  <c r="G17" i="9"/>
  <c r="H68" i="8"/>
  <c r="E21" i="3"/>
  <c r="H149" i="6"/>
  <c r="K9" i="3"/>
  <c r="C43" i="4"/>
  <c r="H16" i="6"/>
  <c r="H127" i="6"/>
  <c r="E123" i="6"/>
  <c r="H123" i="6" s="1"/>
  <c r="H35" i="6"/>
  <c r="H20" i="6"/>
  <c r="B10" i="9"/>
  <c r="G84" i="6"/>
  <c r="E17" i="4" s="1"/>
  <c r="F84" i="6"/>
  <c r="H31" i="6"/>
  <c r="H22" i="6"/>
  <c r="C64" i="8"/>
  <c r="C59" i="8" s="1"/>
  <c r="C48" i="8" s="1"/>
  <c r="I48" i="8" s="1"/>
  <c r="H79" i="6"/>
  <c r="F22" i="9"/>
  <c r="C10" i="9"/>
  <c r="B22" i="9"/>
  <c r="C22" i="9"/>
  <c r="H42" i="8"/>
  <c r="H12" i="8"/>
  <c r="H49" i="8"/>
  <c r="H30" i="6"/>
  <c r="H24" i="6"/>
  <c r="I64" i="5"/>
  <c r="E70" i="5"/>
  <c r="I32" i="5"/>
  <c r="G38" i="9"/>
  <c r="C10" i="6"/>
  <c r="C159" i="6" s="1"/>
  <c r="F10" i="6"/>
  <c r="H14" i="6"/>
  <c r="E11" i="6"/>
  <c r="D10" i="9" s="1"/>
  <c r="E48" i="4"/>
  <c r="D11" i="4"/>
  <c r="H36" i="6"/>
  <c r="E29" i="6"/>
  <c r="H32" i="6"/>
  <c r="H23" i="6"/>
  <c r="E19" i="6"/>
  <c r="H21" i="6"/>
  <c r="G10" i="6"/>
  <c r="B48" i="1"/>
  <c r="B63" i="1" s="1"/>
  <c r="E49" i="6"/>
  <c r="H49" i="6" s="1"/>
  <c r="F45" i="5"/>
  <c r="D10" i="6"/>
  <c r="F10" i="9"/>
  <c r="D45" i="5"/>
  <c r="H21" i="3"/>
  <c r="G25" i="9"/>
  <c r="E43" i="4"/>
  <c r="D48" i="8"/>
  <c r="J48" i="8" s="1"/>
  <c r="F80" i="1"/>
  <c r="G80" i="1"/>
  <c r="G48" i="1"/>
  <c r="G60" i="1" s="1"/>
  <c r="I72" i="5"/>
  <c r="C48" i="1"/>
  <c r="C63" i="1" s="1"/>
  <c r="D70" i="5"/>
  <c r="C61" i="4" s="1"/>
  <c r="C68" i="4" s="1"/>
  <c r="C69" i="4" s="1"/>
  <c r="E33" i="7"/>
  <c r="E36" i="7" s="1"/>
  <c r="G70" i="5"/>
  <c r="G29" i="9"/>
  <c r="G12" i="9"/>
  <c r="F70" i="5"/>
  <c r="H70" i="5"/>
  <c r="I39" i="5"/>
  <c r="E34" i="9" l="1"/>
  <c r="E39" i="9" s="1"/>
  <c r="G10" i="9"/>
  <c r="H11" i="6"/>
  <c r="H85" i="6"/>
  <c r="H39" i="6"/>
  <c r="D22" i="9"/>
  <c r="G22" i="9" s="1"/>
  <c r="C17" i="4"/>
  <c r="C15" i="4" s="1"/>
  <c r="I47" i="5"/>
  <c r="F159" i="6"/>
  <c r="F162" i="6" s="1"/>
  <c r="E75" i="5"/>
  <c r="F82" i="1"/>
  <c r="G75" i="5"/>
  <c r="F34" i="9"/>
  <c r="F39" i="9" s="1"/>
  <c r="E64" i="8"/>
  <c r="E59" i="8" s="1"/>
  <c r="E84" i="6"/>
  <c r="K21" i="3"/>
  <c r="B34" i="9"/>
  <c r="B39" i="9" s="1"/>
  <c r="H59" i="6"/>
  <c r="E27" i="8"/>
  <c r="H27" i="8" s="1"/>
  <c r="D159" i="6"/>
  <c r="D162" i="6" s="1"/>
  <c r="H84" i="6"/>
  <c r="C34" i="9"/>
  <c r="C39" i="9" s="1"/>
  <c r="C162" i="6"/>
  <c r="G14" i="7"/>
  <c r="G59" i="8"/>
  <c r="G48" i="8" s="1"/>
  <c r="M48" i="8" s="1"/>
  <c r="E15" i="4"/>
  <c r="D66" i="4"/>
  <c r="D68" i="4" s="1"/>
  <c r="D69" i="4" s="1"/>
  <c r="D17" i="4"/>
  <c r="F59" i="8"/>
  <c r="F48" i="8" s="1"/>
  <c r="L48" i="8" s="1"/>
  <c r="E66" i="4"/>
  <c r="E68" i="4" s="1"/>
  <c r="E69" i="4" s="1"/>
  <c r="H29" i="6"/>
  <c r="C22" i="8"/>
  <c r="C11" i="8" s="1"/>
  <c r="C85" i="8" s="1"/>
  <c r="I70" i="5"/>
  <c r="D48" i="4"/>
  <c r="E11" i="4"/>
  <c r="I45" i="5"/>
  <c r="F22" i="8"/>
  <c r="F11" i="8" s="1"/>
  <c r="H19" i="6"/>
  <c r="E10" i="6"/>
  <c r="D75" i="5"/>
  <c r="F75" i="5"/>
  <c r="D22" i="8"/>
  <c r="D11" i="8" s="1"/>
  <c r="D85" i="8" s="1"/>
  <c r="G22" i="8"/>
  <c r="G11" i="8" s="1"/>
  <c r="G159" i="6"/>
  <c r="F33" i="7"/>
  <c r="E55" i="4"/>
  <c r="E56" i="4" s="1"/>
  <c r="G82" i="1"/>
  <c r="C11" i="4"/>
  <c r="H75" i="5"/>
  <c r="H64" i="8" l="1"/>
  <c r="D34" i="9"/>
  <c r="G34" i="9" s="1"/>
  <c r="G39" i="9" s="1"/>
  <c r="E22" i="8"/>
  <c r="H22" i="8" s="1"/>
  <c r="G85" i="8"/>
  <c r="F85" i="8"/>
  <c r="H59" i="8"/>
  <c r="E21" i="4"/>
  <c r="E22" i="4" s="1"/>
  <c r="E23" i="4" s="1"/>
  <c r="E31" i="4" s="1"/>
  <c r="F36" i="7"/>
  <c r="C33" i="7"/>
  <c r="C36" i="7" s="1"/>
  <c r="D15" i="4"/>
  <c r="D21" i="4" s="1"/>
  <c r="D22" i="4" s="1"/>
  <c r="D23" i="4" s="1"/>
  <c r="D31" i="4" s="1"/>
  <c r="B33" i="7"/>
  <c r="B36" i="7" s="1"/>
  <c r="E48" i="8"/>
  <c r="C55" i="4"/>
  <c r="C56" i="4" s="1"/>
  <c r="D55" i="4"/>
  <c r="D56" i="4" s="1"/>
  <c r="I75" i="5"/>
  <c r="E159" i="6"/>
  <c r="E162" i="6" s="1"/>
  <c r="H10" i="6"/>
  <c r="G162" i="6"/>
  <c r="C21" i="4"/>
  <c r="C22" i="4" s="1"/>
  <c r="C23" i="4" s="1"/>
  <c r="C31" i="4" s="1"/>
  <c r="E11" i="8"/>
  <c r="H159" i="6" l="1"/>
  <c r="D39" i="9"/>
  <c r="G13" i="7"/>
  <c r="G11" i="7"/>
  <c r="G33" i="7" s="1"/>
  <c r="G36" i="7" s="1"/>
  <c r="K48" i="8"/>
  <c r="H48" i="8"/>
  <c r="E85" i="8"/>
  <c r="H11" i="8"/>
  <c r="D33" i="7" l="1"/>
  <c r="D36" i="7" s="1"/>
  <c r="H85" i="8"/>
  <c r="H162" i="6"/>
</calcChain>
</file>

<file path=xl/sharedStrings.xml><?xml version="1.0" encoding="utf-8"?>
<sst xmlns="http://schemas.openxmlformats.org/spreadsheetml/2006/main" count="657" uniqueCount="469">
  <si>
    <t>Formato 1 Estado de Situación Financiera Detallado - LDF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</si>
  <si>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</si>
  <si>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</si>
  <si>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</si>
  <si>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</si>
  <si>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</si>
  <si>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</si>
  <si>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</si>
  <si>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</si>
  <si>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</si>
  <si>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</si>
  <si>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</si>
  <si>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</si>
  <si>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</si>
  <si>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</si>
  <si>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</si>
  <si>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</si>
  <si>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</si>
  <si>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</si>
  <si>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</si>
  <si>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</si>
  <si>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</si>
  <si>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</si>
  <si>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</si>
  <si>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</si>
  <si>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</si>
  <si>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</si>
  <si>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</si>
  <si>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</si>
  <si>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</si>
  <si>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</si>
  <si>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</si>
  <si>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</si>
  <si>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</si>
  <si>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</si>
  <si>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</si>
  <si>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</si>
  <si>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</si>
  <si>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</si>
  <si>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</si>
  <si>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</si>
  <si>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</si>
  <si>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</si>
  <si>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</si>
  <si>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</si>
  <si>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</si>
  <si>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</si>
  <si>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</si>
  <si>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</si>
  <si>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</si>
  <si>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</si>
  <si>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</si>
  <si>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</si>
  <si>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</si>
  <si>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</si>
  <si>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</si>
  <si>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</si>
  <si>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</si>
  <si>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</si>
  <si>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</si>
  <si>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</si>
  <si>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</si>
  <si>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</si>
  <si>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</si>
  <si>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</si>
  <si>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</si>
  <si>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</si>
  <si>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</si>
  <si>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</si>
  <si>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</si>
  <si>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</si>
  <si>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</si>
  <si>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</si>
  <si>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</si>
  <si>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</si>
  <si>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</si>
  <si>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</si>
  <si>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</si>
  <si>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</si>
  <si>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</si>
  <si>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</si>
  <si>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</si>
  <si>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</si>
  <si>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</si>
  <si>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</si>
  <si>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</si>
  <si>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</si>
  <si>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</si>
  <si>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</si>
  <si>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</si>
  <si>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</si>
  <si>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</si>
  <si>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</si>
  <si>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</si>
  <si>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</si>
  <si>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</si>
  <si>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</si>
  <si>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</si>
  <si>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</si>
  <si>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</si>
  <si>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</si>
  <si>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</si>
  <si>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</si>
  <si>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</si>
  <si>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</si>
  <si>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</si>
  <si>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</si>
  <si>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</si>
  <si>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</si>
  <si>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</si>
  <si>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</si>
  <si>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</si>
  <si>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</si>
  <si>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</si>
  <si>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</si>
  <si>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</si>
  <si>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</si>
  <si>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</si>
  <si>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</si>
  <si>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</si>
  <si>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</si>
  <si>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</si>
  <si>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</si>
  <si>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</si>
  <si>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</si>
  <si>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</si>
  <si>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</si>
  <si>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</si>
  <si>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</si>
  <si>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</si>
  <si>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</si>
  <si>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</si>
  <si>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</si>
  <si>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</si>
  <si>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</si>
  <si>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</si>
  <si>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</si>
  <si>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</si>
  <si>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</si>
  <si>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</si>
  <si>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</si>
  <si>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</si>
  <si>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6"/>
        <color indexed="8"/>
        <rFont val="Arial"/>
        <family val="2"/>
      </rPr>
      <t>1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</si>
  <si>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</si>
  <si>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</si>
  <si>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</si>
  <si>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</si>
  <si>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</si>
  <si>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</si>
  <si>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</si>
  <si>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 xml:space="preserve"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</si>
  <si>
    <t>Se refiere al valor del Bono Cupón Cero que respalda el pago de los créditos asociados al mismo (Activo).</t>
  </si>
  <si>
    <t>Obligaciones a
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</si>
  <si>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</si>
  <si>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</si>
  <si>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</si>
  <si>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</si>
  <si>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</si>
  <si>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</si>
  <si>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</si>
  <si>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</si>
  <si>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</si>
  <si>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</si>
  <si>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</si>
  <si>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</si>
  <si>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</si>
  <si>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</si>
  <si>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</si>
  <si>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</si>
  <si>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</si>
  <si>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</si>
  <si>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</si>
  <si>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</si>
  <si>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</si>
  <si>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</si>
  <si>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</si>
  <si>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</si>
  <si>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</si>
  <si>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</si>
  <si>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</si>
  <si>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</si>
  <si>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</si>
  <si>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</si>
  <si>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</si>
  <si>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</si>
  <si>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</si>
  <si>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</si>
  <si>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</si>
  <si>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</si>
  <si>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</si>
  <si>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</si>
  <si>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</si>
  <si>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</si>
  <si>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</si>
  <si>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</si>
  <si>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</si>
  <si>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</si>
  <si>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</si>
  <si>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</si>
  <si>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indexed="8"/>
        <rFont val="Arial"/>
        <family val="2"/>
      </rPr>
      <t>1</t>
    </r>
    <r>
      <rPr>
        <b/>
        <sz val="6"/>
        <color indexed="8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</si>
  <si>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</si>
  <si>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</si>
  <si>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</si>
  <si>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</si>
  <si>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</si>
  <si>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</si>
  <si>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</si>
  <si>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</si>
  <si>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</si>
  <si>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</si>
  <si>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</si>
  <si>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</si>
  <si>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</si>
  <si>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</si>
  <si>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</si>
  <si>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</si>
  <si>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</si>
  <si>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</si>
  <si>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</si>
  <si>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</si>
  <si>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</si>
  <si>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</si>
  <si>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</si>
  <si>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</si>
  <si>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</si>
  <si>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</si>
  <si>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</si>
  <si>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</si>
  <si>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</si>
  <si>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</si>
  <si>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</si>
  <si>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</si>
  <si>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</si>
  <si>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</si>
  <si>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</si>
  <si>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</si>
  <si>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</si>
  <si>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</si>
  <si>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</si>
  <si>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</si>
  <si>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</si>
  <si>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</si>
  <si>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</si>
  <si>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</si>
  <si>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</si>
  <si>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</si>
  <si>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</si>
  <si>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</si>
  <si>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</si>
  <si>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</si>
  <si>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</si>
  <si>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</si>
  <si>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</si>
  <si>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</si>
  <si>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</si>
  <si>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</si>
  <si>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</si>
  <si>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</si>
  <si>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</si>
  <si>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</si>
  <si>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</si>
  <si>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</si>
  <si>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</si>
  <si>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</si>
  <si>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</si>
  <si>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</si>
  <si>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</si>
  <si>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</si>
  <si>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</si>
  <si>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</si>
  <si>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</si>
  <si>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</si>
  <si>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</si>
  <si>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</si>
  <si>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</si>
  <si>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</si>
  <si>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</si>
  <si>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</si>
  <si>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</si>
  <si>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</si>
  <si>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</si>
  <si>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</si>
  <si>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</si>
  <si>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</si>
  <si>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</si>
  <si>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</si>
  <si>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</si>
  <si>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</si>
  <si>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</si>
  <si>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</si>
  <si>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</si>
  <si>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</si>
  <si>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</si>
  <si>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</si>
  <si>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</si>
  <si>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</si>
  <si>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</si>
  <si>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</si>
  <si>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</si>
  <si>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</si>
  <si>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</si>
  <si>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</si>
  <si>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</si>
  <si>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</si>
  <si>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Formato 6 a) Estado Analítico del Ejercicio del Presupuesto de Egresos Detallado - LDF
 (Clasificación por Objeto del Gasto)
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</si>
  <si>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</si>
  <si>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</si>
  <si>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</si>
  <si>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</si>
  <si>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</si>
  <si>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</si>
  <si>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</si>
  <si>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</si>
  <si>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</si>
  <si>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</si>
  <si>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</si>
  <si>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</si>
  <si>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</si>
  <si>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</si>
  <si>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</si>
  <si>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</si>
  <si>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</si>
  <si>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</si>
  <si>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</si>
  <si>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</si>
  <si>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</si>
  <si>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</si>
  <si>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</si>
  <si>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</si>
  <si>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</si>
  <si>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</si>
  <si>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</si>
  <si>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</si>
  <si>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</si>
  <si>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</si>
  <si>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</si>
  <si>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</si>
  <si>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</si>
  <si>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</si>
  <si>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</si>
  <si>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</si>
  <si>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</si>
  <si>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</si>
  <si>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</si>
  <si>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</si>
  <si>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</si>
  <si>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</si>
  <si>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</si>
  <si>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</si>
  <si>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</si>
  <si>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</si>
  <si>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</si>
  <si>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</si>
  <si>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</si>
  <si>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</si>
  <si>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</si>
  <si>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</si>
  <si>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</si>
  <si>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</si>
  <si>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</si>
  <si>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</si>
  <si>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</si>
  <si>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</si>
  <si>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</si>
  <si>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</si>
  <si>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</si>
  <si>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</si>
  <si>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</si>
  <si>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</si>
  <si>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</si>
  <si>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</si>
  <si>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</si>
  <si>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</si>
  <si>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</si>
  <si>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</si>
  <si>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</si>
  <si>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</si>
  <si>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</si>
  <si>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</si>
  <si>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</si>
  <si>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</si>
  <si>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</si>
  <si>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</si>
  <si>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</si>
  <si>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</si>
  <si>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</si>
  <si>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</si>
  <si>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</si>
  <si>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</si>
  <si>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</si>
  <si>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</si>
  <si>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</si>
  <si>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</si>
  <si>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</si>
  <si>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</si>
  <si>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 xml:space="preserve">Formato 6 c) Estado Analítico del Ejercicio del Presupuesto de Egresos Detallado - LDF
 (Clasificación Funcional)
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</si>
  <si>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</si>
  <si>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</si>
  <si>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</si>
  <si>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</si>
  <si>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</si>
  <si>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</si>
  <si>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</si>
  <si>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</si>
  <si>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</si>
  <si>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</si>
  <si>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</si>
  <si>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</si>
  <si>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</si>
  <si>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</si>
  <si>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</si>
  <si>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</si>
  <si>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</si>
  <si>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</si>
  <si>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</si>
  <si>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</si>
  <si>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</si>
  <si>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</si>
  <si>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</si>
  <si>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</si>
  <si>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</si>
  <si>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</si>
  <si>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</si>
  <si>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</si>
  <si>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</si>
  <si>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</si>
  <si>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</si>
  <si>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</si>
  <si>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</si>
  <si>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</si>
  <si>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</si>
  <si>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ETIQUETADO</t>
  </si>
  <si>
    <t xml:space="preserve">Formato 6 d) Estado Analítico del Ejercicio del Presupuesto de Egresos Detallado - LDF
 (Clasificación de Servicios Personales por Categoría)
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</si>
  <si>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</si>
  <si>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</si>
  <si>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</si>
  <si>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</si>
  <si>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</si>
  <si>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</si>
  <si>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</si>
  <si>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</si>
  <si>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</si>
  <si>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</si>
  <si>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</si>
  <si>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</si>
  <si>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</si>
  <si>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</si>
  <si>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</si>
  <si>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 ETIQUETADO</t>
  </si>
  <si>
    <t>Recaudado / Pagado</t>
  </si>
  <si>
    <t>Formato 6 b) Estado Analítico del Ejercicio del Presupuesto de Egresos Detallado - LDF                                                                                            (Clasificación Administrativa)</t>
  </si>
  <si>
    <t>A. Secretaria Técnica</t>
  </si>
  <si>
    <t>B. Administración y Finanzas</t>
  </si>
  <si>
    <t>C. Asuntos Jurídicos</t>
  </si>
  <si>
    <t>D. Comunicación y Vinculación Social</t>
  </si>
  <si>
    <t>E. Riesgos y Política Pública</t>
  </si>
  <si>
    <t>Secretaría Ejecutiva del Sistema Anticorrupción del Estado de Tlaxcala</t>
  </si>
  <si>
    <t>C.P. GIOVANNA DY AGUILAR MEZA</t>
  </si>
  <si>
    <t>JEFA DEL DEPARTAMENTO DE ADMINISTRACIÓN Y FINANZAS</t>
  </si>
  <si>
    <t>LCDA. YANELI DEL RAZO ENRÍQUEZ</t>
  </si>
  <si>
    <t>JEFA DEL DEPARTAMENTO DE ASUNTOS JURÍDICOS EN FUNCIONES DE SECRETARIA TÉCNICA</t>
  </si>
  <si>
    <t>Al 31 de marzo de 2026 y al 31 de diciembre 2025</t>
  </si>
  <si>
    <t>31 de marzo de 2026</t>
  </si>
  <si>
    <t>31 de diciembre de 2025</t>
  </si>
  <si>
    <t>Del 01 de enero al 31 de marzo de 2026</t>
  </si>
  <si>
    <t>Saldo al 31 de diciembre de 2025</t>
  </si>
  <si>
    <t>Monto pagado de la inversión al 31 de marzo de 2026 (k)</t>
  </si>
  <si>
    <t>Monto pagado de la inversión actualizado al 31 de marzo de 2026 (l)</t>
  </si>
  <si>
    <t>Saldo pendiente por pagar de la inversión al 31 de marzo de 2026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</si>
</sst>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#,##0_ ;\-#,##0\ "/>
  </numFmts>
  <fonts count="3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6"/>
      <color indexed="8"/>
      <name val="Arial"/>
      <family val="2"/>
    </font>
    <font>
      <b/>
      <vertAlign val="superscript"/>
      <sz val="6"/>
      <color indexed="8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0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6"/>
      <color theme="0"/>
      <name val="Arial"/>
      <family val="2"/>
    </font>
    <font>
      <b/>
      <sz val="5"/>
      <color theme="0"/>
      <name val="Arial"/>
      <family val="2"/>
    </font>
    <font>
      <b/>
      <sz val="7"/>
      <color theme="0"/>
      <name val="Arial"/>
      <family val="2"/>
    </font>
    <font>
      <b/>
      <sz val="5.5"/>
      <color theme="0"/>
      <name val="Arial"/>
      <family val="2"/>
    </font>
    <font>
      <b/>
      <sz val="10.5"/>
      <color theme="1"/>
      <name val="Calibri"/>
      <family val="2"/>
      <scheme val="minor"/>
    </font>
    <font>
      <b/>
      <sz val="8"/>
      <color rgb="FFFFF8E7"/>
      <name val="Arial"/>
      <family val="2"/>
    </font>
    <font>
      <b/>
      <sz val="6"/>
      <color rgb="FFFFF8E7"/>
      <name val="Arial"/>
      <family val="2"/>
    </font>
    <font>
      <b/>
      <sz val="5"/>
      <color rgb="FFFFF8E7"/>
      <name val="Arial"/>
      <family val="2"/>
    </font>
    <font>
      <sz val="6"/>
      <color rgb="FFFFF8E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32523"/>
        <bgColor indexed="64"/>
      </patternFill>
    </fill>
    <fill>
      <patternFill patternType="solid">
        <fgColor rgb="FF92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4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top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6" fillId="0" borderId="0" xfId="0" applyFont="1"/>
    <xf numFmtId="0" fontId="11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 indent="5"/>
    </xf>
    <xf numFmtId="0" fontId="11" fillId="0" borderId="9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left" vertical="center" indent="5"/>
    </xf>
    <xf numFmtId="0" fontId="11" fillId="0" borderId="5" xfId="0" applyFont="1" applyBorder="1" applyAlignment="1">
      <alignment horizontal="justify" vertical="center"/>
    </xf>
    <xf numFmtId="0" fontId="7" fillId="0" borderId="5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wrapText="1"/>
    </xf>
    <xf numFmtId="43" fontId="8" fillId="0" borderId="5" xfId="1" applyFont="1" applyBorder="1" applyAlignment="1">
      <alignment horizontal="justify" vertical="center" wrapText="1"/>
    </xf>
    <xf numFmtId="43" fontId="7" fillId="0" borderId="5" xfId="1" applyFont="1" applyBorder="1" applyAlignment="1">
      <alignment horizontal="justify" vertical="center" wrapText="1"/>
    </xf>
    <xf numFmtId="43" fontId="7" fillId="0" borderId="2" xfId="1" applyFont="1" applyBorder="1" applyAlignment="1">
      <alignment horizontal="justify" vertical="center" wrapText="1"/>
    </xf>
    <xf numFmtId="0" fontId="11" fillId="0" borderId="8" xfId="0" applyFont="1" applyBorder="1" applyAlignment="1">
      <alignment vertical="center" wrapText="1"/>
    </xf>
    <xf numFmtId="43" fontId="0" fillId="0" borderId="0" xfId="0" applyNumberFormat="1"/>
    <xf numFmtId="0" fontId="11" fillId="0" borderId="9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43" fontId="12" fillId="0" borderId="0" xfId="1" applyFont="1"/>
    <xf numFmtId="43" fontId="13" fillId="0" borderId="0" xfId="1" applyFont="1"/>
    <xf numFmtId="0" fontId="11" fillId="3" borderId="5" xfId="0" applyFont="1" applyFill="1" applyBorder="1" applyAlignment="1">
      <alignment horizontal="left" vertical="center"/>
    </xf>
    <xf numFmtId="43" fontId="14" fillId="0" borderId="0" xfId="1" applyFont="1"/>
    <xf numFmtId="43" fontId="14" fillId="0" borderId="0" xfId="0" applyNumberFormat="1" applyFont="1"/>
    <xf numFmtId="0" fontId="15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/>
    </xf>
    <xf numFmtId="3" fontId="11" fillId="0" borderId="5" xfId="1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164" fontId="0" fillId="0" borderId="0" xfId="0" applyNumberFormat="1"/>
    <xf numFmtId="43" fontId="16" fillId="0" borderId="0" xfId="1" applyFont="1"/>
    <xf numFmtId="165" fontId="0" fillId="0" borderId="0" xfId="0" applyNumberFormat="1"/>
    <xf numFmtId="3" fontId="11" fillId="0" borderId="5" xfId="0" applyNumberFormat="1" applyFont="1" applyBorder="1" applyAlignment="1">
      <alignment horizontal="center" vertical="center" wrapText="1"/>
    </xf>
    <xf numFmtId="3" fontId="7" fillId="0" borderId="5" xfId="1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5" xfId="1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 wrapText="1"/>
    </xf>
    <xf numFmtId="3" fontId="11" fillId="0" borderId="2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3" fontId="11" fillId="0" borderId="0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166" fontId="7" fillId="0" borderId="5" xfId="1" applyNumberFormat="1" applyFont="1" applyBorder="1" applyAlignment="1">
      <alignment horizontal="right" vertical="center" wrapText="1"/>
    </xf>
    <xf numFmtId="166" fontId="11" fillId="0" borderId="5" xfId="1" applyNumberFormat="1" applyFont="1" applyBorder="1" applyAlignment="1">
      <alignment horizontal="right" vertical="center" wrapText="1"/>
    </xf>
    <xf numFmtId="3" fontId="7" fillId="0" borderId="5" xfId="1" applyNumberFormat="1" applyFont="1" applyBorder="1" applyAlignment="1">
      <alignment vertical="center" wrapText="1"/>
    </xf>
    <xf numFmtId="3" fontId="11" fillId="0" borderId="5" xfId="1" applyNumberFormat="1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 wrapText="1"/>
    </xf>
    <xf numFmtId="0" fontId="0" fillId="0" borderId="9" xfId="0" applyBorder="1"/>
    <xf numFmtId="0" fontId="0" fillId="0" borderId="2" xfId="0" applyBorder="1"/>
    <xf numFmtId="0" fontId="0" fillId="0" borderId="1" xfId="0" applyBorder="1"/>
    <xf numFmtId="0" fontId="7" fillId="0" borderId="0" xfId="0" applyFont="1" applyAlignment="1">
      <alignment horizontal="left" vertical="center" wrapText="1" indent="1"/>
    </xf>
    <xf numFmtId="0" fontId="0" fillId="0" borderId="8" xfId="0" applyBorder="1"/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1"/>
    </xf>
    <xf numFmtId="3" fontId="11" fillId="0" borderId="5" xfId="0" applyNumberFormat="1" applyFont="1" applyBorder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43" fontId="10" fillId="0" borderId="2" xfId="1" applyFont="1" applyBorder="1" applyAlignment="1">
      <alignment horizontal="justify" vertical="center" wrapText="1"/>
    </xf>
    <xf numFmtId="3" fontId="18" fillId="0" borderId="5" xfId="1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 wrapText="1"/>
    </xf>
    <xf numFmtId="3" fontId="18" fillId="2" borderId="5" xfId="1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horizontal="left" vertical="center" wrapText="1"/>
    </xf>
    <xf numFmtId="3" fontId="19" fillId="0" borderId="5" xfId="1" applyNumberFormat="1" applyFont="1" applyBorder="1" applyAlignment="1">
      <alignment horizontal="right" vertical="center"/>
    </xf>
    <xf numFmtId="3" fontId="0" fillId="0" borderId="0" xfId="0" applyNumberFormat="1"/>
    <xf numFmtId="3" fontId="7" fillId="0" borderId="5" xfId="0" applyNumberFormat="1" applyFont="1" applyBorder="1" applyAlignment="1">
      <alignment horizontal="right" vertical="center"/>
    </xf>
    <xf numFmtId="3" fontId="4" fillId="0" borderId="0" xfId="0" applyNumberFormat="1" applyFont="1"/>
    <xf numFmtId="3" fontId="18" fillId="0" borderId="4" xfId="1" applyNumberFormat="1" applyFont="1" applyBorder="1" applyAlignment="1">
      <alignment horizontal="right" vertical="center"/>
    </xf>
    <xf numFmtId="3" fontId="19" fillId="0" borderId="4" xfId="1" applyNumberFormat="1" applyFont="1" applyBorder="1" applyAlignment="1">
      <alignment horizontal="right" vertical="center"/>
    </xf>
    <xf numFmtId="166" fontId="7" fillId="0" borderId="4" xfId="1" applyNumberFormat="1" applyFont="1" applyBorder="1" applyAlignment="1">
      <alignment horizontal="right" vertical="center" wrapText="1"/>
    </xf>
    <xf numFmtId="166" fontId="11" fillId="0" borderId="4" xfId="1" applyNumberFormat="1" applyFont="1" applyBorder="1" applyAlignment="1">
      <alignment horizontal="right" vertical="center" wrapText="1"/>
    </xf>
    <xf numFmtId="166" fontId="11" fillId="0" borderId="4" xfId="1" applyNumberFormat="1" applyFont="1" applyBorder="1" applyAlignment="1">
      <alignment horizontal="right" wrapText="1"/>
    </xf>
    <xf numFmtId="3" fontId="11" fillId="0" borderId="0" xfId="1" applyNumberFormat="1" applyFont="1" applyFill="1" applyBorder="1" applyAlignment="1">
      <alignment horizontal="right" vertical="center" wrapText="1"/>
    </xf>
    <xf numFmtId="43" fontId="5" fillId="0" borderId="0" xfId="1" applyFont="1"/>
    <xf numFmtId="43" fontId="5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0" fontId="11" fillId="3" borderId="5" xfId="0" applyFont="1" applyFill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wrapText="1"/>
    </xf>
    <xf numFmtId="0" fontId="11" fillId="4" borderId="4" xfId="0" applyFont="1" applyFill="1" applyBorder="1" applyAlignment="1">
      <alignment horizontal="justify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justify" vertical="center" wrapText="1"/>
    </xf>
    <xf numFmtId="0" fontId="7" fillId="0" borderId="4" xfId="0" applyFont="1" applyBorder="1" applyAlignment="1">
      <alignment horizontal="justify" wrapText="1"/>
    </xf>
    <xf numFmtId="0" fontId="11" fillId="4" borderId="5" xfId="0" applyFont="1" applyFill="1" applyBorder="1" applyAlignment="1">
      <alignment horizontal="justify" vertical="center" wrapText="1"/>
    </xf>
    <xf numFmtId="166" fontId="0" fillId="0" borderId="0" xfId="0" applyNumberFormat="1" applyAlignment="1">
      <alignment horizontal="right"/>
    </xf>
    <xf numFmtId="166" fontId="8" fillId="0" borderId="5" xfId="0" applyNumberFormat="1" applyFont="1" applyBorder="1" applyAlignment="1">
      <alignment horizontal="right" vertical="center" wrapText="1"/>
    </xf>
    <xf numFmtId="166" fontId="11" fillId="4" borderId="5" xfId="1" applyNumberFormat="1" applyFont="1" applyFill="1" applyBorder="1" applyAlignment="1">
      <alignment horizontal="right" vertical="center" wrapText="1"/>
    </xf>
    <xf numFmtId="166" fontId="11" fillId="0" borderId="5" xfId="1" applyNumberFormat="1" applyFont="1" applyFill="1" applyBorder="1" applyAlignment="1">
      <alignment horizontal="right" vertical="center" wrapText="1"/>
    </xf>
    <xf numFmtId="166" fontId="11" fillId="0" borderId="2" xfId="1" applyNumberFormat="1" applyFont="1" applyFill="1" applyBorder="1" applyAlignment="1">
      <alignment horizontal="right" vertical="center" wrapText="1"/>
    </xf>
    <xf numFmtId="166" fontId="11" fillId="0" borderId="2" xfId="1" applyNumberFormat="1" applyFont="1" applyBorder="1" applyAlignment="1">
      <alignment horizontal="right" vertical="center" wrapText="1"/>
    </xf>
    <xf numFmtId="166" fontId="11" fillId="0" borderId="6" xfId="1" applyNumberFormat="1" applyFont="1" applyBorder="1" applyAlignment="1">
      <alignment horizontal="right" vertical="center" wrapText="1"/>
    </xf>
    <xf numFmtId="166" fontId="11" fillId="0" borderId="5" xfId="0" applyNumberFormat="1" applyFont="1" applyBorder="1" applyAlignment="1">
      <alignment horizontal="right" vertical="center" wrapText="1"/>
    </xf>
    <xf numFmtId="166" fontId="9" fillId="0" borderId="5" xfId="0" applyNumberFormat="1" applyFont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right" vertical="center" wrapText="1"/>
    </xf>
    <xf numFmtId="166" fontId="6" fillId="0" borderId="0" xfId="0" applyNumberFormat="1" applyFont="1" applyAlignment="1">
      <alignment horizontal="right"/>
    </xf>
    <xf numFmtId="166" fontId="0" fillId="0" borderId="0" xfId="0" applyNumberFormat="1"/>
    <xf numFmtId="166" fontId="8" fillId="0" borderId="5" xfId="0" applyNumberFormat="1" applyFont="1" applyBorder="1" applyAlignment="1">
      <alignment vertical="center" wrapText="1"/>
    </xf>
    <xf numFmtId="166" fontId="9" fillId="0" borderId="5" xfId="1" applyNumberFormat="1" applyFont="1" applyBorder="1" applyAlignment="1">
      <alignment vertical="center" wrapText="1"/>
    </xf>
    <xf numFmtId="166" fontId="11" fillId="4" borderId="5" xfId="1" applyNumberFormat="1" applyFont="1" applyFill="1" applyBorder="1" applyAlignment="1">
      <alignment vertical="center" wrapText="1"/>
    </xf>
    <xf numFmtId="166" fontId="11" fillId="0" borderId="5" xfId="1" applyNumberFormat="1" applyFont="1" applyBorder="1" applyAlignment="1">
      <alignment vertical="center" wrapText="1"/>
    </xf>
    <xf numFmtId="166" fontId="11" fillId="0" borderId="2" xfId="1" applyNumberFormat="1" applyFont="1" applyBorder="1" applyAlignment="1">
      <alignment vertical="center" wrapText="1"/>
    </xf>
    <xf numFmtId="166" fontId="11" fillId="0" borderId="6" xfId="1" applyNumberFormat="1" applyFont="1" applyBorder="1" applyAlignment="1">
      <alignment vertical="center" wrapText="1"/>
    </xf>
    <xf numFmtId="166" fontId="11" fillId="0" borderId="5" xfId="0" applyNumberFormat="1" applyFont="1" applyBorder="1" applyAlignment="1">
      <alignment vertical="center" wrapText="1"/>
    </xf>
    <xf numFmtId="166" fontId="9" fillId="0" borderId="2" xfId="1" applyNumberFormat="1" applyFont="1" applyBorder="1" applyAlignment="1">
      <alignment vertical="center" wrapText="1"/>
    </xf>
    <xf numFmtId="49" fontId="0" fillId="0" borderId="0" xfId="0" applyNumberFormat="1" applyAlignment="1">
      <alignment horizontal="center"/>
    </xf>
    <xf numFmtId="0" fontId="23" fillId="0" borderId="0" xfId="0" applyFont="1"/>
    <xf numFmtId="3" fontId="11" fillId="0" borderId="4" xfId="0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right" vertical="center" wrapText="1"/>
    </xf>
    <xf numFmtId="3" fontId="11" fillId="4" borderId="5" xfId="1" applyNumberFormat="1" applyFont="1" applyFill="1" applyBorder="1" applyAlignment="1">
      <alignment horizontal="right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8" fillId="0" borderId="17" xfId="1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17" fillId="0" borderId="4" xfId="1" applyNumberFormat="1" applyFont="1" applyBorder="1"/>
    <xf numFmtId="3" fontId="7" fillId="0" borderId="5" xfId="1" applyNumberFormat="1" applyFont="1" applyBorder="1" applyAlignment="1">
      <alignment vertical="center"/>
    </xf>
    <xf numFmtId="0" fontId="18" fillId="0" borderId="5" xfId="0" applyFont="1" applyBorder="1" applyAlignment="1">
      <alignment horizontal="right" vertical="center" wrapText="1"/>
    </xf>
    <xf numFmtId="0" fontId="26" fillId="0" borderId="0" xfId="0" applyFont="1"/>
    <xf numFmtId="0" fontId="18" fillId="0" borderId="0" xfId="0" applyFont="1" applyAlignment="1">
      <alignment horizontal="left" vertical="center"/>
    </xf>
    <xf numFmtId="3" fontId="18" fillId="0" borderId="16" xfId="1" applyNumberFormat="1" applyFont="1" applyBorder="1" applyAlignment="1">
      <alignment vertical="center"/>
    </xf>
    <xf numFmtId="3" fontId="18" fillId="0" borderId="4" xfId="1" applyNumberFormat="1" applyFont="1" applyBorder="1" applyAlignment="1">
      <alignment vertical="center"/>
    </xf>
    <xf numFmtId="3" fontId="18" fillId="0" borderId="18" xfId="1" applyNumberFormat="1" applyFont="1" applyBorder="1" applyAlignment="1">
      <alignment vertical="center"/>
    </xf>
    <xf numFmtId="166" fontId="25" fillId="4" borderId="5" xfId="1" applyNumberFormat="1" applyFont="1" applyFill="1" applyBorder="1" applyAlignment="1">
      <alignment horizontal="right" vertical="center" wrapText="1"/>
    </xf>
    <xf numFmtId="166" fontId="7" fillId="4" borderId="5" xfId="1" applyNumberFormat="1" applyFont="1" applyFill="1" applyBorder="1" applyAlignment="1">
      <alignment horizontal="right" vertical="center" wrapText="1"/>
    </xf>
    <xf numFmtId="3" fontId="18" fillId="0" borderId="10" xfId="0" applyNumberFormat="1" applyFont="1" applyBorder="1" applyAlignment="1">
      <alignment horizontal="right" vertical="center"/>
    </xf>
    <xf numFmtId="0" fontId="14" fillId="0" borderId="0" xfId="0" applyFont="1"/>
    <xf numFmtId="0" fontId="18" fillId="0" borderId="9" xfId="0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3" fontId="11" fillId="0" borderId="4" xfId="1" applyNumberFormat="1" applyFont="1" applyBorder="1" applyAlignment="1">
      <alignment vertical="center"/>
    </xf>
    <xf numFmtId="3" fontId="11" fillId="0" borderId="5" xfId="1" applyNumberFormat="1" applyFont="1" applyBorder="1" applyAlignment="1">
      <alignment vertical="center"/>
    </xf>
    <xf numFmtId="3" fontId="11" fillId="0" borderId="4" xfId="1" applyNumberFormat="1" applyFont="1" applyFill="1" applyBorder="1" applyAlignment="1">
      <alignment vertical="center"/>
    </xf>
    <xf numFmtId="3" fontId="11" fillId="0" borderId="5" xfId="1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3" fontId="11" fillId="0" borderId="1" xfId="1" applyNumberFormat="1" applyFont="1" applyBorder="1" applyAlignment="1">
      <alignment vertical="center"/>
    </xf>
    <xf numFmtId="3" fontId="11" fillId="0" borderId="2" xfId="1" applyNumberFormat="1" applyFont="1" applyBorder="1" applyAlignment="1">
      <alignment vertical="center"/>
    </xf>
    <xf numFmtId="3" fontId="7" fillId="0" borderId="10" xfId="1" applyNumberFormat="1" applyFont="1" applyBorder="1" applyAlignment="1">
      <alignment vertical="center"/>
    </xf>
    <xf numFmtId="0" fontId="30" fillId="5" borderId="2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28" fillId="5" borderId="3" xfId="0" applyFont="1" applyFill="1" applyBorder="1" applyAlignment="1">
      <alignment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3" fontId="7" fillId="0" borderId="10" xfId="1" applyNumberFormat="1" applyFont="1" applyFill="1" applyBorder="1" applyAlignment="1">
      <alignment vertical="center"/>
    </xf>
    <xf numFmtId="3" fontId="7" fillId="0" borderId="4" xfId="1" applyNumberFormat="1" applyFont="1" applyBorder="1"/>
    <xf numFmtId="3" fontId="19" fillId="0" borderId="17" xfId="1" applyNumberFormat="1" applyFont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6" fillId="6" borderId="13" xfId="0" applyNumberFormat="1" applyFont="1" applyFill="1" applyBorder="1" applyAlignment="1">
      <alignment horizontal="center" vertical="center" wrapText="1"/>
    </xf>
    <xf numFmtId="49" fontId="36" fillId="6" borderId="21" xfId="0" applyNumberFormat="1" applyFont="1" applyFill="1" applyBorder="1" applyAlignment="1">
      <alignment horizontal="center" vertical="center" wrapText="1"/>
    </xf>
    <xf numFmtId="49" fontId="36" fillId="6" borderId="14" xfId="0" applyNumberFormat="1" applyFont="1" applyFill="1" applyBorder="1" applyAlignment="1">
      <alignment horizontal="center" vertical="center" wrapText="1"/>
    </xf>
    <xf numFmtId="0" fontId="36" fillId="6" borderId="23" xfId="0" applyFont="1" applyFill="1" applyBorder="1" applyAlignment="1">
      <alignment horizontal="center" vertical="center" wrapText="1"/>
    </xf>
    <xf numFmtId="0" fontId="36" fillId="6" borderId="2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 wrapText="1"/>
    </xf>
    <xf numFmtId="0" fontId="38" fillId="6" borderId="3" xfId="0" applyFont="1" applyFill="1" applyBorder="1" applyAlignment="1">
      <alignment vertical="center"/>
    </xf>
    <xf numFmtId="0" fontId="36" fillId="6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5" fillId="6" borderId="12" xfId="0" applyFont="1" applyFill="1" applyBorder="1" applyAlignment="1">
      <alignment horizontal="center" vertical="center"/>
    </xf>
    <xf numFmtId="0" fontId="35" fillId="6" borderId="11" xfId="0" applyFont="1" applyFill="1" applyBorder="1" applyAlignment="1">
      <alignment horizontal="center" vertical="center"/>
    </xf>
    <xf numFmtId="0" fontId="35" fillId="6" borderId="6" xfId="0" applyFont="1" applyFill="1" applyBorder="1" applyAlignment="1">
      <alignment horizontal="center" vertical="center"/>
    </xf>
    <xf numFmtId="0" fontId="35" fillId="6" borderId="8" xfId="0" applyFont="1" applyFill="1" applyBorder="1" applyAlignment="1">
      <alignment horizontal="center" vertical="center" wrapText="1"/>
    </xf>
    <xf numFmtId="0" fontId="35" fillId="6" borderId="0" xfId="0" applyFont="1" applyFill="1" applyAlignment="1">
      <alignment horizontal="center" vertical="center" wrapText="1"/>
    </xf>
    <xf numFmtId="0" fontId="35" fillId="6" borderId="5" xfId="0" applyFont="1" applyFill="1" applyBorder="1" applyAlignment="1">
      <alignment horizontal="center" vertical="center" wrapText="1"/>
    </xf>
    <xf numFmtId="49" fontId="36" fillId="6" borderId="13" xfId="0" applyNumberFormat="1" applyFont="1" applyFill="1" applyBorder="1" applyAlignment="1">
      <alignment horizontal="center" vertical="center" wrapText="1"/>
    </xf>
    <xf numFmtId="49" fontId="36" fillId="6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top"/>
    </xf>
    <xf numFmtId="0" fontId="36" fillId="6" borderId="23" xfId="0" applyFont="1" applyFill="1" applyBorder="1" applyAlignment="1">
      <alignment horizontal="center" vertical="center" wrapText="1"/>
    </xf>
    <xf numFmtId="0" fontId="36" fillId="6" borderId="26" xfId="0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 wrapText="1"/>
    </xf>
    <xf numFmtId="0" fontId="37" fillId="6" borderId="2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24" fillId="4" borderId="8" xfId="0" applyFont="1" applyFill="1" applyBorder="1" applyAlignment="1">
      <alignment horizontal="justify" vertical="center" wrapText="1"/>
    </xf>
    <xf numFmtId="0" fontId="24" fillId="4" borderId="5" xfId="0" applyFont="1" applyFill="1" applyBorder="1" applyAlignment="1">
      <alignment horizontal="justify" vertical="center" wrapText="1"/>
    </xf>
    <xf numFmtId="0" fontId="7" fillId="4" borderId="8" xfId="0" applyFont="1" applyFill="1" applyBorder="1" applyAlignment="1">
      <alignment horizontal="justify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36" fillId="6" borderId="22" xfId="0" applyFont="1" applyFill="1" applyBorder="1" applyAlignment="1">
      <alignment horizontal="center" vertical="center" wrapText="1"/>
    </xf>
    <xf numFmtId="0" fontId="36" fillId="6" borderId="2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31" fillId="5" borderId="10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35" fillId="6" borderId="9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 wrapText="1"/>
    </xf>
    <xf numFmtId="0" fontId="35" fillId="6" borderId="8" xfId="0" applyFont="1" applyFill="1" applyBorder="1" applyAlignment="1">
      <alignment horizontal="center" vertical="center"/>
    </xf>
    <xf numFmtId="0" fontId="35" fillId="6" borderId="0" xfId="0" applyFont="1" applyFill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5" fillId="6" borderId="9" xfId="0" applyFont="1" applyFill="1" applyBorder="1" applyAlignment="1">
      <alignment horizontal="center" vertical="center"/>
    </xf>
    <xf numFmtId="0" fontId="35" fillId="6" borderId="3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vertical="center"/>
    </xf>
    <xf numFmtId="0" fontId="36" fillId="6" borderId="6" xfId="0" applyFont="1" applyFill="1" applyBorder="1" applyAlignment="1">
      <alignment vertical="center"/>
    </xf>
    <xf numFmtId="0" fontId="36" fillId="6" borderId="9" xfId="0" applyFont="1" applyFill="1" applyBorder="1" applyAlignment="1">
      <alignment vertical="center"/>
    </xf>
    <xf numFmtId="0" fontId="36" fillId="6" borderId="2" xfId="0" applyFont="1" applyFill="1" applyBorder="1" applyAlignment="1">
      <alignment vertical="center"/>
    </xf>
    <xf numFmtId="0" fontId="36" fillId="6" borderId="10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horizontal="left" vertical="center" indent="1"/>
    </xf>
    <xf numFmtId="3" fontId="11" fillId="0" borderId="4" xfId="0" applyNumberFormat="1" applyFont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vertical="center"/>
    </xf>
    <xf numFmtId="0" fontId="30" fillId="5" borderId="6" xfId="0" applyFont="1" applyFill="1" applyBorder="1" applyAlignment="1">
      <alignment vertical="center"/>
    </xf>
    <xf numFmtId="0" fontId="30" fillId="5" borderId="9" xfId="0" applyFont="1" applyFill="1" applyBorder="1" applyAlignment="1">
      <alignment vertical="center"/>
    </xf>
    <xf numFmtId="0" fontId="30" fillId="5" borderId="2" xfId="0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30" fillId="5" borderId="13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12" xfId="0" applyFont="1" applyBorder="1" applyAlignment="1">
      <alignment horizontal="justify" vertical="center"/>
    </xf>
    <xf numFmtId="0" fontId="18" fillId="0" borderId="11" xfId="0" applyFont="1" applyBorder="1" applyAlignment="1">
      <alignment horizontal="justify" vertical="center"/>
    </xf>
    <xf numFmtId="0" fontId="18" fillId="0" borderId="6" xfId="0" applyFont="1" applyBorder="1" applyAlignment="1">
      <alignment horizontal="justify" vertical="center"/>
    </xf>
    <xf numFmtId="0" fontId="19" fillId="0" borderId="5" xfId="0" applyFont="1" applyBorder="1" applyAlignment="1">
      <alignment horizontal="left" vertical="center"/>
    </xf>
    <xf numFmtId="0" fontId="29" fillId="5" borderId="12" xfId="0" applyFont="1" applyFill="1" applyBorder="1" applyAlignment="1">
      <alignment horizontal="center" vertical="center"/>
    </xf>
    <xf numFmtId="0" fontId="29" fillId="5" borderId="11" xfId="0" applyFont="1" applyFill="1" applyBorder="1" applyAlignment="1">
      <alignment horizontal="center" vertical="center"/>
    </xf>
    <xf numFmtId="0" fontId="29" fillId="5" borderId="6" xfId="0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9" xfId="0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32" fillId="5" borderId="11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center" vertical="center"/>
    </xf>
    <xf numFmtId="0" fontId="32" fillId="5" borderId="14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9" xfId="0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/>
    </xf>
    <xf numFmtId="0" fontId="32" fillId="5" borderId="2" xfId="0" applyFont="1" applyFill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43" fontId="34" fillId="0" borderId="0" xfId="1" applyFont="1" applyAlignment="1">
      <alignment horizontal="center" vertical="top"/>
    </xf>
    <xf numFmtId="0" fontId="7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29" fillId="5" borderId="19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/>
    </xf>
    <xf numFmtId="0" fontId="29" fillId="5" borderId="20" xfId="0" applyFont="1" applyFill="1" applyBorder="1" applyAlignment="1">
      <alignment horizontal="center" vertical="center"/>
    </xf>
    <xf numFmtId="0" fontId="33" fillId="5" borderId="13" xfId="0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10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33" fillId="5" borderId="12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3" fillId="5" borderId="9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30" fillId="5" borderId="13" xfId="0" applyFont="1" applyFill="1" applyBorder="1" applyAlignment="1">
      <alignment horizontal="center" vertical="center" wrapText="1"/>
    </xf>
    <xf numFmtId="0" fontId="30" fillId="5" borderId="14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0" fontId="29" fillId="5" borderId="9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9" fillId="5" borderId="12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30" fillId="5" borderId="12" xfId="0" applyFont="1" applyFill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F8E7"/>
      <color rgb="FF920000"/>
      <color rgb="FF9E0000"/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zoomScale="124" zoomScaleNormal="124" zoomScaleSheetLayoutView="86" workbookViewId="0">
      <selection activeCell="A2" sqref="A2"/>
    </sheetView>
  </sheetViews>
  <sheetFormatPr baseColWidth="10" defaultColWidth="9.140625" defaultRowHeight="15" x14ac:dyDescent="0.25"/>
  <cols>
    <col min="1" max="1" width="41.42578125" customWidth="1"/>
    <col min="2" max="3" width="11.42578125" style="130" customWidth="1"/>
    <col min="4" max="4" width="2.28515625" customWidth="1"/>
    <col min="5" max="5" width="57.5703125" customWidth="1"/>
    <col min="6" max="7" width="11.42578125" style="141" customWidth="1"/>
    <col min="8" max="256" width="11.42578125" customWidth="1"/>
  </cols>
  <sheetData>
    <row r="1" spans="1:7" x14ac:dyDescent="0.25">
      <c r="A1" s="211" t="s">
        <v>0</v>
      </c>
      <c r="B1" s="211"/>
      <c r="C1" s="211"/>
      <c r="D1" s="211"/>
      <c r="E1" s="211"/>
      <c r="F1" s="211"/>
      <c r="G1" s="211"/>
    </row>
    <row r="2" spans="1:7" ht="15.75" customHeight="1" thickBot="1" x14ac:dyDescent="0.3"/>
    <row r="3" spans="1:7" x14ac:dyDescent="0.25">
      <c r="A3" s="215" t="s">
        <v>456</v>
      </c>
      <c r="B3" s="216"/>
      <c r="C3" s="216"/>
      <c r="D3" s="216"/>
      <c r="E3" s="216"/>
      <c r="F3" s="216"/>
      <c r="G3" s="217"/>
    </row>
    <row r="4" spans="1:7" x14ac:dyDescent="0.25">
      <c r="A4" s="218" t="s">
        <v>1</v>
      </c>
      <c r="B4" s="219"/>
      <c r="C4" s="219"/>
      <c r="D4" s="219"/>
      <c r="E4" s="219"/>
      <c r="F4" s="219"/>
      <c r="G4" s="220"/>
    </row>
    <row r="5" spans="1:7" x14ac:dyDescent="0.25">
      <c r="A5" s="218" t="s">
        <v>461</v>
      </c>
      <c r="B5" s="219"/>
      <c r="C5" s="219"/>
      <c r="D5" s="219"/>
      <c r="E5" s="219"/>
      <c r="F5" s="219"/>
      <c r="G5" s="220"/>
    </row>
    <row r="6" spans="1:7" ht="15.75" thickBot="1" x14ac:dyDescent="0.3">
      <c r="A6" s="218" t="s">
        <v>2</v>
      </c>
      <c r="B6" s="219"/>
      <c r="C6" s="219"/>
      <c r="D6" s="219"/>
      <c r="E6" s="219"/>
      <c r="F6" s="219"/>
      <c r="G6" s="220"/>
    </row>
    <row r="7" spans="1:7" s="150" customFormat="1" ht="17.25" thickBot="1" x14ac:dyDescent="0.3">
      <c r="A7" s="202" t="s">
        <v>3</v>
      </c>
      <c r="B7" s="203" t="s">
        <v>462</v>
      </c>
      <c r="C7" s="204" t="s">
        <v>463</v>
      </c>
      <c r="D7" s="221" t="s">
        <v>3</v>
      </c>
      <c r="E7" s="222"/>
      <c r="F7" s="203" t="s">
        <v>462</v>
      </c>
      <c r="G7" s="204" t="s">
        <v>463</v>
      </c>
    </row>
    <row r="8" spans="1:7" ht="12" customHeight="1" x14ac:dyDescent="0.25">
      <c r="A8" s="2" t="s">
        <v>4</v>
      </c>
      <c r="B8" s="131"/>
      <c r="C8" s="131"/>
      <c r="D8" s="3"/>
      <c r="E8" s="15" t="s">
        <v>5</v>
      </c>
      <c r="F8" s="142"/>
      <c r="G8" s="142"/>
    </row>
    <row r="9" spans="1:7" ht="12" customHeight="1" x14ac:dyDescent="0.25">
      <c r="A9" s="128" t="s">
        <v>6</v>
      </c>
      <c r="B9" s="72"/>
      <c r="C9" s="72"/>
      <c r="D9" s="88"/>
      <c r="E9" s="117" t="s">
        <v>7</v>
      </c>
      <c r="F9" s="143"/>
      <c r="G9" s="143"/>
    </row>
    <row r="10" spans="1:7" ht="12" customHeight="1" x14ac:dyDescent="0.25">
      <c r="A10" s="125" t="s">
        <v>8</v>
      </c>
      <c r="B10" s="132">
        <f>B11+B12+B13+B14+B15+B16+B17</f>
        <v>8901592.3499999996</v>
      </c>
      <c r="C10" s="132">
        <f>C11+C12+C13+C14+C15+C16+C17</f>
        <v>7582090.2999999998</v>
      </c>
      <c r="D10" s="88"/>
      <c r="E10" s="129" t="s">
        <v>9</v>
      </c>
      <c r="F10" s="144">
        <f>F11+F12+F13+F14+F15+F16+F17+F18+F19</f>
        <v>85708.540000000008</v>
      </c>
      <c r="G10" s="144">
        <f>G11+G12+G13+G14+G15+G16+G17+G18+G19</f>
        <v>117205.21</v>
      </c>
    </row>
    <row r="11" spans="1:7" ht="12" customHeight="1" x14ac:dyDescent="0.25">
      <c r="A11" s="32" t="s">
        <v>10</v>
      </c>
      <c r="B11" s="133">
        <v>0</v>
      </c>
      <c r="C11" s="72">
        <v>0</v>
      </c>
      <c r="D11" s="88"/>
      <c r="E11" s="115" t="s">
        <v>11</v>
      </c>
      <c r="F11" s="145">
        <v>31060.43</v>
      </c>
      <c r="G11" s="145">
        <v>0</v>
      </c>
    </row>
    <row r="12" spans="1:7" ht="12" customHeight="1" x14ac:dyDescent="0.25">
      <c r="A12" s="32" t="s">
        <v>12</v>
      </c>
      <c r="B12" s="133">
        <v>8901592.3499999996</v>
      </c>
      <c r="C12" s="133">
        <v>7582090.2999999998</v>
      </c>
      <c r="D12" s="88"/>
      <c r="E12" s="115" t="s">
        <v>13</v>
      </c>
      <c r="F12" s="145">
        <v>0</v>
      </c>
      <c r="G12" s="145">
        <v>0</v>
      </c>
    </row>
    <row r="13" spans="1:7" ht="12" customHeight="1" x14ac:dyDescent="0.25">
      <c r="A13" s="32" t="s">
        <v>14</v>
      </c>
      <c r="B13" s="133">
        <v>0</v>
      </c>
      <c r="C13" s="72">
        <v>0</v>
      </c>
      <c r="D13" s="88"/>
      <c r="E13" s="115" t="s">
        <v>15</v>
      </c>
      <c r="F13" s="145">
        <v>0</v>
      </c>
      <c r="G13" s="145">
        <v>0</v>
      </c>
    </row>
    <row r="14" spans="1:7" ht="12" customHeight="1" x14ac:dyDescent="0.25">
      <c r="A14" s="32" t="s">
        <v>16</v>
      </c>
      <c r="B14" s="133">
        <v>0</v>
      </c>
      <c r="C14" s="72">
        <v>0</v>
      </c>
      <c r="D14" s="88"/>
      <c r="E14" s="115" t="s">
        <v>17</v>
      </c>
      <c r="F14" s="145">
        <v>0</v>
      </c>
      <c r="G14" s="145">
        <v>0</v>
      </c>
    </row>
    <row r="15" spans="1:7" ht="12" customHeight="1" x14ac:dyDescent="0.25">
      <c r="A15" s="32" t="s">
        <v>18</v>
      </c>
      <c r="B15" s="133">
        <v>0</v>
      </c>
      <c r="C15" s="72">
        <v>0</v>
      </c>
      <c r="D15" s="88"/>
      <c r="E15" s="115" t="s">
        <v>19</v>
      </c>
      <c r="F15" s="145">
        <v>0</v>
      </c>
      <c r="G15" s="145">
        <v>0</v>
      </c>
    </row>
    <row r="16" spans="1:7" ht="12" customHeight="1" x14ac:dyDescent="0.25">
      <c r="A16" s="32" t="s">
        <v>20</v>
      </c>
      <c r="B16" s="133">
        <v>0</v>
      </c>
      <c r="C16" s="72">
        <v>0</v>
      </c>
      <c r="D16" s="88"/>
      <c r="E16" s="115" t="s">
        <v>21</v>
      </c>
      <c r="F16" s="145">
        <v>0</v>
      </c>
      <c r="G16" s="145">
        <v>0</v>
      </c>
    </row>
    <row r="17" spans="1:8" ht="12" customHeight="1" x14ac:dyDescent="0.25">
      <c r="A17" s="32" t="s">
        <v>22</v>
      </c>
      <c r="B17" s="133">
        <v>0</v>
      </c>
      <c r="C17" s="72">
        <v>0</v>
      </c>
      <c r="D17" s="88"/>
      <c r="E17" s="115" t="s">
        <v>23</v>
      </c>
      <c r="F17" s="145">
        <v>54648.11</v>
      </c>
      <c r="G17" s="145">
        <v>117205.21</v>
      </c>
    </row>
    <row r="18" spans="1:8" ht="12" customHeight="1" x14ac:dyDescent="0.25">
      <c r="A18" s="126" t="s">
        <v>24</v>
      </c>
      <c r="B18" s="132">
        <f>B19+B20+B21+B22+B23+B24+B25</f>
        <v>5000</v>
      </c>
      <c r="C18" s="132">
        <f>C19+C20+C21+C22+C23+C24+C25</f>
        <v>0</v>
      </c>
      <c r="D18" s="88"/>
      <c r="E18" s="115" t="s">
        <v>25</v>
      </c>
      <c r="F18" s="145">
        <v>0</v>
      </c>
      <c r="G18" s="145">
        <v>0</v>
      </c>
    </row>
    <row r="19" spans="1:8" ht="12" customHeight="1" x14ac:dyDescent="0.25">
      <c r="A19" s="32" t="s">
        <v>26</v>
      </c>
      <c r="B19" s="133">
        <v>0</v>
      </c>
      <c r="C19" s="72">
        <v>0</v>
      </c>
      <c r="D19" s="88"/>
      <c r="E19" s="115" t="s">
        <v>27</v>
      </c>
      <c r="F19" s="145">
        <v>0</v>
      </c>
      <c r="G19" s="145">
        <v>0</v>
      </c>
      <c r="H19" s="111"/>
    </row>
    <row r="20" spans="1:8" ht="12" customHeight="1" x14ac:dyDescent="0.25">
      <c r="A20" s="32" t="s">
        <v>28</v>
      </c>
      <c r="B20" s="133">
        <v>0</v>
      </c>
      <c r="C20" s="72">
        <v>0</v>
      </c>
      <c r="D20" s="88"/>
      <c r="E20" s="129" t="s">
        <v>29</v>
      </c>
      <c r="F20" s="144">
        <f>F21+F22+F23</f>
        <v>0</v>
      </c>
      <c r="G20" s="144">
        <f>G21+G22+G23</f>
        <v>26154</v>
      </c>
    </row>
    <row r="21" spans="1:8" ht="12" customHeight="1" x14ac:dyDescent="0.25">
      <c r="A21" s="32" t="s">
        <v>30</v>
      </c>
      <c r="B21" s="133">
        <v>5000</v>
      </c>
      <c r="C21" s="72">
        <v>0</v>
      </c>
      <c r="D21" s="88"/>
      <c r="E21" s="119" t="s">
        <v>31</v>
      </c>
      <c r="F21" s="145">
        <v>0</v>
      </c>
      <c r="G21" s="145">
        <v>0</v>
      </c>
    </row>
    <row r="22" spans="1:8" ht="12" customHeight="1" x14ac:dyDescent="0.25">
      <c r="A22" s="32" t="s">
        <v>32</v>
      </c>
      <c r="B22" s="133">
        <v>0</v>
      </c>
      <c r="C22" s="133">
        <v>0</v>
      </c>
      <c r="D22" s="88"/>
      <c r="E22" s="119" t="s">
        <v>33</v>
      </c>
      <c r="F22" s="145">
        <v>0</v>
      </c>
      <c r="G22" s="145">
        <v>0</v>
      </c>
    </row>
    <row r="23" spans="1:8" ht="12" customHeight="1" x14ac:dyDescent="0.25">
      <c r="A23" s="32" t="s">
        <v>34</v>
      </c>
      <c r="B23" s="133">
        <v>0</v>
      </c>
      <c r="C23" s="72">
        <v>0</v>
      </c>
      <c r="D23" s="88"/>
      <c r="E23" s="119" t="s">
        <v>35</v>
      </c>
      <c r="F23" s="145">
        <v>0</v>
      </c>
      <c r="G23" s="145">
        <v>26154</v>
      </c>
    </row>
    <row r="24" spans="1:8" ht="12" customHeight="1" x14ac:dyDescent="0.25">
      <c r="A24" s="32" t="s">
        <v>36</v>
      </c>
      <c r="B24" s="133">
        <v>0</v>
      </c>
      <c r="C24" s="72">
        <v>0</v>
      </c>
      <c r="D24" s="88"/>
      <c r="E24" s="129" t="s">
        <v>37</v>
      </c>
      <c r="F24" s="144">
        <f>F25+F26</f>
        <v>0</v>
      </c>
      <c r="G24" s="144">
        <f>G25+G26</f>
        <v>0</v>
      </c>
    </row>
    <row r="25" spans="1:8" ht="12" customHeight="1" x14ac:dyDescent="0.25">
      <c r="A25" s="32" t="s">
        <v>38</v>
      </c>
      <c r="B25" s="133">
        <v>0</v>
      </c>
      <c r="C25" s="72">
        <v>0</v>
      </c>
      <c r="D25" s="88"/>
      <c r="E25" s="119" t="s">
        <v>39</v>
      </c>
      <c r="F25" s="145">
        <v>0</v>
      </c>
      <c r="G25" s="145">
        <v>0</v>
      </c>
    </row>
    <row r="26" spans="1:8" ht="12" customHeight="1" x14ac:dyDescent="0.25">
      <c r="A26" s="125" t="s">
        <v>40</v>
      </c>
      <c r="B26" s="132">
        <f>B27+B28+B29+B30+B31</f>
        <v>0</v>
      </c>
      <c r="C26" s="132">
        <f>C27+C28+C29+C30+C31</f>
        <v>0</v>
      </c>
      <c r="D26" s="88"/>
      <c r="E26" s="119" t="s">
        <v>41</v>
      </c>
      <c r="F26" s="145">
        <v>0</v>
      </c>
      <c r="G26" s="145">
        <v>0</v>
      </c>
    </row>
    <row r="27" spans="1:8" ht="15" customHeight="1" x14ac:dyDescent="0.25">
      <c r="A27" s="32" t="s">
        <v>42</v>
      </c>
      <c r="B27" s="133">
        <v>0</v>
      </c>
      <c r="C27" s="72">
        <v>0</v>
      </c>
      <c r="D27" s="88"/>
      <c r="E27" s="129" t="s">
        <v>43</v>
      </c>
      <c r="F27" s="144">
        <v>0</v>
      </c>
      <c r="G27" s="144">
        <v>0</v>
      </c>
    </row>
    <row r="28" spans="1:8" ht="15" customHeight="1" x14ac:dyDescent="0.25">
      <c r="A28" s="32" t="s">
        <v>44</v>
      </c>
      <c r="B28" s="133">
        <v>0</v>
      </c>
      <c r="C28" s="72">
        <v>0</v>
      </c>
      <c r="D28" s="88"/>
      <c r="E28" s="129" t="s">
        <v>45</v>
      </c>
      <c r="F28" s="144">
        <f>F29+F30+F31</f>
        <v>0</v>
      </c>
      <c r="G28" s="144">
        <f>G29+G30+G31</f>
        <v>0</v>
      </c>
    </row>
    <row r="29" spans="1:8" ht="12" customHeight="1" x14ac:dyDescent="0.25">
      <c r="A29" s="32" t="s">
        <v>46</v>
      </c>
      <c r="B29" s="133">
        <v>0</v>
      </c>
      <c r="C29" s="72">
        <v>0</v>
      </c>
      <c r="D29" s="88"/>
      <c r="E29" s="119" t="s">
        <v>47</v>
      </c>
      <c r="F29" s="145">
        <v>0</v>
      </c>
      <c r="G29" s="145">
        <v>0</v>
      </c>
    </row>
    <row r="30" spans="1:8" ht="12" customHeight="1" x14ac:dyDescent="0.25">
      <c r="A30" s="32" t="s">
        <v>48</v>
      </c>
      <c r="B30" s="133">
        <v>0</v>
      </c>
      <c r="C30" s="72">
        <v>0</v>
      </c>
      <c r="D30" s="88"/>
      <c r="E30" s="119" t="s">
        <v>49</v>
      </c>
      <c r="F30" s="145">
        <v>0</v>
      </c>
      <c r="G30" s="145">
        <v>0</v>
      </c>
    </row>
    <row r="31" spans="1:8" ht="12" customHeight="1" x14ac:dyDescent="0.25">
      <c r="A31" s="32" t="s">
        <v>50</v>
      </c>
      <c r="B31" s="133">
        <v>0</v>
      </c>
      <c r="C31" s="72">
        <v>0</v>
      </c>
      <c r="D31" s="88"/>
      <c r="E31" s="119" t="s">
        <v>51</v>
      </c>
      <c r="F31" s="145">
        <v>0</v>
      </c>
      <c r="G31" s="145">
        <v>0</v>
      </c>
    </row>
    <row r="32" spans="1:8" ht="12" customHeight="1" x14ac:dyDescent="0.25">
      <c r="A32" s="125" t="s">
        <v>52</v>
      </c>
      <c r="B32" s="132">
        <f>B33+B34+B35+B36+B37</f>
        <v>0</v>
      </c>
      <c r="C32" s="132">
        <v>0</v>
      </c>
      <c r="D32" s="88"/>
      <c r="E32" s="129" t="s">
        <v>53</v>
      </c>
      <c r="F32" s="144">
        <f>F33+F34+F35+F36+F37+F38</f>
        <v>0</v>
      </c>
      <c r="G32" s="144">
        <f>G33+G34+G35+G36+G37+G38</f>
        <v>0</v>
      </c>
    </row>
    <row r="33" spans="1:7" ht="12" customHeight="1" x14ac:dyDescent="0.25">
      <c r="A33" s="32" t="s">
        <v>54</v>
      </c>
      <c r="B33" s="133">
        <v>0</v>
      </c>
      <c r="C33" s="72">
        <v>0</v>
      </c>
      <c r="D33" s="88"/>
      <c r="E33" s="119" t="s">
        <v>55</v>
      </c>
      <c r="F33" s="145">
        <v>0</v>
      </c>
      <c r="G33" s="145">
        <v>0</v>
      </c>
    </row>
    <row r="34" spans="1:7" ht="12" customHeight="1" x14ac:dyDescent="0.25">
      <c r="A34" s="32" t="s">
        <v>56</v>
      </c>
      <c r="B34" s="133">
        <v>0</v>
      </c>
      <c r="C34" s="72">
        <v>0</v>
      </c>
      <c r="D34" s="88"/>
      <c r="E34" s="119" t="s">
        <v>57</v>
      </c>
      <c r="F34" s="145">
        <v>0</v>
      </c>
      <c r="G34" s="145">
        <v>0</v>
      </c>
    </row>
    <row r="35" spans="1:7" ht="12" customHeight="1" x14ac:dyDescent="0.25">
      <c r="A35" s="32" t="s">
        <v>58</v>
      </c>
      <c r="B35" s="133">
        <v>0</v>
      </c>
      <c r="C35" s="72">
        <v>0</v>
      </c>
      <c r="D35" s="88"/>
      <c r="E35" s="119" t="s">
        <v>59</v>
      </c>
      <c r="F35" s="145">
        <v>0</v>
      </c>
      <c r="G35" s="145">
        <v>0</v>
      </c>
    </row>
    <row r="36" spans="1:7" ht="12" customHeight="1" x14ac:dyDescent="0.25">
      <c r="A36" s="32" t="s">
        <v>60</v>
      </c>
      <c r="B36" s="133">
        <v>0</v>
      </c>
      <c r="C36" s="72">
        <v>0</v>
      </c>
      <c r="D36" s="88"/>
      <c r="E36" s="119" t="s">
        <v>61</v>
      </c>
      <c r="F36" s="145">
        <v>0</v>
      </c>
      <c r="G36" s="145">
        <v>0</v>
      </c>
    </row>
    <row r="37" spans="1:7" ht="12" customHeight="1" x14ac:dyDescent="0.25">
      <c r="A37" s="32" t="s">
        <v>62</v>
      </c>
      <c r="B37" s="133">
        <v>0</v>
      </c>
      <c r="C37" s="72">
        <v>0</v>
      </c>
      <c r="D37" s="88"/>
      <c r="E37" s="119" t="s">
        <v>63</v>
      </c>
      <c r="F37" s="145">
        <v>0</v>
      </c>
      <c r="G37" s="145">
        <v>0</v>
      </c>
    </row>
    <row r="38" spans="1:7" ht="12" customHeight="1" x14ac:dyDescent="0.25">
      <c r="A38" s="125" t="s">
        <v>64</v>
      </c>
      <c r="B38" s="132">
        <v>0</v>
      </c>
      <c r="C38" s="132">
        <v>0</v>
      </c>
      <c r="D38" s="88"/>
      <c r="E38" s="119" t="s">
        <v>65</v>
      </c>
      <c r="F38" s="145">
        <v>0</v>
      </c>
      <c r="G38" s="145">
        <v>0</v>
      </c>
    </row>
    <row r="39" spans="1:7" ht="12" customHeight="1" x14ac:dyDescent="0.25">
      <c r="A39" s="125" t="s">
        <v>66</v>
      </c>
      <c r="B39" s="132">
        <f>B40+B41</f>
        <v>0</v>
      </c>
      <c r="C39" s="132">
        <f>C40+C41</f>
        <v>0</v>
      </c>
      <c r="D39" s="88"/>
      <c r="E39" s="129" t="s">
        <v>67</v>
      </c>
      <c r="F39" s="144">
        <f>F40+F41+F42</f>
        <v>0</v>
      </c>
      <c r="G39" s="144">
        <f>G40+G41+G42</f>
        <v>0</v>
      </c>
    </row>
    <row r="40" spans="1:7" ht="15" customHeight="1" x14ac:dyDescent="0.25">
      <c r="A40" s="32" t="s">
        <v>68</v>
      </c>
      <c r="B40" s="133">
        <v>0</v>
      </c>
      <c r="C40" s="72">
        <v>0</v>
      </c>
      <c r="D40" s="88"/>
      <c r="E40" s="119" t="s">
        <v>69</v>
      </c>
      <c r="F40" s="145">
        <v>0</v>
      </c>
      <c r="G40" s="145">
        <v>0</v>
      </c>
    </row>
    <row r="41" spans="1:7" ht="12" customHeight="1" x14ac:dyDescent="0.25">
      <c r="A41" s="32" t="s">
        <v>70</v>
      </c>
      <c r="B41" s="133">
        <v>0</v>
      </c>
      <c r="C41" s="72">
        <v>0</v>
      </c>
      <c r="D41" s="88"/>
      <c r="E41" s="119" t="s">
        <v>71</v>
      </c>
      <c r="F41" s="145">
        <v>0</v>
      </c>
      <c r="G41" s="145">
        <v>0</v>
      </c>
    </row>
    <row r="42" spans="1:7" ht="12" customHeight="1" x14ac:dyDescent="0.25">
      <c r="A42" s="125" t="s">
        <v>72</v>
      </c>
      <c r="B42" s="132">
        <f>B43+B44+B45+B46</f>
        <v>0</v>
      </c>
      <c r="C42" s="132">
        <f>C43+C44+C45+C46</f>
        <v>0</v>
      </c>
      <c r="D42" s="88"/>
      <c r="E42" s="119" t="s">
        <v>73</v>
      </c>
      <c r="F42" s="145">
        <v>0</v>
      </c>
      <c r="G42" s="145">
        <v>0</v>
      </c>
    </row>
    <row r="43" spans="1:7" ht="12" customHeight="1" x14ac:dyDescent="0.25">
      <c r="A43" s="32" t="s">
        <v>74</v>
      </c>
      <c r="B43" s="133">
        <v>0</v>
      </c>
      <c r="C43" s="72">
        <v>0</v>
      </c>
      <c r="D43" s="88"/>
      <c r="E43" s="129" t="s">
        <v>75</v>
      </c>
      <c r="F43" s="144">
        <f>F44+F45+F46</f>
        <v>0</v>
      </c>
      <c r="G43" s="144">
        <f>G44+G45+G46</f>
        <v>0</v>
      </c>
    </row>
    <row r="44" spans="1:7" ht="12" customHeight="1" x14ac:dyDescent="0.25">
      <c r="A44" s="32" t="s">
        <v>76</v>
      </c>
      <c r="B44" s="133">
        <v>0</v>
      </c>
      <c r="C44" s="72">
        <v>0</v>
      </c>
      <c r="D44" s="88"/>
      <c r="E44" s="119" t="s">
        <v>77</v>
      </c>
      <c r="F44" s="145">
        <v>0</v>
      </c>
      <c r="G44" s="145">
        <v>0</v>
      </c>
    </row>
    <row r="45" spans="1:7" ht="12" customHeight="1" x14ac:dyDescent="0.25">
      <c r="A45" s="32" t="s">
        <v>78</v>
      </c>
      <c r="B45" s="133">
        <v>0</v>
      </c>
      <c r="C45" s="72">
        <v>0</v>
      </c>
      <c r="D45" s="88"/>
      <c r="E45" s="119" t="s">
        <v>79</v>
      </c>
      <c r="F45" s="145">
        <v>0</v>
      </c>
      <c r="G45" s="145">
        <v>0</v>
      </c>
    </row>
    <row r="46" spans="1:7" ht="12" customHeight="1" x14ac:dyDescent="0.25">
      <c r="A46" s="32" t="s">
        <v>80</v>
      </c>
      <c r="B46" s="133">
        <v>0</v>
      </c>
      <c r="C46" s="72">
        <v>0</v>
      </c>
      <c r="D46" s="88"/>
      <c r="E46" s="119" t="s">
        <v>81</v>
      </c>
      <c r="F46" s="145">
        <v>0</v>
      </c>
      <c r="G46" s="145">
        <v>0</v>
      </c>
    </row>
    <row r="47" spans="1:7" ht="12" customHeight="1" x14ac:dyDescent="0.25">
      <c r="A47" s="32"/>
      <c r="B47" s="133"/>
      <c r="C47" s="72"/>
      <c r="D47" s="88"/>
      <c r="E47" s="119"/>
      <c r="F47" s="145"/>
      <c r="G47" s="145"/>
    </row>
    <row r="48" spans="1:7" ht="12" customHeight="1" x14ac:dyDescent="0.25">
      <c r="A48" s="127" t="s">
        <v>82</v>
      </c>
      <c r="B48" s="132">
        <f>B10+B18+B26+B32+B38+B39+B42</f>
        <v>8906592.3499999996</v>
      </c>
      <c r="C48" s="132">
        <f>C10+C18+C26+C32+C38+C39+C42</f>
        <v>7582090.2999999998</v>
      </c>
      <c r="D48" s="88"/>
      <c r="E48" s="117" t="s">
        <v>83</v>
      </c>
      <c r="F48" s="145">
        <f>F10+F20+F24+F27+F28+F32+F39+F43</f>
        <v>85708.540000000008</v>
      </c>
      <c r="G48" s="145">
        <f>G10+G20+G24+G27+G28+G32+G39+G43</f>
        <v>143359.21000000002</v>
      </c>
    </row>
    <row r="49" spans="1:7" ht="9.75" customHeight="1" thickBot="1" x14ac:dyDescent="0.3">
      <c r="A49" s="89"/>
      <c r="B49" s="134"/>
      <c r="C49" s="135"/>
      <c r="D49" s="90"/>
      <c r="E49" s="120"/>
      <c r="F49" s="146"/>
      <c r="G49" s="146"/>
    </row>
    <row r="50" spans="1:7" ht="12" customHeight="1" x14ac:dyDescent="0.25">
      <c r="A50" s="91" t="s">
        <v>84</v>
      </c>
      <c r="B50" s="136"/>
      <c r="C50" s="136"/>
      <c r="D50" s="92"/>
      <c r="E50" s="93" t="s">
        <v>85</v>
      </c>
      <c r="F50" s="147"/>
      <c r="G50" s="147"/>
    </row>
    <row r="51" spans="1:7" ht="12" customHeight="1" x14ac:dyDescent="0.25">
      <c r="A51" s="32" t="s">
        <v>86</v>
      </c>
      <c r="B51" s="72">
        <v>0</v>
      </c>
      <c r="C51" s="72">
        <v>0</v>
      </c>
      <c r="D51" s="88"/>
      <c r="E51" s="119" t="s">
        <v>87</v>
      </c>
      <c r="F51" s="145">
        <v>0</v>
      </c>
      <c r="G51" s="145">
        <v>0</v>
      </c>
    </row>
    <row r="52" spans="1:7" ht="12" customHeight="1" x14ac:dyDescent="0.25">
      <c r="A52" s="32" t="s">
        <v>88</v>
      </c>
      <c r="B52" s="72">
        <v>0</v>
      </c>
      <c r="C52" s="72">
        <v>0</v>
      </c>
      <c r="D52" s="88"/>
      <c r="E52" s="119" t="s">
        <v>89</v>
      </c>
      <c r="F52" s="145">
        <v>0</v>
      </c>
      <c r="G52" s="145">
        <v>0</v>
      </c>
    </row>
    <row r="53" spans="1:7" ht="12" customHeight="1" x14ac:dyDescent="0.25">
      <c r="A53" s="32" t="s">
        <v>90</v>
      </c>
      <c r="B53" s="72">
        <v>0</v>
      </c>
      <c r="C53" s="72">
        <v>0</v>
      </c>
      <c r="D53" s="88"/>
      <c r="E53" s="119" t="s">
        <v>91</v>
      </c>
      <c r="F53" s="145">
        <v>0</v>
      </c>
      <c r="G53" s="145">
        <v>0</v>
      </c>
    </row>
    <row r="54" spans="1:7" ht="12" customHeight="1" x14ac:dyDescent="0.25">
      <c r="A54" s="32" t="s">
        <v>92</v>
      </c>
      <c r="B54" s="72">
        <v>3578904.03</v>
      </c>
      <c r="C54" s="72">
        <v>3578904.03</v>
      </c>
      <c r="D54" s="88"/>
      <c r="E54" s="119" t="s">
        <v>93</v>
      </c>
      <c r="F54" s="145">
        <v>0</v>
      </c>
      <c r="G54" s="145">
        <v>0</v>
      </c>
    </row>
    <row r="55" spans="1:7" ht="12" customHeight="1" x14ac:dyDescent="0.25">
      <c r="A55" s="32" t="s">
        <v>94</v>
      </c>
      <c r="B55" s="72">
        <v>340308.59</v>
      </c>
      <c r="C55" s="72">
        <v>340308.59</v>
      </c>
      <c r="D55" s="88"/>
      <c r="E55" s="119" t="s">
        <v>95</v>
      </c>
      <c r="F55" s="145">
        <v>0</v>
      </c>
      <c r="G55" s="145">
        <v>0</v>
      </c>
    </row>
    <row r="56" spans="1:7" ht="12" customHeight="1" x14ac:dyDescent="0.25">
      <c r="A56" s="32" t="s">
        <v>96</v>
      </c>
      <c r="B56" s="72">
        <v>-2901588.4</v>
      </c>
      <c r="C56" s="72">
        <v>0</v>
      </c>
      <c r="D56" s="94"/>
      <c r="E56" s="119" t="s">
        <v>97</v>
      </c>
      <c r="F56" s="145">
        <v>0</v>
      </c>
      <c r="G56" s="145">
        <v>0</v>
      </c>
    </row>
    <row r="57" spans="1:7" ht="12" customHeight="1" x14ac:dyDescent="0.25">
      <c r="A57" s="32" t="s">
        <v>98</v>
      </c>
      <c r="B57" s="72">
        <v>0</v>
      </c>
      <c r="C57" s="72">
        <v>0</v>
      </c>
      <c r="D57" s="94"/>
      <c r="E57" s="117"/>
      <c r="F57" s="145"/>
      <c r="G57" s="145"/>
    </row>
    <row r="58" spans="1:7" ht="12" customHeight="1" x14ac:dyDescent="0.25">
      <c r="A58" s="32" t="s">
        <v>99</v>
      </c>
      <c r="B58" s="72">
        <v>0</v>
      </c>
      <c r="C58" s="72">
        <v>0</v>
      </c>
      <c r="D58" s="94"/>
      <c r="E58" s="117" t="s">
        <v>100</v>
      </c>
      <c r="F58" s="145">
        <f>F51+F52+F53+F54+F55+F56</f>
        <v>0</v>
      </c>
      <c r="G58" s="145">
        <f>G51+G52+G53+G54+G55+G56</f>
        <v>0</v>
      </c>
    </row>
    <row r="59" spans="1:7" ht="12" customHeight="1" x14ac:dyDescent="0.25">
      <c r="A59" s="32" t="s">
        <v>101</v>
      </c>
      <c r="B59" s="72">
        <v>0</v>
      </c>
      <c r="C59" s="72">
        <v>0</v>
      </c>
      <c r="D59" s="88"/>
      <c r="E59" s="121"/>
      <c r="F59" s="145"/>
      <c r="G59" s="145"/>
    </row>
    <row r="60" spans="1:7" ht="12" customHeight="1" x14ac:dyDescent="0.25">
      <c r="A60" s="32"/>
      <c r="B60" s="72"/>
      <c r="C60" s="72"/>
      <c r="D60" s="88"/>
      <c r="E60" s="117" t="s">
        <v>102</v>
      </c>
      <c r="F60" s="148">
        <f>F48+F58</f>
        <v>85708.540000000008</v>
      </c>
      <c r="G60" s="148">
        <f>G48+G58</f>
        <v>143359.21000000002</v>
      </c>
    </row>
    <row r="61" spans="1:7" ht="16.5" x14ac:dyDescent="0.25">
      <c r="A61" s="10" t="s">
        <v>103</v>
      </c>
      <c r="B61" s="72">
        <f>B51+B52+B53+B54+B55+B56+B57+B58+B59</f>
        <v>1017624.2199999997</v>
      </c>
      <c r="C61" s="72">
        <f>C51+C52+C53+C54+C55+C56+C57+C58+C59</f>
        <v>3919212.6199999996</v>
      </c>
      <c r="D61" s="88"/>
      <c r="E61" s="119"/>
      <c r="F61" s="148"/>
      <c r="G61" s="148"/>
    </row>
    <row r="62" spans="1:7" ht="12" customHeight="1" x14ac:dyDescent="0.25">
      <c r="A62" s="32"/>
      <c r="B62" s="137"/>
      <c r="C62" s="137"/>
      <c r="D62" s="94"/>
      <c r="E62" s="117" t="s">
        <v>104</v>
      </c>
      <c r="F62" s="148"/>
      <c r="G62" s="148"/>
    </row>
    <row r="63" spans="1:7" ht="12" customHeight="1" x14ac:dyDescent="0.25">
      <c r="A63" s="10" t="s">
        <v>105</v>
      </c>
      <c r="B63" s="137">
        <f>B48+B61</f>
        <v>9924216.5700000003</v>
      </c>
      <c r="C63" s="137">
        <f>C48+C61</f>
        <v>11501302.92</v>
      </c>
      <c r="D63" s="88"/>
      <c r="E63" s="117"/>
      <c r="F63" s="148"/>
      <c r="G63" s="148"/>
    </row>
    <row r="64" spans="1:7" ht="12" customHeight="1" x14ac:dyDescent="0.25">
      <c r="A64" s="32"/>
      <c r="B64" s="137"/>
      <c r="C64" s="137"/>
      <c r="D64" s="88"/>
      <c r="E64" s="117" t="s">
        <v>106</v>
      </c>
      <c r="F64" s="145">
        <f>F65+F66+F67</f>
        <v>0</v>
      </c>
      <c r="G64" s="145">
        <f>G65+G66+G67</f>
        <v>0</v>
      </c>
    </row>
    <row r="65" spans="1:7" ht="12" customHeight="1" x14ac:dyDescent="0.25">
      <c r="A65" s="32"/>
      <c r="B65" s="137"/>
      <c r="C65" s="137"/>
      <c r="D65" s="88"/>
      <c r="E65" s="119" t="s">
        <v>107</v>
      </c>
      <c r="F65" s="145">
        <v>0</v>
      </c>
      <c r="G65" s="145">
        <v>0</v>
      </c>
    </row>
    <row r="66" spans="1:7" ht="12" customHeight="1" x14ac:dyDescent="0.25">
      <c r="A66" s="32"/>
      <c r="B66" s="137"/>
      <c r="C66" s="137"/>
      <c r="D66" s="88"/>
      <c r="E66" s="119" t="s">
        <v>108</v>
      </c>
      <c r="F66" s="145">
        <v>0</v>
      </c>
      <c r="G66" s="145">
        <v>0</v>
      </c>
    </row>
    <row r="67" spans="1:7" ht="12" customHeight="1" x14ac:dyDescent="0.25">
      <c r="A67" s="32"/>
      <c r="B67" s="137"/>
      <c r="C67" s="137"/>
      <c r="D67" s="88"/>
      <c r="E67" s="119" t="s">
        <v>109</v>
      </c>
      <c r="F67" s="145">
        <v>0</v>
      </c>
      <c r="G67" s="145">
        <v>0</v>
      </c>
    </row>
    <row r="68" spans="1:7" ht="12" customHeight="1" x14ac:dyDescent="0.25">
      <c r="A68" s="32"/>
      <c r="B68" s="137"/>
      <c r="C68" s="137"/>
      <c r="D68" s="88"/>
      <c r="E68" s="119"/>
      <c r="F68" s="145"/>
      <c r="G68" s="145"/>
    </row>
    <row r="69" spans="1:7" ht="12" customHeight="1" x14ac:dyDescent="0.25">
      <c r="A69" s="32"/>
      <c r="B69" s="137"/>
      <c r="C69" s="137"/>
      <c r="D69" s="88"/>
      <c r="E69" s="117" t="s">
        <v>110</v>
      </c>
      <c r="F69" s="145">
        <f>F70+F71+F72+F73+F74</f>
        <v>9838508.0299999993</v>
      </c>
      <c r="G69" s="145">
        <f>G70+G71+G72+G73+G74</f>
        <v>11357943.710000001</v>
      </c>
    </row>
    <row r="70" spans="1:7" ht="12" customHeight="1" x14ac:dyDescent="0.25">
      <c r="A70" s="32"/>
      <c r="B70" s="137"/>
      <c r="C70" s="137"/>
      <c r="D70" s="88"/>
      <c r="E70" s="119" t="s">
        <v>111</v>
      </c>
      <c r="F70" s="145">
        <v>1291855.76</v>
      </c>
      <c r="G70" s="145">
        <v>1594619.31</v>
      </c>
    </row>
    <row r="71" spans="1:7" ht="12" customHeight="1" x14ac:dyDescent="0.25">
      <c r="A71" s="32"/>
      <c r="B71" s="137"/>
      <c r="C71" s="137"/>
      <c r="D71" s="88"/>
      <c r="E71" s="119" t="s">
        <v>112</v>
      </c>
      <c r="F71" s="145">
        <v>8546652.2699999996</v>
      </c>
      <c r="G71" s="145">
        <v>9763324.4000000004</v>
      </c>
    </row>
    <row r="72" spans="1:7" ht="12" customHeight="1" x14ac:dyDescent="0.25">
      <c r="A72" s="32"/>
      <c r="B72" s="137"/>
      <c r="C72" s="137"/>
      <c r="D72" s="88"/>
      <c r="E72" s="119" t="s">
        <v>113</v>
      </c>
      <c r="F72" s="145">
        <v>0</v>
      </c>
      <c r="G72" s="145">
        <v>0</v>
      </c>
    </row>
    <row r="73" spans="1:7" ht="12" customHeight="1" x14ac:dyDescent="0.25">
      <c r="A73" s="32"/>
      <c r="B73" s="137"/>
      <c r="C73" s="137"/>
      <c r="D73" s="88"/>
      <c r="E73" s="119" t="s">
        <v>114</v>
      </c>
      <c r="F73" s="145">
        <v>0</v>
      </c>
      <c r="G73" s="145">
        <v>0</v>
      </c>
    </row>
    <row r="74" spans="1:7" ht="12" customHeight="1" x14ac:dyDescent="0.25">
      <c r="A74" s="32"/>
      <c r="B74" s="137"/>
      <c r="C74" s="137"/>
      <c r="D74" s="88"/>
      <c r="E74" s="119" t="s">
        <v>115</v>
      </c>
      <c r="F74" s="145">
        <v>0</v>
      </c>
      <c r="G74" s="145">
        <v>0</v>
      </c>
    </row>
    <row r="75" spans="1:7" ht="12" customHeight="1" x14ac:dyDescent="0.25">
      <c r="A75" s="32"/>
      <c r="B75" s="137"/>
      <c r="C75" s="137"/>
      <c r="D75" s="88"/>
      <c r="E75" s="119"/>
      <c r="F75" s="145"/>
      <c r="G75" s="145"/>
    </row>
    <row r="76" spans="1:7" ht="16.5" x14ac:dyDescent="0.25">
      <c r="A76" s="32"/>
      <c r="B76" s="137"/>
      <c r="C76" s="137"/>
      <c r="D76" s="88"/>
      <c r="E76" s="117" t="s">
        <v>116</v>
      </c>
      <c r="F76" s="145">
        <f>F77+F78</f>
        <v>0</v>
      </c>
      <c r="G76" s="145">
        <f>G77+G78</f>
        <v>0</v>
      </c>
    </row>
    <row r="77" spans="1:7" ht="12" customHeight="1" x14ac:dyDescent="0.25">
      <c r="A77" s="32"/>
      <c r="B77" s="137"/>
      <c r="C77" s="137"/>
      <c r="D77" s="88"/>
      <c r="E77" s="119" t="s">
        <v>117</v>
      </c>
      <c r="F77" s="145"/>
      <c r="G77" s="145"/>
    </row>
    <row r="78" spans="1:7" ht="12" customHeight="1" x14ac:dyDescent="0.25">
      <c r="A78" s="32"/>
      <c r="B78" s="137"/>
      <c r="C78" s="137"/>
      <c r="D78" s="88"/>
      <c r="E78" s="119" t="s">
        <v>118</v>
      </c>
      <c r="F78" s="145"/>
      <c r="G78" s="145"/>
    </row>
    <row r="79" spans="1:7" ht="12" customHeight="1" x14ac:dyDescent="0.25">
      <c r="A79" s="32"/>
      <c r="B79" s="137"/>
      <c r="C79" s="137"/>
      <c r="D79" s="88"/>
      <c r="E79" s="119"/>
      <c r="F79" s="145"/>
      <c r="G79" s="145"/>
    </row>
    <row r="80" spans="1:7" ht="12" customHeight="1" x14ac:dyDescent="0.25">
      <c r="A80" s="32"/>
      <c r="B80" s="137"/>
      <c r="C80" s="137"/>
      <c r="D80" s="88"/>
      <c r="E80" s="117" t="s">
        <v>119</v>
      </c>
      <c r="F80" s="145">
        <f>F64+F69+F76</f>
        <v>9838508.0299999993</v>
      </c>
      <c r="G80" s="145">
        <f>G64+G69+G76</f>
        <v>11357943.710000001</v>
      </c>
    </row>
    <row r="81" spans="1:7" ht="12" customHeight="1" x14ac:dyDescent="0.25">
      <c r="A81" s="32"/>
      <c r="B81" s="137"/>
      <c r="C81" s="137"/>
      <c r="D81" s="88"/>
      <c r="E81" s="119"/>
      <c r="F81" s="145"/>
      <c r="G81" s="145"/>
    </row>
    <row r="82" spans="1:7" ht="12" customHeight="1" x14ac:dyDescent="0.25">
      <c r="A82" s="32"/>
      <c r="B82" s="137"/>
      <c r="C82" s="137"/>
      <c r="D82" s="88"/>
      <c r="E82" s="117" t="s">
        <v>120</v>
      </c>
      <c r="F82" s="145">
        <f>F60+F80</f>
        <v>9924216.5699999984</v>
      </c>
      <c r="G82" s="145">
        <f>G60+G80</f>
        <v>11501302.920000002</v>
      </c>
    </row>
    <row r="83" spans="1:7" ht="12" customHeight="1" x14ac:dyDescent="0.25">
      <c r="A83" s="5"/>
      <c r="B83" s="138"/>
      <c r="C83" s="138"/>
      <c r="D83" s="3"/>
      <c r="E83" s="4"/>
      <c r="F83" s="143"/>
      <c r="G83" s="143"/>
    </row>
    <row r="84" spans="1:7" ht="15.75" thickBot="1" x14ac:dyDescent="0.3">
      <c r="A84" s="8"/>
      <c r="B84" s="139"/>
      <c r="C84" s="139"/>
      <c r="D84" s="7"/>
      <c r="E84" s="6"/>
      <c r="F84" s="149"/>
      <c r="G84" s="149"/>
    </row>
    <row r="87" spans="1:7" ht="11.25" customHeight="1" x14ac:dyDescent="0.25"/>
    <row r="88" spans="1:7" x14ac:dyDescent="0.25">
      <c r="A88" s="212" t="s">
        <v>459</v>
      </c>
      <c r="B88" s="212"/>
      <c r="D88" s="83"/>
      <c r="E88" s="212" t="s">
        <v>457</v>
      </c>
      <c r="F88" s="212"/>
    </row>
    <row r="89" spans="1:7" ht="24.75" customHeight="1" x14ac:dyDescent="0.25">
      <c r="A89" s="213" t="s">
        <v>460</v>
      </c>
      <c r="B89" s="213"/>
      <c r="C89" s="140"/>
      <c r="D89" s="84"/>
      <c r="E89" s="214" t="s">
        <v>458</v>
      </c>
      <c r="F89" s="214"/>
    </row>
    <row r="90" spans="1:7" x14ac:dyDescent="0.25">
      <c r="A90" s="84"/>
      <c r="B90" s="140"/>
      <c r="C90" s="140"/>
      <c r="D90" s="84"/>
      <c r="E90" s="84"/>
    </row>
  </sheetData>
  <mergeCells count="10">
    <mergeCell ref="A1:G1"/>
    <mergeCell ref="A88:B88"/>
    <mergeCell ref="A89:B89"/>
    <mergeCell ref="E88:F88"/>
    <mergeCell ref="E89:F89"/>
    <mergeCell ref="A3:G3"/>
    <mergeCell ref="A4:G4"/>
    <mergeCell ref="A5:G5"/>
    <mergeCell ref="A6:G6"/>
    <mergeCell ref="D7:E7"/>
  </mergeCells>
  <printOptions horizontalCentered="1"/>
  <pageMargins left="0.59055118110236227" right="0.39370078740157483" top="0.78740157480314965" bottom="0.78740157480314965" header="0.31496062992125984" footer="0.31496062992125984"/>
  <pageSetup scale="80" fitToHeight="2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6"/>
  <sheetViews>
    <sheetView zoomScale="130" zoomScaleNormal="130" zoomScaleSheetLayoutView="95" workbookViewId="0">
      <selection activeCell="A4" sqref="A4:I9"/>
    </sheetView>
  </sheetViews>
  <sheetFormatPr baseColWidth="10" defaultColWidth="9.140625" defaultRowHeight="15" x14ac:dyDescent="0.25"/>
  <cols>
    <col min="1" max="1" width="13.5703125" customWidth="1"/>
    <col min="2" max="2" width="20.28515625" customWidth="1"/>
    <col min="3" max="9" width="11.140625" customWidth="1"/>
    <col min="10" max="256" width="11.42578125" customWidth="1"/>
  </cols>
  <sheetData>
    <row r="1" spans="1:9" ht="5.25" customHeight="1" x14ac:dyDescent="0.25"/>
    <row r="2" spans="1:9" x14ac:dyDescent="0.25">
      <c r="A2" s="16" t="s">
        <v>121</v>
      </c>
    </row>
    <row r="3" spans="1:9" ht="15.75" customHeight="1" thickBot="1" x14ac:dyDescent="0.3"/>
    <row r="4" spans="1:9" x14ac:dyDescent="0.25">
      <c r="A4" s="215" t="str">
        <f>'FORMATO 1'!A3:G3</f>
        <v>Secretaría Ejecutiva del Sistema Anticorrupción del Estado de Tlaxcala</v>
      </c>
      <c r="B4" s="216"/>
      <c r="C4" s="216"/>
      <c r="D4" s="216"/>
      <c r="E4" s="216"/>
      <c r="F4" s="216"/>
      <c r="G4" s="216"/>
      <c r="H4" s="216"/>
      <c r="I4" s="217"/>
    </row>
    <row r="5" spans="1:9" x14ac:dyDescent="0.25">
      <c r="A5" s="218" t="s">
        <v>122</v>
      </c>
      <c r="B5" s="219"/>
      <c r="C5" s="219"/>
      <c r="D5" s="219"/>
      <c r="E5" s="219"/>
      <c r="F5" s="219"/>
      <c r="G5" s="219"/>
      <c r="H5" s="219"/>
      <c r="I5" s="220"/>
    </row>
    <row r="6" spans="1:9" x14ac:dyDescent="0.25">
      <c r="A6" s="218" t="s">
        <v>464</v>
      </c>
      <c r="B6" s="219"/>
      <c r="C6" s="219"/>
      <c r="D6" s="219"/>
      <c r="E6" s="219"/>
      <c r="F6" s="219"/>
      <c r="G6" s="219"/>
      <c r="H6" s="219"/>
      <c r="I6" s="220"/>
    </row>
    <row r="7" spans="1:9" ht="15.75" thickBot="1" x14ac:dyDescent="0.3">
      <c r="A7" s="218" t="s">
        <v>2</v>
      </c>
      <c r="B7" s="219"/>
      <c r="C7" s="219"/>
      <c r="D7" s="219"/>
      <c r="E7" s="219"/>
      <c r="F7" s="219"/>
      <c r="G7" s="219"/>
      <c r="H7" s="219"/>
      <c r="I7" s="220"/>
    </row>
    <row r="8" spans="1:9" ht="16.5" x14ac:dyDescent="0.25">
      <c r="A8" s="242" t="s">
        <v>123</v>
      </c>
      <c r="B8" s="226"/>
      <c r="C8" s="226" t="s">
        <v>465</v>
      </c>
      <c r="D8" s="226" t="s">
        <v>124</v>
      </c>
      <c r="E8" s="226" t="s">
        <v>125</v>
      </c>
      <c r="F8" s="226" t="s">
        <v>126</v>
      </c>
      <c r="G8" s="205" t="s">
        <v>127</v>
      </c>
      <c r="H8" s="226" t="s">
        <v>128</v>
      </c>
      <c r="I8" s="228" t="s">
        <v>129</v>
      </c>
    </row>
    <row r="9" spans="1:9" ht="15.75" thickBot="1" x14ac:dyDescent="0.3">
      <c r="A9" s="243"/>
      <c r="B9" s="227"/>
      <c r="C9" s="227"/>
      <c r="D9" s="227"/>
      <c r="E9" s="227"/>
      <c r="F9" s="227"/>
      <c r="G9" s="206" t="s">
        <v>130</v>
      </c>
      <c r="H9" s="227"/>
      <c r="I9" s="229"/>
    </row>
    <row r="10" spans="1:9" x14ac:dyDescent="0.25">
      <c r="A10" s="234"/>
      <c r="B10" s="235"/>
      <c r="C10" s="39"/>
      <c r="D10" s="39"/>
      <c r="E10" s="39"/>
      <c r="F10" s="39"/>
      <c r="G10" s="39"/>
      <c r="H10" s="39"/>
      <c r="I10" s="39"/>
    </row>
    <row r="11" spans="1:9" x14ac:dyDescent="0.25">
      <c r="A11" s="236" t="s">
        <v>131</v>
      </c>
      <c r="B11" s="237"/>
      <c r="C11" s="71">
        <f t="shared" ref="C11:I11" si="0">C12+C13+C14</f>
        <v>0</v>
      </c>
      <c r="D11" s="71">
        <f t="shared" si="0"/>
        <v>0</v>
      </c>
      <c r="E11" s="71">
        <f t="shared" si="0"/>
        <v>0</v>
      </c>
      <c r="F11" s="71">
        <f t="shared" si="0"/>
        <v>0</v>
      </c>
      <c r="G11" s="71">
        <f t="shared" si="0"/>
        <v>0</v>
      </c>
      <c r="H11" s="71">
        <f t="shared" si="0"/>
        <v>0</v>
      </c>
      <c r="I11" s="71">
        <f t="shared" si="0"/>
        <v>0</v>
      </c>
    </row>
    <row r="12" spans="1:9" x14ac:dyDescent="0.25">
      <c r="A12" s="236" t="s">
        <v>132</v>
      </c>
      <c r="B12" s="237"/>
      <c r="C12" s="71">
        <f>C13+C14+C15</f>
        <v>0</v>
      </c>
      <c r="D12" s="71">
        <f t="shared" ref="D12:I12" si="1">D13+D14+D15</f>
        <v>0</v>
      </c>
      <c r="E12" s="71">
        <f t="shared" si="1"/>
        <v>0</v>
      </c>
      <c r="F12" s="71">
        <f t="shared" si="1"/>
        <v>0</v>
      </c>
      <c r="G12" s="71">
        <f t="shared" si="1"/>
        <v>0</v>
      </c>
      <c r="H12" s="71">
        <f t="shared" si="1"/>
        <v>0</v>
      </c>
      <c r="I12" s="71">
        <f t="shared" si="1"/>
        <v>0</v>
      </c>
    </row>
    <row r="13" spans="1:9" x14ac:dyDescent="0.25">
      <c r="A13" s="116"/>
      <c r="B13" s="119" t="s">
        <v>133</v>
      </c>
      <c r="C13" s="72">
        <v>0</v>
      </c>
      <c r="D13" s="72">
        <v>0</v>
      </c>
      <c r="E13" s="72">
        <v>0</v>
      </c>
      <c r="F13" s="72">
        <v>0</v>
      </c>
      <c r="G13" s="72">
        <f>C13+D13-E13+F13</f>
        <v>0</v>
      </c>
      <c r="H13" s="72">
        <v>0</v>
      </c>
      <c r="I13" s="72">
        <v>0</v>
      </c>
    </row>
    <row r="14" spans="1:9" x14ac:dyDescent="0.25">
      <c r="A14" s="118"/>
      <c r="B14" s="119" t="s">
        <v>134</v>
      </c>
      <c r="C14" s="72">
        <v>0</v>
      </c>
      <c r="D14" s="72">
        <v>0</v>
      </c>
      <c r="E14" s="72">
        <v>0</v>
      </c>
      <c r="F14" s="72">
        <v>0</v>
      </c>
      <c r="G14" s="72">
        <f t="shared" ref="G14:G15" si="2">C14+D14-E14+F14</f>
        <v>0</v>
      </c>
      <c r="H14" s="72">
        <v>0</v>
      </c>
      <c r="I14" s="72">
        <v>0</v>
      </c>
    </row>
    <row r="15" spans="1:9" x14ac:dyDescent="0.25">
      <c r="A15" s="118"/>
      <c r="B15" s="119" t="s">
        <v>135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  <c r="H15" s="72">
        <v>0</v>
      </c>
      <c r="I15" s="72">
        <v>0</v>
      </c>
    </row>
    <row r="16" spans="1:9" x14ac:dyDescent="0.25">
      <c r="A16" s="236" t="s">
        <v>136</v>
      </c>
      <c r="B16" s="237"/>
      <c r="C16" s="71">
        <f>C17+C18+C19</f>
        <v>0</v>
      </c>
      <c r="D16" s="71">
        <f t="shared" ref="D16:I16" si="3">D17+D18+D19</f>
        <v>0</v>
      </c>
      <c r="E16" s="71">
        <f t="shared" si="3"/>
        <v>0</v>
      </c>
      <c r="F16" s="71">
        <f t="shared" si="3"/>
        <v>0</v>
      </c>
      <c r="G16" s="71">
        <f t="shared" si="3"/>
        <v>0</v>
      </c>
      <c r="H16" s="71">
        <f t="shared" si="3"/>
        <v>0</v>
      </c>
      <c r="I16" s="71">
        <f t="shared" si="3"/>
        <v>0</v>
      </c>
    </row>
    <row r="17" spans="1:9" x14ac:dyDescent="0.25">
      <c r="A17" s="116"/>
      <c r="B17" s="119" t="s">
        <v>137</v>
      </c>
      <c r="C17" s="72">
        <v>0</v>
      </c>
      <c r="D17" s="72">
        <v>0</v>
      </c>
      <c r="E17" s="72">
        <v>0</v>
      </c>
      <c r="F17" s="72">
        <v>0</v>
      </c>
      <c r="G17" s="72">
        <f t="shared" ref="G17:G19" si="4">C17+D17-E17+F17</f>
        <v>0</v>
      </c>
      <c r="H17" s="72">
        <v>0</v>
      </c>
      <c r="I17" s="72">
        <v>0</v>
      </c>
    </row>
    <row r="18" spans="1:9" x14ac:dyDescent="0.25">
      <c r="A18" s="118"/>
      <c r="B18" s="119" t="s">
        <v>138</v>
      </c>
      <c r="C18" s="72">
        <v>0</v>
      </c>
      <c r="D18" s="72">
        <v>0</v>
      </c>
      <c r="E18" s="72">
        <v>0</v>
      </c>
      <c r="F18" s="72">
        <v>0</v>
      </c>
      <c r="G18" s="72">
        <f t="shared" si="4"/>
        <v>0</v>
      </c>
      <c r="H18" s="72">
        <v>0</v>
      </c>
      <c r="I18" s="72">
        <v>0</v>
      </c>
    </row>
    <row r="19" spans="1:9" x14ac:dyDescent="0.25">
      <c r="A19" s="118"/>
      <c r="B19" s="119" t="s">
        <v>139</v>
      </c>
      <c r="C19" s="72">
        <v>0</v>
      </c>
      <c r="D19" s="72">
        <v>0</v>
      </c>
      <c r="E19" s="72">
        <v>0</v>
      </c>
      <c r="F19" s="72">
        <v>0</v>
      </c>
      <c r="G19" s="72">
        <f t="shared" si="4"/>
        <v>0</v>
      </c>
      <c r="H19" s="72">
        <v>0</v>
      </c>
      <c r="I19" s="72">
        <v>0</v>
      </c>
    </row>
    <row r="20" spans="1:9" s="165" customFormat="1" x14ac:dyDescent="0.25">
      <c r="A20" s="238" t="s">
        <v>140</v>
      </c>
      <c r="B20" s="239"/>
      <c r="C20" s="170">
        <v>143359.21</v>
      </c>
      <c r="D20" s="170">
        <v>0</v>
      </c>
      <c r="E20" s="170">
        <v>0</v>
      </c>
      <c r="F20" s="170">
        <v>0</v>
      </c>
      <c r="G20" s="170">
        <v>85708.54</v>
      </c>
      <c r="H20" s="170">
        <v>0</v>
      </c>
      <c r="I20" s="170">
        <v>0</v>
      </c>
    </row>
    <row r="21" spans="1:9" x14ac:dyDescent="0.25">
      <c r="A21" s="118"/>
      <c r="B21" s="119"/>
      <c r="C21" s="72"/>
      <c r="D21" s="72"/>
      <c r="E21" s="72"/>
      <c r="F21" s="72"/>
      <c r="G21" s="72"/>
      <c r="H21" s="72"/>
      <c r="I21" s="72"/>
    </row>
    <row r="22" spans="1:9" x14ac:dyDescent="0.25">
      <c r="A22" s="240" t="s">
        <v>141</v>
      </c>
      <c r="B22" s="241"/>
      <c r="C22" s="171">
        <f>C11+C20</f>
        <v>143359.21</v>
      </c>
      <c r="D22" s="171">
        <f t="shared" ref="D22:G22" si="5">D11+D20</f>
        <v>0</v>
      </c>
      <c r="E22" s="171">
        <f t="shared" si="5"/>
        <v>0</v>
      </c>
      <c r="F22" s="171">
        <f t="shared" si="5"/>
        <v>0</v>
      </c>
      <c r="G22" s="171">
        <f t="shared" si="5"/>
        <v>85708.54</v>
      </c>
      <c r="H22" s="171">
        <v>0</v>
      </c>
      <c r="I22" s="171">
        <v>0</v>
      </c>
    </row>
    <row r="23" spans="1:9" x14ac:dyDescent="0.25">
      <c r="A23" s="236"/>
      <c r="B23" s="237"/>
      <c r="C23" s="72"/>
      <c r="D23" s="72"/>
      <c r="E23" s="72"/>
      <c r="F23" s="72"/>
      <c r="G23" s="72"/>
      <c r="H23" s="72"/>
      <c r="I23" s="72"/>
    </row>
    <row r="24" spans="1:9" x14ac:dyDescent="0.25">
      <c r="A24" s="236" t="s">
        <v>142</v>
      </c>
      <c r="B24" s="237"/>
      <c r="C24" s="72"/>
      <c r="D24" s="72"/>
      <c r="E24" s="72"/>
      <c r="F24" s="72"/>
      <c r="G24" s="72"/>
      <c r="H24" s="72"/>
      <c r="I24" s="72"/>
    </row>
    <row r="25" spans="1:9" x14ac:dyDescent="0.25">
      <c r="A25" s="230" t="s">
        <v>143</v>
      </c>
      <c r="B25" s="231"/>
      <c r="C25" s="72">
        <v>0</v>
      </c>
      <c r="D25" s="72">
        <v>0</v>
      </c>
      <c r="E25" s="72">
        <v>0</v>
      </c>
      <c r="F25" s="72">
        <v>0</v>
      </c>
      <c r="G25" s="72">
        <f>+C25+D25-E25+F25</f>
        <v>0</v>
      </c>
      <c r="H25" s="72">
        <v>0</v>
      </c>
      <c r="I25" s="72">
        <v>0</v>
      </c>
    </row>
    <row r="26" spans="1:9" x14ac:dyDescent="0.25">
      <c r="A26" s="230" t="s">
        <v>144</v>
      </c>
      <c r="B26" s="231"/>
      <c r="C26" s="72">
        <v>0</v>
      </c>
      <c r="D26" s="72">
        <v>0</v>
      </c>
      <c r="E26" s="72">
        <v>0</v>
      </c>
      <c r="F26" s="72">
        <v>0</v>
      </c>
      <c r="G26" s="72">
        <f>+C26+D26-E26+F26</f>
        <v>0</v>
      </c>
      <c r="H26" s="72">
        <v>0</v>
      </c>
      <c r="I26" s="72">
        <v>0</v>
      </c>
    </row>
    <row r="27" spans="1:9" x14ac:dyDescent="0.25">
      <c r="A27" s="230" t="s">
        <v>145</v>
      </c>
      <c r="B27" s="231"/>
      <c r="C27" s="72">
        <v>0</v>
      </c>
      <c r="D27" s="72">
        <v>0</v>
      </c>
      <c r="E27" s="72">
        <v>0</v>
      </c>
      <c r="F27" s="72">
        <v>0</v>
      </c>
      <c r="G27" s="72">
        <f>+C27+D27-E27+F27</f>
        <v>0</v>
      </c>
      <c r="H27" s="72">
        <v>0</v>
      </c>
      <c r="I27" s="72">
        <v>0</v>
      </c>
    </row>
    <row r="28" spans="1:9" x14ac:dyDescent="0.25">
      <c r="A28" s="232"/>
      <c r="B28" s="233"/>
      <c r="C28" s="72"/>
      <c r="D28" s="72"/>
      <c r="E28" s="72"/>
      <c r="F28" s="72"/>
      <c r="G28" s="72"/>
      <c r="H28" s="72"/>
      <c r="I28" s="72"/>
    </row>
    <row r="29" spans="1:9" x14ac:dyDescent="0.25">
      <c r="A29" s="236" t="s">
        <v>146</v>
      </c>
      <c r="B29" s="237"/>
      <c r="C29" s="72"/>
      <c r="D29" s="72"/>
      <c r="E29" s="72"/>
      <c r="F29" s="72"/>
      <c r="G29" s="72"/>
      <c r="H29" s="72"/>
      <c r="I29" s="72"/>
    </row>
    <row r="30" spans="1:9" x14ac:dyDescent="0.25">
      <c r="A30" s="230" t="s">
        <v>147</v>
      </c>
      <c r="B30" s="231"/>
      <c r="C30" s="72">
        <v>0</v>
      </c>
      <c r="D30" s="72">
        <v>0</v>
      </c>
      <c r="E30" s="72">
        <v>0</v>
      </c>
      <c r="F30" s="72">
        <v>0</v>
      </c>
      <c r="G30" s="72">
        <f>+C30+D30-E30+F30</f>
        <v>0</v>
      </c>
      <c r="H30" s="72">
        <v>0</v>
      </c>
      <c r="I30" s="72">
        <v>0</v>
      </c>
    </row>
    <row r="31" spans="1:9" x14ac:dyDescent="0.25">
      <c r="A31" s="230" t="s">
        <v>148</v>
      </c>
      <c r="B31" s="231"/>
      <c r="C31" s="72">
        <v>0</v>
      </c>
      <c r="D31" s="72">
        <v>0</v>
      </c>
      <c r="E31" s="72">
        <v>0</v>
      </c>
      <c r="F31" s="72">
        <v>0</v>
      </c>
      <c r="G31" s="72">
        <f>+C31+D31-E31+F31</f>
        <v>0</v>
      </c>
      <c r="H31" s="72">
        <v>0</v>
      </c>
      <c r="I31" s="72">
        <v>0</v>
      </c>
    </row>
    <row r="32" spans="1:9" x14ac:dyDescent="0.25">
      <c r="A32" s="230" t="s">
        <v>149</v>
      </c>
      <c r="B32" s="231"/>
      <c r="C32" s="72">
        <v>0</v>
      </c>
      <c r="D32" s="72">
        <v>0</v>
      </c>
      <c r="E32" s="72">
        <v>0</v>
      </c>
      <c r="F32" s="72">
        <v>0</v>
      </c>
      <c r="G32" s="72">
        <f>+C32+D32-E32+F32</f>
        <v>0</v>
      </c>
      <c r="H32" s="72">
        <v>0</v>
      </c>
      <c r="I32" s="72">
        <v>0</v>
      </c>
    </row>
    <row r="33" spans="1:9" ht="15.75" thickBot="1" x14ac:dyDescent="0.3">
      <c r="A33" s="250"/>
      <c r="B33" s="251"/>
      <c r="C33" s="95"/>
      <c r="D33" s="95"/>
      <c r="E33" s="95"/>
      <c r="F33" s="95"/>
      <c r="G33" s="95"/>
      <c r="H33" s="95"/>
      <c r="I33" s="95"/>
    </row>
    <row r="34" spans="1:9" ht="9" customHeight="1" x14ac:dyDescent="0.25"/>
    <row r="35" spans="1:9" ht="9" customHeight="1" x14ac:dyDescent="0.25"/>
    <row r="36" spans="1:9" ht="53.25" customHeight="1" x14ac:dyDescent="0.25">
      <c r="A36" s="9">
        <v>1</v>
      </c>
      <c r="B36" s="244" t="s">
        <v>150</v>
      </c>
      <c r="C36" s="244"/>
      <c r="D36" s="244"/>
      <c r="E36" s="244"/>
      <c r="F36" s="244"/>
      <c r="G36" s="244"/>
      <c r="H36" s="244"/>
      <c r="I36" s="244"/>
    </row>
    <row r="37" spans="1:9" x14ac:dyDescent="0.25">
      <c r="A37" s="9">
        <v>2</v>
      </c>
      <c r="B37" s="151" t="s">
        <v>151</v>
      </c>
    </row>
    <row r="38" spans="1:9" x14ac:dyDescent="0.25">
      <c r="A38" s="9"/>
      <c r="B38" s="151"/>
    </row>
    <row r="39" spans="1:9" ht="15.75" thickBot="1" x14ac:dyDescent="0.3"/>
    <row r="40" spans="1:9" x14ac:dyDescent="0.25">
      <c r="A40" s="245" t="s">
        <v>152</v>
      </c>
      <c r="B40" s="190" t="s">
        <v>153</v>
      </c>
      <c r="C40" s="195" t="s">
        <v>154</v>
      </c>
      <c r="D40" s="190" t="s">
        <v>155</v>
      </c>
      <c r="E40" s="245" t="s">
        <v>156</v>
      </c>
      <c r="F40" s="187" t="s">
        <v>157</v>
      </c>
    </row>
    <row r="41" spans="1:9" x14ac:dyDescent="0.25">
      <c r="A41" s="246"/>
      <c r="B41" s="191" t="s">
        <v>158</v>
      </c>
      <c r="C41" s="196" t="s">
        <v>159</v>
      </c>
      <c r="D41" s="191" t="s">
        <v>160</v>
      </c>
      <c r="E41" s="248"/>
      <c r="F41" s="188" t="s">
        <v>161</v>
      </c>
    </row>
    <row r="42" spans="1:9" ht="15.75" thickBot="1" x14ac:dyDescent="0.3">
      <c r="A42" s="247"/>
      <c r="B42" s="192"/>
      <c r="C42" s="197" t="s">
        <v>162</v>
      </c>
      <c r="D42" s="192"/>
      <c r="E42" s="249"/>
      <c r="F42" s="189"/>
    </row>
    <row r="43" spans="1:9" ht="24.75" x14ac:dyDescent="0.25">
      <c r="A43" s="11" t="s">
        <v>163</v>
      </c>
      <c r="B43" s="164">
        <v>0</v>
      </c>
      <c r="C43" s="164"/>
      <c r="D43" s="164"/>
      <c r="E43" s="164">
        <v>0</v>
      </c>
      <c r="F43" s="4"/>
    </row>
    <row r="44" spans="1:9" x14ac:dyDescent="0.25">
      <c r="A44" s="32" t="s">
        <v>164</v>
      </c>
      <c r="B44" s="4"/>
      <c r="C44" s="4"/>
      <c r="D44" s="4"/>
      <c r="E44" s="4"/>
      <c r="F44" s="4"/>
    </row>
    <row r="45" spans="1:9" x14ac:dyDescent="0.25">
      <c r="A45" s="32" t="s">
        <v>165</v>
      </c>
      <c r="B45" s="4"/>
      <c r="C45" s="4"/>
      <c r="D45" s="4"/>
      <c r="E45" s="4"/>
      <c r="F45" s="4"/>
    </row>
    <row r="46" spans="1:9" ht="15.75" thickBot="1" x14ac:dyDescent="0.3">
      <c r="A46" s="14" t="s">
        <v>166</v>
      </c>
      <c r="B46" s="6"/>
      <c r="C46" s="6"/>
      <c r="D46" s="6"/>
      <c r="E46" s="6"/>
      <c r="F46" s="6"/>
    </row>
    <row r="54" spans="1:9" x14ac:dyDescent="0.25">
      <c r="A54" s="223" t="str">
        <f>'FORMATO 1'!A88</f>
        <v>LCDA. YANELI DEL RAZO ENRÍQUEZ</v>
      </c>
      <c r="B54" s="223"/>
      <c r="C54" s="223"/>
      <c r="D54" s="223"/>
      <c r="F54" s="83"/>
      <c r="G54" s="83" t="str">
        <f>'FORMATO 1'!E88</f>
        <v>C.P. GIOVANNA DY AGUILAR MEZA</v>
      </c>
    </row>
    <row r="55" spans="1:9" ht="29.25" customHeight="1" x14ac:dyDescent="0.25">
      <c r="A55" s="224" t="str">
        <f>'FORMATO 1'!A89</f>
        <v>JEFA DEL DEPARTAMENTO DE ASUNTOS JURÍDICOS EN FUNCIONES DE SECRETARIA TÉCNICA</v>
      </c>
      <c r="B55" s="224"/>
      <c r="C55" s="224"/>
      <c r="D55" s="224"/>
      <c r="E55" s="225" t="str">
        <f>'FORMATO 1'!E89</f>
        <v>JEFA DEL DEPARTAMENTO DE ADMINISTRACIÓN Y FINANZAS</v>
      </c>
      <c r="F55" s="225"/>
      <c r="G55" s="225"/>
      <c r="H55" s="225"/>
      <c r="I55" s="225"/>
    </row>
    <row r="56" spans="1:9" x14ac:dyDescent="0.25">
      <c r="A56" s="84"/>
      <c r="B56" s="84"/>
      <c r="F56" s="84"/>
      <c r="G56" s="84"/>
    </row>
  </sheetData>
  <mergeCells count="34">
    <mergeCell ref="B36:I36"/>
    <mergeCell ref="A40:A42"/>
    <mergeCell ref="E40:E42"/>
    <mergeCell ref="A29:B29"/>
    <mergeCell ref="A30:B30"/>
    <mergeCell ref="A31:B31"/>
    <mergeCell ref="A32:B32"/>
    <mergeCell ref="A33:B33"/>
    <mergeCell ref="A25:B25"/>
    <mergeCell ref="A4:I4"/>
    <mergeCell ref="A5:I5"/>
    <mergeCell ref="A6:I6"/>
    <mergeCell ref="A7:I7"/>
    <mergeCell ref="A8:B9"/>
    <mergeCell ref="D8:D9"/>
    <mergeCell ref="E8:E9"/>
    <mergeCell ref="F8:F9"/>
    <mergeCell ref="C8:C9"/>
    <mergeCell ref="A54:D54"/>
    <mergeCell ref="A55:D55"/>
    <mergeCell ref="E55:I55"/>
    <mergeCell ref="H8:H9"/>
    <mergeCell ref="I8:I9"/>
    <mergeCell ref="A26:B26"/>
    <mergeCell ref="A27:B27"/>
    <mergeCell ref="A28:B28"/>
    <mergeCell ref="A10:B10"/>
    <mergeCell ref="A11:B11"/>
    <mergeCell ref="A12:B12"/>
    <mergeCell ref="A16:B16"/>
    <mergeCell ref="A20:B20"/>
    <mergeCell ref="A22:B22"/>
    <mergeCell ref="A23:B23"/>
    <mergeCell ref="A24:B24"/>
  </mergeCells>
  <printOptions horizontalCentered="1"/>
  <pageMargins left="0.98425196850393704" right="0.511811023622047" top="0.90118110200000001" bottom="0.55118110236220497" header="0.31496062992126" footer="0.31496062992126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zoomScaleNormal="100" zoomScaleSheetLayoutView="98" workbookViewId="0">
      <selection activeCell="A3" sqref="A3:K7"/>
    </sheetView>
  </sheetViews>
  <sheetFormatPr baseColWidth="10" defaultColWidth="9.140625" defaultRowHeight="15" x14ac:dyDescent="0.25"/>
  <cols>
    <col min="1" max="1" width="15.5703125" customWidth="1"/>
    <col min="2" max="256" width="11.42578125" customWidth="1"/>
  </cols>
  <sheetData>
    <row r="1" spans="1:11" x14ac:dyDescent="0.25">
      <c r="A1" t="s">
        <v>167</v>
      </c>
    </row>
    <row r="2" spans="1:11" ht="15.75" thickBot="1" x14ac:dyDescent="0.3"/>
    <row r="3" spans="1:11" x14ac:dyDescent="0.25">
      <c r="A3" s="215" t="str">
        <f>'FORMATO 1'!A3:G3</f>
        <v>Secretaría Ejecutiva del Sistema Anticorrupción del Estado de Tlaxcala</v>
      </c>
      <c r="B3" s="216"/>
      <c r="C3" s="216"/>
      <c r="D3" s="216"/>
      <c r="E3" s="216"/>
      <c r="F3" s="216"/>
      <c r="G3" s="216"/>
      <c r="H3" s="216"/>
      <c r="I3" s="216"/>
      <c r="J3" s="216"/>
      <c r="K3" s="217"/>
    </row>
    <row r="4" spans="1:11" x14ac:dyDescent="0.25">
      <c r="A4" s="218" t="s">
        <v>168</v>
      </c>
      <c r="B4" s="219"/>
      <c r="C4" s="219"/>
      <c r="D4" s="219"/>
      <c r="E4" s="219"/>
      <c r="F4" s="219"/>
      <c r="G4" s="219"/>
      <c r="H4" s="219"/>
      <c r="I4" s="219"/>
      <c r="J4" s="219"/>
      <c r="K4" s="220"/>
    </row>
    <row r="5" spans="1:11" x14ac:dyDescent="0.25">
      <c r="A5" s="218" t="str">
        <f>+'FORMATO 2'!A6:I6</f>
        <v>Del 01 de enero al 31 de marzo de 2026</v>
      </c>
      <c r="B5" s="219"/>
      <c r="C5" s="219"/>
      <c r="D5" s="219"/>
      <c r="E5" s="219"/>
      <c r="F5" s="219"/>
      <c r="G5" s="219"/>
      <c r="H5" s="219"/>
      <c r="I5" s="219"/>
      <c r="J5" s="219"/>
      <c r="K5" s="220"/>
    </row>
    <row r="6" spans="1:11" ht="15.75" thickBot="1" x14ac:dyDescent="0.3">
      <c r="A6" s="252" t="s">
        <v>2</v>
      </c>
      <c r="B6" s="253"/>
      <c r="C6" s="253"/>
      <c r="D6" s="253"/>
      <c r="E6" s="253"/>
      <c r="F6" s="253"/>
      <c r="G6" s="253"/>
      <c r="H6" s="253"/>
      <c r="I6" s="253"/>
      <c r="J6" s="253"/>
      <c r="K6" s="254"/>
    </row>
    <row r="7" spans="1:11" ht="75" thickBot="1" x14ac:dyDescent="0.3">
      <c r="A7" s="207" t="s">
        <v>169</v>
      </c>
      <c r="B7" s="208" t="s">
        <v>170</v>
      </c>
      <c r="C7" s="208" t="s">
        <v>171</v>
      </c>
      <c r="D7" s="208" t="s">
        <v>172</v>
      </c>
      <c r="E7" s="208" t="s">
        <v>173</v>
      </c>
      <c r="F7" s="208" t="s">
        <v>174</v>
      </c>
      <c r="G7" s="208" t="s">
        <v>175</v>
      </c>
      <c r="H7" s="208" t="s">
        <v>176</v>
      </c>
      <c r="I7" s="208" t="s">
        <v>466</v>
      </c>
      <c r="J7" s="208" t="s">
        <v>467</v>
      </c>
      <c r="K7" s="208" t="s">
        <v>468</v>
      </c>
    </row>
    <row r="8" spans="1:11" x14ac:dyDescent="0.25">
      <c r="A8" s="10"/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1:11" ht="24.75" x14ac:dyDescent="0.25">
      <c r="A9" s="11" t="s">
        <v>177</v>
      </c>
      <c r="B9" s="71"/>
      <c r="C9" s="71"/>
      <c r="D9" s="71"/>
      <c r="E9" s="71">
        <f t="shared" ref="E9:K9" si="0">E10+E11+E12+E13</f>
        <v>0</v>
      </c>
      <c r="F9" s="71"/>
      <c r="G9" s="71">
        <f t="shared" si="0"/>
        <v>0</v>
      </c>
      <c r="H9" s="71">
        <f t="shared" si="0"/>
        <v>0</v>
      </c>
      <c r="I9" s="71">
        <f t="shared" si="0"/>
        <v>0</v>
      </c>
      <c r="J9" s="71">
        <f t="shared" si="0"/>
        <v>0</v>
      </c>
      <c r="K9" s="71">
        <f t="shared" si="0"/>
        <v>0</v>
      </c>
    </row>
    <row r="10" spans="1:11" x14ac:dyDescent="0.25">
      <c r="A10" s="12" t="s">
        <v>178</v>
      </c>
      <c r="B10" s="72"/>
      <c r="C10" s="72"/>
      <c r="D10" s="72"/>
      <c r="E10" s="72">
        <v>0</v>
      </c>
      <c r="F10" s="72"/>
      <c r="G10" s="72">
        <v>0</v>
      </c>
      <c r="H10" s="72">
        <v>0</v>
      </c>
      <c r="I10" s="72">
        <v>0</v>
      </c>
      <c r="J10" s="72">
        <v>0</v>
      </c>
      <c r="K10" s="72">
        <f>E10-J10</f>
        <v>0</v>
      </c>
    </row>
    <row r="11" spans="1:11" x14ac:dyDescent="0.25">
      <c r="A11" s="12" t="s">
        <v>179</v>
      </c>
      <c r="B11" s="72"/>
      <c r="C11" s="72"/>
      <c r="D11" s="72"/>
      <c r="E11" s="72">
        <v>0</v>
      </c>
      <c r="F11" s="72"/>
      <c r="G11" s="72">
        <v>0</v>
      </c>
      <c r="H11" s="72">
        <v>0</v>
      </c>
      <c r="I11" s="72">
        <v>0</v>
      </c>
      <c r="J11" s="72">
        <v>0</v>
      </c>
      <c r="K11" s="72">
        <f>E11-J11</f>
        <v>0</v>
      </c>
    </row>
    <row r="12" spans="1:11" x14ac:dyDescent="0.25">
      <c r="A12" s="12" t="s">
        <v>180</v>
      </c>
      <c r="B12" s="72"/>
      <c r="C12" s="72"/>
      <c r="D12" s="72"/>
      <c r="E12" s="72">
        <v>0</v>
      </c>
      <c r="F12" s="72"/>
      <c r="G12" s="72">
        <v>0</v>
      </c>
      <c r="H12" s="72">
        <v>0</v>
      </c>
      <c r="I12" s="72">
        <v>0</v>
      </c>
      <c r="J12" s="72">
        <v>0</v>
      </c>
      <c r="K12" s="72">
        <f>E12-J12</f>
        <v>0</v>
      </c>
    </row>
    <row r="13" spans="1:11" x14ac:dyDescent="0.25">
      <c r="A13" s="12" t="s">
        <v>181</v>
      </c>
      <c r="B13" s="72"/>
      <c r="C13" s="72"/>
      <c r="D13" s="72"/>
      <c r="E13" s="72">
        <v>0</v>
      </c>
      <c r="F13" s="72"/>
      <c r="G13" s="72">
        <v>0</v>
      </c>
      <c r="H13" s="72">
        <v>0</v>
      </c>
      <c r="I13" s="72">
        <v>0</v>
      </c>
      <c r="J13" s="72">
        <v>0</v>
      </c>
      <c r="K13" s="72">
        <f>E13-J13</f>
        <v>0</v>
      </c>
    </row>
    <row r="14" spans="1:11" x14ac:dyDescent="0.25">
      <c r="A14" s="13"/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1:11" ht="16.5" x14ac:dyDescent="0.25">
      <c r="A15" s="11" t="s">
        <v>182</v>
      </c>
      <c r="B15" s="71"/>
      <c r="C15" s="71"/>
      <c r="D15" s="71"/>
      <c r="E15" s="71">
        <f>E16+E17+E18+E19</f>
        <v>0</v>
      </c>
      <c r="F15" s="71"/>
      <c r="G15" s="71">
        <f>G16+G17+G18+G19</f>
        <v>0</v>
      </c>
      <c r="H15" s="71">
        <f>H16+H17+H18+H19</f>
        <v>0</v>
      </c>
      <c r="I15" s="71">
        <f>I16+I17+I18+I19</f>
        <v>0</v>
      </c>
      <c r="J15" s="71">
        <f>J16+J17+J18+J19</f>
        <v>0</v>
      </c>
      <c r="K15" s="71">
        <f>K16+K17+K18+K19</f>
        <v>0</v>
      </c>
    </row>
    <row r="16" spans="1:11" x14ac:dyDescent="0.25">
      <c r="A16" s="12" t="s">
        <v>183</v>
      </c>
      <c r="B16" s="72"/>
      <c r="C16" s="72"/>
      <c r="D16" s="72"/>
      <c r="E16" s="72">
        <v>0</v>
      </c>
      <c r="F16" s="72"/>
      <c r="G16" s="72">
        <v>0</v>
      </c>
      <c r="H16" s="72">
        <v>0</v>
      </c>
      <c r="I16" s="72">
        <v>0</v>
      </c>
      <c r="J16" s="72">
        <v>0</v>
      </c>
      <c r="K16" s="72">
        <f>E16-J16</f>
        <v>0</v>
      </c>
    </row>
    <row r="17" spans="1:11" x14ac:dyDescent="0.25">
      <c r="A17" s="12" t="s">
        <v>184</v>
      </c>
      <c r="B17" s="72"/>
      <c r="C17" s="72"/>
      <c r="D17" s="72"/>
      <c r="E17" s="72">
        <v>0</v>
      </c>
      <c r="F17" s="72"/>
      <c r="G17" s="72">
        <v>0</v>
      </c>
      <c r="H17" s="72">
        <v>0</v>
      </c>
      <c r="I17" s="72">
        <v>0</v>
      </c>
      <c r="J17" s="72">
        <v>0</v>
      </c>
      <c r="K17" s="72">
        <f>E17-J17</f>
        <v>0</v>
      </c>
    </row>
    <row r="18" spans="1:11" x14ac:dyDescent="0.25">
      <c r="A18" s="12" t="s">
        <v>185</v>
      </c>
      <c r="B18" s="72"/>
      <c r="C18" s="72"/>
      <c r="D18" s="72"/>
      <c r="E18" s="72">
        <v>0</v>
      </c>
      <c r="F18" s="72"/>
      <c r="G18" s="72">
        <v>0</v>
      </c>
      <c r="H18" s="72">
        <v>0</v>
      </c>
      <c r="I18" s="72">
        <v>0</v>
      </c>
      <c r="J18" s="72">
        <v>0</v>
      </c>
      <c r="K18" s="72">
        <f>E18-J18</f>
        <v>0</v>
      </c>
    </row>
    <row r="19" spans="1:11" x14ac:dyDescent="0.25">
      <c r="A19" s="12" t="s">
        <v>186</v>
      </c>
      <c r="B19" s="72"/>
      <c r="C19" s="72"/>
      <c r="D19" s="72"/>
      <c r="E19" s="72">
        <v>0</v>
      </c>
      <c r="F19" s="72"/>
      <c r="G19" s="72">
        <v>0</v>
      </c>
      <c r="H19" s="72">
        <v>0</v>
      </c>
      <c r="I19" s="72">
        <v>0</v>
      </c>
      <c r="J19" s="72">
        <v>0</v>
      </c>
      <c r="K19" s="72">
        <f>E19-J19</f>
        <v>0</v>
      </c>
    </row>
    <row r="20" spans="1:11" x14ac:dyDescent="0.25">
      <c r="A20" s="13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ht="41.25" x14ac:dyDescent="0.25">
      <c r="A21" s="11" t="s">
        <v>187</v>
      </c>
      <c r="B21" s="71"/>
      <c r="C21" s="40"/>
      <c r="D21" s="40"/>
      <c r="E21" s="71">
        <f>E9+E15</f>
        <v>0</v>
      </c>
      <c r="F21" s="40"/>
      <c r="G21" s="71">
        <f>G9+G15</f>
        <v>0</v>
      </c>
      <c r="H21" s="71">
        <f>H9+H15</f>
        <v>0</v>
      </c>
      <c r="I21" s="71">
        <f>I9+I15</f>
        <v>0</v>
      </c>
      <c r="J21" s="71">
        <f>J9+J15</f>
        <v>0</v>
      </c>
      <c r="K21" s="71">
        <f>K9+K15</f>
        <v>0</v>
      </c>
    </row>
    <row r="22" spans="1:11" ht="15.75" thickBot="1" x14ac:dyDescent="0.3">
      <c r="A22" s="14"/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6" spans="1:11" x14ac:dyDescent="0.25">
      <c r="A26" s="223" t="str">
        <f>'FORMATO 1'!A88</f>
        <v>LCDA. YANELI DEL RAZO ENRÍQUEZ</v>
      </c>
      <c r="B26" s="223"/>
      <c r="C26" s="223"/>
      <c r="D26" s="223"/>
      <c r="E26" s="223"/>
      <c r="F26" s="223"/>
      <c r="I26" s="83" t="str">
        <f>'FORMATO 1'!E88</f>
        <v>C.P. GIOVANNA DY AGUILAR MEZA</v>
      </c>
    </row>
    <row r="27" spans="1:11" ht="36.75" customHeight="1" x14ac:dyDescent="0.25">
      <c r="A27" s="224" t="str">
        <f>'FORMATO 1'!A89</f>
        <v>JEFA DEL DEPARTAMENTO DE ASUNTOS JURÍDICOS EN FUNCIONES DE SECRETARIA TÉCNICA</v>
      </c>
      <c r="B27" s="224"/>
      <c r="C27" s="224"/>
      <c r="D27" s="224"/>
      <c r="E27" s="224"/>
      <c r="F27" s="224"/>
      <c r="G27" s="225" t="str">
        <f>'FORMATO 1'!E89</f>
        <v>JEFA DEL DEPARTAMENTO DE ADMINISTRACIÓN Y FINANZAS</v>
      </c>
      <c r="H27" s="225"/>
      <c r="I27" s="225"/>
      <c r="J27" s="225"/>
      <c r="K27" s="225"/>
    </row>
    <row r="28" spans="1:11" x14ac:dyDescent="0.25">
      <c r="C28" s="84"/>
      <c r="I28" s="84"/>
    </row>
  </sheetData>
  <mergeCells count="7">
    <mergeCell ref="A3:K3"/>
    <mergeCell ref="A4:K4"/>
    <mergeCell ref="A5:K5"/>
    <mergeCell ref="A6:K6"/>
    <mergeCell ref="A27:F27"/>
    <mergeCell ref="G27:K27"/>
    <mergeCell ref="A26:F26"/>
  </mergeCells>
  <printOptions horizontalCentered="1"/>
  <pageMargins left="0.59055118110236204" right="0.39370078740157499" top="0.80118110200000003" bottom="0.55118110236220497" header="0.31496062992126" footer="0.31496062992126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1"/>
  <sheetViews>
    <sheetView zoomScaleNormal="100" zoomScaleSheetLayoutView="124" workbookViewId="0">
      <selection activeCell="A3" sqref="A3:E9"/>
    </sheetView>
  </sheetViews>
  <sheetFormatPr baseColWidth="10" defaultColWidth="9.140625" defaultRowHeight="15" x14ac:dyDescent="0.25"/>
  <cols>
    <col min="1" max="1" width="5.7109375" customWidth="1"/>
    <col min="2" max="2" width="59.85546875" customWidth="1"/>
    <col min="3" max="3" width="16.140625" customWidth="1"/>
    <col min="4" max="4" width="19.28515625" customWidth="1"/>
    <col min="5" max="5" width="17.7109375" customWidth="1"/>
    <col min="6" max="6" width="17.85546875" bestFit="1" customWidth="1"/>
    <col min="7" max="7" width="12.85546875" bestFit="1" customWidth="1"/>
    <col min="8" max="256" width="11.42578125" customWidth="1"/>
  </cols>
  <sheetData>
    <row r="1" spans="1:7" ht="12" customHeight="1" x14ac:dyDescent="0.25">
      <c r="A1" s="16" t="s">
        <v>188</v>
      </c>
    </row>
    <row r="2" spans="1:7" ht="12" customHeight="1" thickBot="1" x14ac:dyDescent="0.3"/>
    <row r="3" spans="1:7" ht="12" customHeight="1" x14ac:dyDescent="0.25">
      <c r="A3" s="215" t="str">
        <f>'FORMATO 1'!A3:G3</f>
        <v>Secretaría Ejecutiva del Sistema Anticorrupción del Estado de Tlaxcala</v>
      </c>
      <c r="B3" s="216"/>
      <c r="C3" s="216"/>
      <c r="D3" s="216"/>
      <c r="E3" s="217"/>
    </row>
    <row r="4" spans="1:7" ht="12" customHeight="1" x14ac:dyDescent="0.25">
      <c r="A4" s="255" t="s">
        <v>189</v>
      </c>
      <c r="B4" s="256"/>
      <c r="C4" s="256"/>
      <c r="D4" s="256"/>
      <c r="E4" s="257"/>
    </row>
    <row r="5" spans="1:7" ht="12" customHeight="1" x14ac:dyDescent="0.25">
      <c r="A5" s="255" t="str">
        <f>+'FORMATO 2'!A6:I6</f>
        <v>Del 01 de enero al 31 de marzo de 2026</v>
      </c>
      <c r="B5" s="256"/>
      <c r="C5" s="256"/>
      <c r="D5" s="256"/>
      <c r="E5" s="257"/>
    </row>
    <row r="6" spans="1:7" ht="12" customHeight="1" thickBot="1" x14ac:dyDescent="0.3">
      <c r="A6" s="258" t="s">
        <v>2</v>
      </c>
      <c r="B6" s="259"/>
      <c r="C6" s="259"/>
      <c r="D6" s="259"/>
      <c r="E6" s="260"/>
    </row>
    <row r="7" spans="1:7" ht="15.75" thickBot="1" x14ac:dyDescent="0.3">
      <c r="A7" s="209"/>
      <c r="B7" s="209"/>
      <c r="C7" s="209"/>
      <c r="D7" s="209"/>
      <c r="E7" s="209"/>
    </row>
    <row r="8" spans="1:7" ht="15" customHeight="1" x14ac:dyDescent="0.25">
      <c r="A8" s="261" t="s">
        <v>3</v>
      </c>
      <c r="B8" s="262"/>
      <c r="C8" s="210" t="s">
        <v>190</v>
      </c>
      <c r="D8" s="265" t="s">
        <v>191</v>
      </c>
      <c r="E8" s="210" t="s">
        <v>192</v>
      </c>
    </row>
    <row r="9" spans="1:7" ht="15" customHeight="1" thickBot="1" x14ac:dyDescent="0.3">
      <c r="A9" s="263"/>
      <c r="B9" s="264"/>
      <c r="C9" s="208" t="s">
        <v>193</v>
      </c>
      <c r="D9" s="266"/>
      <c r="E9" s="208" t="s">
        <v>194</v>
      </c>
    </row>
    <row r="10" spans="1:7" ht="15" customHeight="1" x14ac:dyDescent="0.25">
      <c r="A10" s="42"/>
      <c r="B10" s="17"/>
      <c r="C10" s="17"/>
      <c r="D10" s="17"/>
      <c r="E10" s="17"/>
    </row>
    <row r="11" spans="1:7" ht="15" customHeight="1" x14ac:dyDescent="0.25">
      <c r="A11" s="42"/>
      <c r="B11" s="18" t="s">
        <v>195</v>
      </c>
      <c r="C11" s="73">
        <f>SUM(C12:C14)</f>
        <v>13591525</v>
      </c>
      <c r="D11" s="73">
        <f>D12+D13+D14</f>
        <v>3823920.56</v>
      </c>
      <c r="E11" s="73">
        <f>E12+E13+E14</f>
        <v>3823920.56</v>
      </c>
    </row>
    <row r="12" spans="1:7" ht="15" customHeight="1" x14ac:dyDescent="0.25">
      <c r="A12" s="42"/>
      <c r="B12" s="19" t="s">
        <v>196</v>
      </c>
      <c r="C12" s="74">
        <v>13591525</v>
      </c>
      <c r="D12" s="74">
        <v>3823920.56</v>
      </c>
      <c r="E12" s="74">
        <v>3823920.56</v>
      </c>
    </row>
    <row r="13" spans="1:7" ht="15" customHeight="1" x14ac:dyDescent="0.25">
      <c r="A13" s="42"/>
      <c r="B13" s="19" t="s">
        <v>197</v>
      </c>
      <c r="C13" s="74">
        <v>0</v>
      </c>
      <c r="D13" s="74">
        <v>0</v>
      </c>
      <c r="E13" s="74">
        <v>0</v>
      </c>
      <c r="G13" s="103"/>
    </row>
    <row r="14" spans="1:7" ht="15" customHeight="1" x14ac:dyDescent="0.25">
      <c r="A14" s="42"/>
      <c r="B14" s="19" t="s">
        <v>198</v>
      </c>
      <c r="C14" s="74">
        <v>0</v>
      </c>
      <c r="D14" s="74">
        <v>0</v>
      </c>
      <c r="E14" s="74">
        <v>0</v>
      </c>
    </row>
    <row r="15" spans="1:7" ht="15" customHeight="1" x14ac:dyDescent="0.25">
      <c r="A15" s="70"/>
      <c r="B15" s="18" t="s">
        <v>199</v>
      </c>
      <c r="C15" s="73">
        <f>C16+C17</f>
        <v>13591525</v>
      </c>
      <c r="D15" s="73">
        <f>D16+D17</f>
        <v>2441767.64</v>
      </c>
      <c r="E15" s="73">
        <f>E16+E17</f>
        <v>2441767.64</v>
      </c>
      <c r="F15" s="112"/>
      <c r="G15" s="103"/>
    </row>
    <row r="16" spans="1:7" ht="15" customHeight="1" x14ac:dyDescent="0.25">
      <c r="A16" s="42"/>
      <c r="B16" s="19" t="s">
        <v>200</v>
      </c>
      <c r="C16" s="74">
        <v>13591525</v>
      </c>
      <c r="D16" s="74">
        <v>2441767.64</v>
      </c>
      <c r="E16" s="74">
        <v>2441767.64</v>
      </c>
      <c r="F16" s="103"/>
    </row>
    <row r="17" spans="1:5" ht="15" customHeight="1" x14ac:dyDescent="0.25">
      <c r="A17" s="42"/>
      <c r="B17" s="19" t="s">
        <v>201</v>
      </c>
      <c r="C17" s="74">
        <f>'FORMATO 6A'!C84</f>
        <v>0</v>
      </c>
      <c r="D17" s="74">
        <f>'FORMATO 6A'!F84</f>
        <v>0</v>
      </c>
      <c r="E17" s="74">
        <f>'FORMATO 6A'!G84</f>
        <v>0</v>
      </c>
    </row>
    <row r="18" spans="1:5" ht="15" customHeight="1" x14ac:dyDescent="0.25">
      <c r="A18" s="42"/>
      <c r="B18" s="18" t="s">
        <v>202</v>
      </c>
      <c r="C18" s="73">
        <f>C19+C20</f>
        <v>0</v>
      </c>
      <c r="D18" s="73">
        <f>D19+D20</f>
        <v>0</v>
      </c>
      <c r="E18" s="73">
        <f>E19+E20</f>
        <v>0</v>
      </c>
    </row>
    <row r="19" spans="1:5" ht="15" customHeight="1" x14ac:dyDescent="0.25">
      <c r="A19" s="42"/>
      <c r="B19" s="19" t="s">
        <v>203</v>
      </c>
      <c r="C19" s="75">
        <v>0</v>
      </c>
      <c r="D19" s="75">
        <v>0</v>
      </c>
      <c r="E19" s="75">
        <v>0</v>
      </c>
    </row>
    <row r="20" spans="1:5" ht="15" customHeight="1" x14ac:dyDescent="0.25">
      <c r="A20" s="42"/>
      <c r="B20" s="19" t="s">
        <v>204</v>
      </c>
      <c r="C20" s="75">
        <v>0</v>
      </c>
      <c r="D20" s="75">
        <v>0</v>
      </c>
      <c r="E20" s="75">
        <v>0</v>
      </c>
    </row>
    <row r="21" spans="1:5" ht="15" customHeight="1" x14ac:dyDescent="0.25">
      <c r="A21" s="42"/>
      <c r="B21" s="18" t="s">
        <v>205</v>
      </c>
      <c r="C21" s="76">
        <f>C11-C15+C18</f>
        <v>0</v>
      </c>
      <c r="D21" s="76">
        <f t="shared" ref="D21:E21" si="0">D11-D15+D18</f>
        <v>1382152.92</v>
      </c>
      <c r="E21" s="76">
        <f t="shared" si="0"/>
        <v>1382152.92</v>
      </c>
    </row>
    <row r="22" spans="1:5" ht="15" customHeight="1" x14ac:dyDescent="0.25">
      <c r="A22" s="42"/>
      <c r="B22" s="18" t="s">
        <v>206</v>
      </c>
      <c r="C22" s="76">
        <f>C21-C14</f>
        <v>0</v>
      </c>
      <c r="D22" s="76">
        <f t="shared" ref="D22:E22" si="1">D21-D14</f>
        <v>1382152.92</v>
      </c>
      <c r="E22" s="76">
        <f t="shared" si="1"/>
        <v>1382152.92</v>
      </c>
    </row>
    <row r="23" spans="1:5" ht="15" customHeight="1" x14ac:dyDescent="0.25">
      <c r="A23" s="42"/>
      <c r="B23" s="18" t="s">
        <v>207</v>
      </c>
      <c r="C23" s="76">
        <f>C22-C18</f>
        <v>0</v>
      </c>
      <c r="D23" s="76">
        <f t="shared" ref="D23:E23" si="2">D22-D18</f>
        <v>1382152.92</v>
      </c>
      <c r="E23" s="76">
        <f t="shared" si="2"/>
        <v>1382152.92</v>
      </c>
    </row>
    <row r="24" spans="1:5" ht="15" customHeight="1" thickBot="1" x14ac:dyDescent="0.3">
      <c r="A24" s="20"/>
      <c r="B24" s="21"/>
      <c r="C24" s="158"/>
      <c r="D24" s="158"/>
      <c r="E24" s="158"/>
    </row>
    <row r="25" spans="1:5" ht="15" customHeight="1" thickBot="1" x14ac:dyDescent="0.3">
      <c r="A25" s="280"/>
      <c r="B25" s="280"/>
      <c r="C25" s="280"/>
      <c r="D25" s="280"/>
      <c r="E25" s="280"/>
    </row>
    <row r="26" spans="1:5" ht="15" customHeight="1" thickBot="1" x14ac:dyDescent="0.3">
      <c r="A26" s="281" t="s">
        <v>208</v>
      </c>
      <c r="B26" s="282"/>
      <c r="C26" s="193" t="s">
        <v>209</v>
      </c>
      <c r="D26" s="193" t="s">
        <v>191</v>
      </c>
      <c r="E26" s="193" t="s">
        <v>210</v>
      </c>
    </row>
    <row r="27" spans="1:5" ht="15" customHeight="1" x14ac:dyDescent="0.25">
      <c r="A27" s="42"/>
      <c r="B27" s="17"/>
      <c r="C27" s="17"/>
      <c r="D27" s="17"/>
      <c r="E27" s="17"/>
    </row>
    <row r="28" spans="1:5" ht="15" customHeight="1" x14ac:dyDescent="0.25">
      <c r="A28" s="70"/>
      <c r="B28" s="18" t="s">
        <v>211</v>
      </c>
      <c r="C28" s="76">
        <f>C29+C30</f>
        <v>0</v>
      </c>
      <c r="D28" s="76">
        <f>D29+D30</f>
        <v>0</v>
      </c>
      <c r="E28" s="76">
        <f>E29+E30</f>
        <v>0</v>
      </c>
    </row>
    <row r="29" spans="1:5" ht="15" customHeight="1" x14ac:dyDescent="0.25">
      <c r="A29" s="70"/>
      <c r="B29" s="19" t="s">
        <v>212</v>
      </c>
      <c r="C29" s="75">
        <v>0</v>
      </c>
      <c r="D29" s="75">
        <v>0</v>
      </c>
      <c r="E29" s="75">
        <v>0</v>
      </c>
    </row>
    <row r="30" spans="1:5" ht="15" customHeight="1" x14ac:dyDescent="0.25">
      <c r="A30" s="70"/>
      <c r="B30" s="19" t="s">
        <v>213</v>
      </c>
      <c r="C30" s="75">
        <v>0</v>
      </c>
      <c r="D30" s="75">
        <v>0</v>
      </c>
      <c r="E30" s="75">
        <v>0</v>
      </c>
    </row>
    <row r="31" spans="1:5" ht="15" customHeight="1" x14ac:dyDescent="0.25">
      <c r="A31" s="70"/>
      <c r="B31" s="18" t="s">
        <v>214</v>
      </c>
      <c r="C31" s="76">
        <f>C23+C28</f>
        <v>0</v>
      </c>
      <c r="D31" s="76">
        <f>D23+D28</f>
        <v>1382152.92</v>
      </c>
      <c r="E31" s="76">
        <f t="shared" ref="E31" si="3">E23+E28</f>
        <v>1382152.92</v>
      </c>
    </row>
    <row r="32" spans="1:5" ht="15" customHeight="1" thickBot="1" x14ac:dyDescent="0.3">
      <c r="A32" s="22"/>
      <c r="B32" s="21"/>
      <c r="C32" s="21"/>
      <c r="D32" s="21"/>
      <c r="E32" s="21"/>
    </row>
    <row r="33" spans="1:5" ht="15" customHeight="1" thickBot="1" x14ac:dyDescent="0.3"/>
    <row r="34" spans="1:5" ht="15" customHeight="1" x14ac:dyDescent="0.25">
      <c r="A34" s="274" t="s">
        <v>208</v>
      </c>
      <c r="B34" s="275"/>
      <c r="C34" s="267" t="s">
        <v>215</v>
      </c>
      <c r="D34" s="272" t="s">
        <v>191</v>
      </c>
      <c r="E34" s="267" t="s">
        <v>449</v>
      </c>
    </row>
    <row r="35" spans="1:5" ht="15" customHeight="1" thickBot="1" x14ac:dyDescent="0.3">
      <c r="A35" s="276"/>
      <c r="B35" s="277"/>
      <c r="C35" s="268"/>
      <c r="D35" s="273"/>
      <c r="E35" s="268"/>
    </row>
    <row r="36" spans="1:5" ht="15" customHeight="1" x14ac:dyDescent="0.25">
      <c r="A36" s="122"/>
      <c r="B36" s="23"/>
      <c r="C36" s="23"/>
      <c r="D36" s="23"/>
      <c r="E36" s="23"/>
    </row>
    <row r="37" spans="1:5" ht="15" customHeight="1" x14ac:dyDescent="0.25">
      <c r="A37" s="68"/>
      <c r="B37" s="69" t="s">
        <v>216</v>
      </c>
      <c r="C37" s="159">
        <f>C38+C39</f>
        <v>0</v>
      </c>
      <c r="D37" s="159">
        <f>D38+D39</f>
        <v>0</v>
      </c>
      <c r="E37" s="159">
        <f>E38+E39</f>
        <v>0</v>
      </c>
    </row>
    <row r="38" spans="1:5" ht="15" customHeight="1" x14ac:dyDescent="0.25">
      <c r="A38" s="122"/>
      <c r="B38" s="24" t="s">
        <v>217</v>
      </c>
      <c r="C38" s="152">
        <v>0</v>
      </c>
      <c r="D38" s="152">
        <v>0</v>
      </c>
      <c r="E38" s="152">
        <v>0</v>
      </c>
    </row>
    <row r="39" spans="1:5" ht="15" customHeight="1" x14ac:dyDescent="0.25">
      <c r="A39" s="122"/>
      <c r="B39" s="24" t="s">
        <v>218</v>
      </c>
      <c r="C39" s="152">
        <v>0</v>
      </c>
      <c r="D39" s="152">
        <v>0</v>
      </c>
      <c r="E39" s="152">
        <v>0</v>
      </c>
    </row>
    <row r="40" spans="1:5" ht="15" customHeight="1" x14ac:dyDescent="0.25">
      <c r="A40" s="68"/>
      <c r="B40" s="69" t="s">
        <v>219</v>
      </c>
      <c r="C40" s="160">
        <f>C41+C42</f>
        <v>0</v>
      </c>
      <c r="D40" s="160">
        <f>D41+D42</f>
        <v>0</v>
      </c>
      <c r="E40" s="160">
        <f>E41+E42</f>
        <v>0</v>
      </c>
    </row>
    <row r="41" spans="1:5" ht="15" customHeight="1" x14ac:dyDescent="0.25">
      <c r="A41" s="68"/>
      <c r="B41" s="24" t="s">
        <v>220</v>
      </c>
      <c r="C41" s="87">
        <v>0</v>
      </c>
      <c r="D41" s="87">
        <v>0</v>
      </c>
      <c r="E41" s="87">
        <v>0</v>
      </c>
    </row>
    <row r="42" spans="1:5" ht="15" customHeight="1" x14ac:dyDescent="0.25">
      <c r="A42" s="68"/>
      <c r="B42" s="24" t="s">
        <v>221</v>
      </c>
      <c r="C42" s="87">
        <v>0</v>
      </c>
      <c r="D42" s="87">
        <v>0</v>
      </c>
      <c r="E42" s="87">
        <v>0</v>
      </c>
    </row>
    <row r="43" spans="1:5" ht="15" customHeight="1" x14ac:dyDescent="0.25">
      <c r="A43" s="68"/>
      <c r="B43" s="69" t="s">
        <v>222</v>
      </c>
      <c r="C43" s="159">
        <f>C37-C40</f>
        <v>0</v>
      </c>
      <c r="D43" s="159">
        <f>D37-D40</f>
        <v>0</v>
      </c>
      <c r="E43" s="159">
        <f>E37-E40</f>
        <v>0</v>
      </c>
    </row>
    <row r="44" spans="1:5" ht="15" customHeight="1" thickBot="1" x14ac:dyDescent="0.3">
      <c r="A44" s="77"/>
      <c r="B44" s="78"/>
      <c r="C44" s="79"/>
      <c r="D44" s="79"/>
      <c r="E44" s="79"/>
    </row>
    <row r="45" spans="1:5" ht="15" customHeight="1" x14ac:dyDescent="0.25">
      <c r="A45" s="274" t="s">
        <v>208</v>
      </c>
      <c r="B45" s="275"/>
      <c r="C45" s="267" t="s">
        <v>215</v>
      </c>
      <c r="D45" s="272" t="s">
        <v>191</v>
      </c>
      <c r="E45" s="267" t="s">
        <v>449</v>
      </c>
    </row>
    <row r="46" spans="1:5" ht="15" customHeight="1" thickBot="1" x14ac:dyDescent="0.3">
      <c r="A46" s="276"/>
      <c r="B46" s="277"/>
      <c r="C46" s="268"/>
      <c r="D46" s="273"/>
      <c r="E46" s="268"/>
    </row>
    <row r="47" spans="1:5" ht="15" customHeight="1" x14ac:dyDescent="0.25">
      <c r="A47" s="278"/>
      <c r="B47" s="279"/>
      <c r="C47" s="23"/>
      <c r="D47" s="23"/>
      <c r="E47" s="23"/>
    </row>
    <row r="48" spans="1:5" ht="15" customHeight="1" x14ac:dyDescent="0.25">
      <c r="A48" s="269"/>
      <c r="B48" s="270" t="s">
        <v>223</v>
      </c>
      <c r="C48" s="271">
        <f>C12</f>
        <v>13591525</v>
      </c>
      <c r="D48" s="271">
        <f>D12</f>
        <v>3823920.56</v>
      </c>
      <c r="E48" s="271">
        <f>E12</f>
        <v>3823920.56</v>
      </c>
    </row>
    <row r="49" spans="1:5" ht="15" customHeight="1" x14ac:dyDescent="0.25">
      <c r="A49" s="269"/>
      <c r="B49" s="270"/>
      <c r="C49" s="271"/>
      <c r="D49" s="271"/>
      <c r="E49" s="271"/>
    </row>
    <row r="50" spans="1:5" ht="15" customHeight="1" x14ac:dyDescent="0.25">
      <c r="A50" s="122"/>
      <c r="B50" s="25" t="s">
        <v>224</v>
      </c>
      <c r="C50" s="160">
        <f>C51-C52</f>
        <v>0</v>
      </c>
      <c r="D50" s="160">
        <f>D51-D52</f>
        <v>0</v>
      </c>
      <c r="E50" s="160">
        <f>E51-E52</f>
        <v>0</v>
      </c>
    </row>
    <row r="51" spans="1:5" ht="15" customHeight="1" x14ac:dyDescent="0.25">
      <c r="A51" s="122"/>
      <c r="B51" s="24" t="s">
        <v>217</v>
      </c>
      <c r="C51" s="87">
        <v>0</v>
      </c>
      <c r="D51" s="87">
        <v>0</v>
      </c>
      <c r="E51" s="87">
        <v>0</v>
      </c>
    </row>
    <row r="52" spans="1:5" ht="15" customHeight="1" x14ac:dyDescent="0.25">
      <c r="A52" s="122"/>
      <c r="B52" s="24" t="s">
        <v>220</v>
      </c>
      <c r="C52" s="87">
        <v>0</v>
      </c>
      <c r="D52" s="87">
        <v>0</v>
      </c>
      <c r="E52" s="87">
        <v>0</v>
      </c>
    </row>
    <row r="53" spans="1:5" ht="15" customHeight="1" x14ac:dyDescent="0.25">
      <c r="A53" s="122"/>
      <c r="B53" s="123" t="s">
        <v>200</v>
      </c>
      <c r="C53" s="87">
        <v>13591525</v>
      </c>
      <c r="D53" s="87">
        <v>2441767.64</v>
      </c>
      <c r="E53" s="87">
        <v>2441767.64</v>
      </c>
    </row>
    <row r="54" spans="1:5" ht="15" customHeight="1" x14ac:dyDescent="0.25">
      <c r="A54" s="122"/>
      <c r="B54" s="123" t="s">
        <v>203</v>
      </c>
      <c r="C54" s="87"/>
      <c r="D54" s="87">
        <v>0</v>
      </c>
      <c r="E54" s="87">
        <v>0</v>
      </c>
    </row>
    <row r="55" spans="1:5" ht="15" customHeight="1" x14ac:dyDescent="0.25">
      <c r="A55" s="68"/>
      <c r="B55" s="82" t="s">
        <v>225</v>
      </c>
      <c r="C55" s="161">
        <f>C48+C50-C53+C54</f>
        <v>0</v>
      </c>
      <c r="D55" s="161">
        <f t="shared" ref="D55:E55" si="4">D48+D50-D53+D54</f>
        <v>1382152.92</v>
      </c>
      <c r="E55" s="161">
        <f t="shared" si="4"/>
        <v>1382152.92</v>
      </c>
    </row>
    <row r="56" spans="1:5" ht="15" customHeight="1" x14ac:dyDescent="0.25">
      <c r="A56" s="81"/>
      <c r="B56" s="80" t="s">
        <v>226</v>
      </c>
      <c r="C56" s="162">
        <f>C55-C50</f>
        <v>0</v>
      </c>
      <c r="D56" s="199">
        <f t="shared" ref="D56:E56" si="5">D55-D50</f>
        <v>1382152.92</v>
      </c>
      <c r="E56" s="199">
        <f t="shared" si="5"/>
        <v>1382152.92</v>
      </c>
    </row>
    <row r="57" spans="1:5" ht="15" customHeight="1" thickBot="1" x14ac:dyDescent="0.3">
      <c r="A57" s="77"/>
      <c r="C57" s="79"/>
      <c r="D57" s="79"/>
      <c r="E57" s="79"/>
    </row>
    <row r="58" spans="1:5" ht="15" customHeight="1" x14ac:dyDescent="0.25">
      <c r="A58" s="274" t="s">
        <v>208</v>
      </c>
      <c r="B58" s="275"/>
      <c r="C58" s="267" t="s">
        <v>215</v>
      </c>
      <c r="D58" s="272" t="s">
        <v>191</v>
      </c>
      <c r="E58" s="267" t="s">
        <v>449</v>
      </c>
    </row>
    <row r="59" spans="1:5" ht="15" customHeight="1" thickBot="1" x14ac:dyDescent="0.3">
      <c r="A59" s="276"/>
      <c r="B59" s="277"/>
      <c r="C59" s="268"/>
      <c r="D59" s="273"/>
      <c r="E59" s="268"/>
    </row>
    <row r="60" spans="1:5" ht="15" customHeight="1" x14ac:dyDescent="0.25">
      <c r="A60" s="278"/>
      <c r="B60" s="279"/>
      <c r="C60" s="23"/>
      <c r="D60" s="23"/>
      <c r="E60" s="23"/>
    </row>
    <row r="61" spans="1:5" ht="15" customHeight="1" x14ac:dyDescent="0.25">
      <c r="A61" s="269"/>
      <c r="B61" s="270" t="s">
        <v>197</v>
      </c>
      <c r="C61" s="271">
        <f>C13</f>
        <v>0</v>
      </c>
      <c r="D61" s="271">
        <f>D13</f>
        <v>0</v>
      </c>
      <c r="E61" s="271">
        <f>E13</f>
        <v>0</v>
      </c>
    </row>
    <row r="62" spans="1:5" ht="15" customHeight="1" x14ac:dyDescent="0.25">
      <c r="A62" s="269"/>
      <c r="B62" s="270"/>
      <c r="C62" s="271"/>
      <c r="D62" s="271"/>
      <c r="E62" s="271"/>
    </row>
    <row r="63" spans="1:5" ht="15" customHeight="1" x14ac:dyDescent="0.25">
      <c r="A63" s="122"/>
      <c r="B63" s="123" t="s">
        <v>227</v>
      </c>
      <c r="C63" s="87">
        <f>C64-C65</f>
        <v>0</v>
      </c>
      <c r="D63" s="87">
        <f>D64-D65</f>
        <v>0</v>
      </c>
      <c r="E63" s="87">
        <f>E64-E65</f>
        <v>0</v>
      </c>
    </row>
    <row r="64" spans="1:5" ht="15" customHeight="1" x14ac:dyDescent="0.25">
      <c r="A64" s="122"/>
      <c r="B64" s="24" t="s">
        <v>218</v>
      </c>
      <c r="C64" s="87">
        <v>0</v>
      </c>
      <c r="D64" s="87">
        <v>0</v>
      </c>
      <c r="E64" s="87">
        <v>0</v>
      </c>
    </row>
    <row r="65" spans="1:5" ht="15" customHeight="1" x14ac:dyDescent="0.25">
      <c r="A65" s="122"/>
      <c r="B65" s="24" t="s">
        <v>221</v>
      </c>
      <c r="C65" s="87">
        <v>0</v>
      </c>
      <c r="D65" s="87">
        <v>0</v>
      </c>
      <c r="E65" s="87">
        <v>0</v>
      </c>
    </row>
    <row r="66" spans="1:5" ht="15" customHeight="1" x14ac:dyDescent="0.25">
      <c r="A66" s="122"/>
      <c r="B66" s="123" t="s">
        <v>228</v>
      </c>
      <c r="C66" s="87">
        <f>'FORMATO 6A'!C84</f>
        <v>0</v>
      </c>
      <c r="D66" s="87">
        <f>'FORMATO 6A'!F84</f>
        <v>0</v>
      </c>
      <c r="E66" s="87">
        <f>'FORMATO 6A'!G84</f>
        <v>0</v>
      </c>
    </row>
    <row r="67" spans="1:5" ht="15" customHeight="1" x14ac:dyDescent="0.25">
      <c r="A67" s="122"/>
      <c r="B67" s="123" t="s">
        <v>204</v>
      </c>
      <c r="C67" s="87"/>
      <c r="D67" s="87">
        <v>0</v>
      </c>
      <c r="E67" s="87">
        <v>0</v>
      </c>
    </row>
    <row r="68" spans="1:5" ht="15" customHeight="1" x14ac:dyDescent="0.25">
      <c r="A68" s="122"/>
      <c r="B68" s="26" t="s">
        <v>229</v>
      </c>
      <c r="C68" s="163">
        <f>C61+C63-C66+C67</f>
        <v>0</v>
      </c>
      <c r="D68" s="163">
        <f>D61+D63-D66+D67</f>
        <v>0</v>
      </c>
      <c r="E68" s="163">
        <f>E61+E63-E66+E67</f>
        <v>0</v>
      </c>
    </row>
    <row r="69" spans="1:5" ht="15" customHeight="1" x14ac:dyDescent="0.25">
      <c r="A69" s="122"/>
      <c r="B69" s="26" t="s">
        <v>230</v>
      </c>
      <c r="C69" s="163">
        <f>C68-C63</f>
        <v>0</v>
      </c>
      <c r="D69" s="163">
        <f>D68-D63</f>
        <v>0</v>
      </c>
      <c r="E69" s="163">
        <f>E68-E63</f>
        <v>0</v>
      </c>
    </row>
    <row r="70" spans="1:5" ht="15" customHeight="1" thickBot="1" x14ac:dyDescent="0.3">
      <c r="A70" s="44"/>
      <c r="B70" s="27"/>
      <c r="C70" s="45"/>
      <c r="D70" s="45"/>
      <c r="E70" s="45"/>
    </row>
    <row r="71" spans="1:5" x14ac:dyDescent="0.25">
      <c r="A71" s="85"/>
      <c r="B71" s="86"/>
      <c r="C71" s="85"/>
      <c r="D71" s="85"/>
      <c r="E71" s="85"/>
    </row>
    <row r="72" spans="1:5" x14ac:dyDescent="0.25">
      <c r="A72" s="85"/>
      <c r="B72" s="86"/>
      <c r="C72" s="85"/>
      <c r="D72" s="85"/>
      <c r="E72" s="85"/>
    </row>
    <row r="73" spans="1:5" x14ac:dyDescent="0.25">
      <c r="A73" s="85"/>
      <c r="B73" s="86"/>
      <c r="C73" s="85"/>
      <c r="D73" s="85"/>
      <c r="E73" s="85"/>
    </row>
    <row r="74" spans="1:5" x14ac:dyDescent="0.25">
      <c r="A74" s="85"/>
      <c r="B74" s="86"/>
      <c r="C74" s="85"/>
      <c r="D74" s="85"/>
      <c r="E74" s="85"/>
    </row>
    <row r="75" spans="1:5" x14ac:dyDescent="0.25">
      <c r="A75" s="85"/>
      <c r="B75" s="86"/>
      <c r="C75" s="85"/>
      <c r="D75" s="85"/>
      <c r="E75" s="85"/>
    </row>
    <row r="78" spans="1:5" x14ac:dyDescent="0.25">
      <c r="A78" s="223" t="str">
        <f>'FORMATO 1'!A88</f>
        <v>LCDA. YANELI DEL RAZO ENRÍQUEZ</v>
      </c>
      <c r="B78" s="223"/>
      <c r="C78" s="223" t="str">
        <f>'FORMATO 1'!E88</f>
        <v>C.P. GIOVANNA DY AGUILAR MEZA</v>
      </c>
      <c r="D78" s="223"/>
      <c r="E78" s="223"/>
    </row>
    <row r="79" spans="1:5" ht="27" customHeight="1" x14ac:dyDescent="0.25">
      <c r="A79" s="224" t="str">
        <f>'FORMATO 1'!A89</f>
        <v>JEFA DEL DEPARTAMENTO DE ASUNTOS JURÍDICOS EN FUNCIONES DE SECRETARIA TÉCNICA</v>
      </c>
      <c r="B79" s="224"/>
      <c r="C79" s="225" t="str">
        <f>'FORMATO 1'!E89</f>
        <v>JEFA DEL DEPARTAMENTO DE ADMINISTRACIÓN Y FINANZAS</v>
      </c>
      <c r="D79" s="225"/>
      <c r="E79" s="225"/>
    </row>
    <row r="80" spans="1:5" x14ac:dyDescent="0.25">
      <c r="B80" s="84"/>
      <c r="D80" s="84"/>
    </row>
    <row r="81" spans="7:7" x14ac:dyDescent="0.25">
      <c r="G81">
        <f>+'FORMATO 3'!A5:K5</f>
        <v>0</v>
      </c>
    </row>
  </sheetData>
  <mergeCells count="36">
    <mergeCell ref="A25:E25"/>
    <mergeCell ref="A26:B26"/>
    <mergeCell ref="E48:E49"/>
    <mergeCell ref="A34:B35"/>
    <mergeCell ref="C34:C35"/>
    <mergeCell ref="D34:D35"/>
    <mergeCell ref="A45:B46"/>
    <mergeCell ref="D45:D46"/>
    <mergeCell ref="E34:E35"/>
    <mergeCell ref="C45:C46"/>
    <mergeCell ref="E45:E46"/>
    <mergeCell ref="A47:B47"/>
    <mergeCell ref="C48:C49"/>
    <mergeCell ref="A48:A49"/>
    <mergeCell ref="B48:B49"/>
    <mergeCell ref="D48:D49"/>
    <mergeCell ref="A79:B79"/>
    <mergeCell ref="C79:E79"/>
    <mergeCell ref="E58:E59"/>
    <mergeCell ref="A78:B78"/>
    <mergeCell ref="A61:A62"/>
    <mergeCell ref="B61:B62"/>
    <mergeCell ref="C61:C62"/>
    <mergeCell ref="C78:E78"/>
    <mergeCell ref="E61:E62"/>
    <mergeCell ref="D61:D62"/>
    <mergeCell ref="D58:D59"/>
    <mergeCell ref="A58:B59"/>
    <mergeCell ref="C58:C59"/>
    <mergeCell ref="A60:B60"/>
    <mergeCell ref="A3:E3"/>
    <mergeCell ref="A4:E4"/>
    <mergeCell ref="A5:E5"/>
    <mergeCell ref="A6:E6"/>
    <mergeCell ref="A8:B9"/>
    <mergeCell ref="D8:D9"/>
  </mergeCells>
  <printOptions horizontalCentered="1"/>
  <pageMargins left="0.59055118110236204" right="0.39370078740157499" top="0.59370078699999995" bottom="0.39370078740157499" header="0" footer="0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8"/>
  <sheetViews>
    <sheetView zoomScaleNormal="100" zoomScaleSheetLayoutView="130" workbookViewId="0">
      <selection activeCell="F34" sqref="F34"/>
    </sheetView>
  </sheetViews>
  <sheetFormatPr baseColWidth="10" defaultColWidth="9.140625" defaultRowHeight="15" x14ac:dyDescent="0.25"/>
  <cols>
    <col min="1" max="2" width="6.7109375" customWidth="1"/>
    <col min="3" max="3" width="31.140625" style="30" customWidth="1"/>
    <col min="4" max="9" width="11.7109375" customWidth="1"/>
    <col min="10" max="10" width="11.42578125" customWidth="1"/>
    <col min="11" max="11" width="16.140625" bestFit="1" customWidth="1"/>
    <col min="12" max="256" width="11.42578125" customWidth="1"/>
  </cols>
  <sheetData>
    <row r="1" spans="1:9" x14ac:dyDescent="0.25">
      <c r="A1" s="16" t="s">
        <v>231</v>
      </c>
    </row>
    <row r="2" spans="1:9" ht="6" customHeight="1" thickBot="1" x14ac:dyDescent="0.3"/>
    <row r="3" spans="1:9" x14ac:dyDescent="0.25">
      <c r="A3" s="294" t="str">
        <f>'FORMATO 1'!A3:G3</f>
        <v>Secretaría Ejecutiva del Sistema Anticorrupción del Estado de Tlaxcala</v>
      </c>
      <c r="B3" s="295"/>
      <c r="C3" s="295"/>
      <c r="D3" s="295"/>
      <c r="E3" s="295"/>
      <c r="F3" s="295"/>
      <c r="G3" s="295"/>
      <c r="H3" s="295"/>
      <c r="I3" s="296"/>
    </row>
    <row r="4" spans="1:9" x14ac:dyDescent="0.25">
      <c r="A4" s="297" t="s">
        <v>232</v>
      </c>
      <c r="B4" s="298"/>
      <c r="C4" s="298"/>
      <c r="D4" s="298"/>
      <c r="E4" s="298"/>
      <c r="F4" s="298"/>
      <c r="G4" s="298"/>
      <c r="H4" s="298"/>
      <c r="I4" s="299"/>
    </row>
    <row r="5" spans="1:9" x14ac:dyDescent="0.25">
      <c r="A5" s="297" t="str">
        <f>+'FORMATO 2'!A6:I6</f>
        <v>Del 01 de enero al 31 de marzo de 2026</v>
      </c>
      <c r="B5" s="298"/>
      <c r="C5" s="298"/>
      <c r="D5" s="298"/>
      <c r="E5" s="298"/>
      <c r="F5" s="298"/>
      <c r="G5" s="298"/>
      <c r="H5" s="298"/>
      <c r="I5" s="299"/>
    </row>
    <row r="6" spans="1:9" ht="15.75" thickBot="1" x14ac:dyDescent="0.3">
      <c r="A6" s="300" t="s">
        <v>2</v>
      </c>
      <c r="B6" s="301"/>
      <c r="C6" s="301"/>
      <c r="D6" s="301"/>
      <c r="E6" s="301"/>
      <c r="F6" s="301"/>
      <c r="G6" s="301"/>
      <c r="H6" s="301"/>
      <c r="I6" s="302"/>
    </row>
    <row r="7" spans="1:9" ht="15.75" thickBot="1" x14ac:dyDescent="0.3">
      <c r="A7" s="303"/>
      <c r="B7" s="304"/>
      <c r="C7" s="305"/>
      <c r="D7" s="306" t="s">
        <v>233</v>
      </c>
      <c r="E7" s="307"/>
      <c r="F7" s="307"/>
      <c r="G7" s="307"/>
      <c r="H7" s="308"/>
      <c r="I7" s="309" t="s">
        <v>234</v>
      </c>
    </row>
    <row r="8" spans="1:9" x14ac:dyDescent="0.25">
      <c r="A8" s="312" t="s">
        <v>208</v>
      </c>
      <c r="B8" s="313"/>
      <c r="C8" s="314"/>
      <c r="D8" s="309" t="s">
        <v>235</v>
      </c>
      <c r="E8" s="318" t="s">
        <v>236</v>
      </c>
      <c r="F8" s="309" t="s">
        <v>237</v>
      </c>
      <c r="G8" s="309" t="s">
        <v>191</v>
      </c>
      <c r="H8" s="309" t="s">
        <v>238</v>
      </c>
      <c r="I8" s="310"/>
    </row>
    <row r="9" spans="1:9" ht="15.75" thickBot="1" x14ac:dyDescent="0.3">
      <c r="A9" s="315" t="s">
        <v>239</v>
      </c>
      <c r="B9" s="316"/>
      <c r="C9" s="317"/>
      <c r="D9" s="311"/>
      <c r="E9" s="319"/>
      <c r="F9" s="311"/>
      <c r="G9" s="311"/>
      <c r="H9" s="311"/>
      <c r="I9" s="311"/>
    </row>
    <row r="10" spans="1:9" s="173" customFormat="1" ht="9" x14ac:dyDescent="0.15">
      <c r="A10" s="290"/>
      <c r="B10" s="291"/>
      <c r="C10" s="292"/>
      <c r="D10" s="96"/>
      <c r="E10" s="96"/>
      <c r="F10" s="96"/>
      <c r="G10" s="96"/>
      <c r="H10" s="96"/>
      <c r="I10" s="172"/>
    </row>
    <row r="11" spans="1:9" s="173" customFormat="1" ht="9" x14ac:dyDescent="0.15">
      <c r="A11" s="285" t="s">
        <v>240</v>
      </c>
      <c r="B11" s="286"/>
      <c r="C11" s="293"/>
      <c r="D11" s="96"/>
      <c r="E11" s="96"/>
      <c r="F11" s="96"/>
      <c r="G11" s="96"/>
      <c r="H11" s="96"/>
      <c r="I11" s="97"/>
    </row>
    <row r="12" spans="1:9" s="173" customFormat="1" ht="9" x14ac:dyDescent="0.15">
      <c r="A12" s="98"/>
      <c r="B12" s="283" t="s">
        <v>241</v>
      </c>
      <c r="C12" s="284"/>
      <c r="D12" s="96">
        <v>0</v>
      </c>
      <c r="E12" s="96">
        <v>0</v>
      </c>
      <c r="F12" s="96">
        <f t="shared" ref="F12:F18" si="0">D12+E12</f>
        <v>0</v>
      </c>
      <c r="G12" s="96">
        <v>0</v>
      </c>
      <c r="H12" s="96">
        <v>0</v>
      </c>
      <c r="I12" s="106">
        <f>+H12-D12</f>
        <v>0</v>
      </c>
    </row>
    <row r="13" spans="1:9" s="173" customFormat="1" ht="9" x14ac:dyDescent="0.15">
      <c r="A13" s="98"/>
      <c r="B13" s="283" t="s">
        <v>242</v>
      </c>
      <c r="C13" s="284"/>
      <c r="D13" s="96">
        <v>0</v>
      </c>
      <c r="E13" s="96">
        <v>0</v>
      </c>
      <c r="F13" s="96">
        <f t="shared" si="0"/>
        <v>0</v>
      </c>
      <c r="G13" s="96">
        <v>0</v>
      </c>
      <c r="H13" s="96">
        <v>0</v>
      </c>
      <c r="I13" s="106">
        <f t="shared" ref="I13:I44" si="1">+H13-D13</f>
        <v>0</v>
      </c>
    </row>
    <row r="14" spans="1:9" s="173" customFormat="1" ht="9" x14ac:dyDescent="0.15">
      <c r="A14" s="98"/>
      <c r="B14" s="283" t="s">
        <v>243</v>
      </c>
      <c r="C14" s="284"/>
      <c r="D14" s="96">
        <v>0</v>
      </c>
      <c r="E14" s="96">
        <v>0</v>
      </c>
      <c r="F14" s="96">
        <f t="shared" si="0"/>
        <v>0</v>
      </c>
      <c r="G14" s="96">
        <v>0</v>
      </c>
      <c r="H14" s="96">
        <v>0</v>
      </c>
      <c r="I14" s="106">
        <f t="shared" si="1"/>
        <v>0</v>
      </c>
    </row>
    <row r="15" spans="1:9" s="173" customFormat="1" ht="9" x14ac:dyDescent="0.15">
      <c r="A15" s="98"/>
      <c r="B15" s="283" t="s">
        <v>244</v>
      </c>
      <c r="C15" s="284"/>
      <c r="D15" s="96">
        <v>0</v>
      </c>
      <c r="E15" s="96">
        <v>0</v>
      </c>
      <c r="F15" s="96">
        <f t="shared" si="0"/>
        <v>0</v>
      </c>
      <c r="G15" s="96">
        <v>0</v>
      </c>
      <c r="H15" s="96">
        <v>0</v>
      </c>
      <c r="I15" s="106">
        <f t="shared" si="1"/>
        <v>0</v>
      </c>
    </row>
    <row r="16" spans="1:9" s="173" customFormat="1" ht="9" x14ac:dyDescent="0.15">
      <c r="A16" s="98"/>
      <c r="B16" s="283" t="s">
        <v>245</v>
      </c>
      <c r="C16" s="284"/>
      <c r="D16" s="96">
        <v>0</v>
      </c>
      <c r="E16" s="96">
        <v>0</v>
      </c>
      <c r="F16" s="96">
        <v>0</v>
      </c>
      <c r="G16" s="96">
        <v>5810.56</v>
      </c>
      <c r="H16" s="96">
        <v>5810.56</v>
      </c>
      <c r="I16" s="106">
        <f t="shared" si="1"/>
        <v>5810.56</v>
      </c>
    </row>
    <row r="17" spans="1:9" s="173" customFormat="1" ht="9" x14ac:dyDescent="0.15">
      <c r="A17" s="98"/>
      <c r="B17" s="283" t="s">
        <v>246</v>
      </c>
      <c r="C17" s="284"/>
      <c r="D17" s="96">
        <v>0</v>
      </c>
      <c r="E17" s="96">
        <v>0</v>
      </c>
      <c r="F17" s="96">
        <f t="shared" si="0"/>
        <v>0</v>
      </c>
      <c r="G17" s="96">
        <v>0</v>
      </c>
      <c r="H17" s="96">
        <v>0</v>
      </c>
      <c r="I17" s="106">
        <f t="shared" si="1"/>
        <v>0</v>
      </c>
    </row>
    <row r="18" spans="1:9" s="173" customFormat="1" ht="9" x14ac:dyDescent="0.15">
      <c r="A18" s="98"/>
      <c r="B18" s="283" t="s">
        <v>247</v>
      </c>
      <c r="C18" s="284"/>
      <c r="D18" s="96">
        <v>0</v>
      </c>
      <c r="E18" s="96">
        <v>0</v>
      </c>
      <c r="F18" s="96">
        <f t="shared" si="0"/>
        <v>0</v>
      </c>
      <c r="G18" s="96">
        <v>0</v>
      </c>
      <c r="H18" s="96">
        <v>0</v>
      </c>
      <c r="I18" s="106">
        <f>+H18-D18</f>
        <v>0</v>
      </c>
    </row>
    <row r="19" spans="1:9" s="173" customFormat="1" ht="9" x14ac:dyDescent="0.15">
      <c r="A19" s="98"/>
      <c r="B19" s="283" t="s">
        <v>248</v>
      </c>
      <c r="C19" s="284"/>
      <c r="D19" s="167">
        <f>D21+D22+D23+D24+D25+D26+D27+D28+D29+D30+D31</f>
        <v>0</v>
      </c>
      <c r="E19" s="168">
        <f>E21+E22+E23+E24+E25+E26+E27+E28+E29+E30+E31</f>
        <v>0</v>
      </c>
      <c r="F19" s="169">
        <f>F21+F22+F23+F24+F25+F26+F27+F28+F29+F30+F31</f>
        <v>0</v>
      </c>
      <c r="G19" s="157">
        <f>G21+G22+G23+G24+G25+G26+G27+G28+G29+G30+G31</f>
        <v>0</v>
      </c>
      <c r="H19" s="167">
        <f>H21+H22+H23+H24+H25+H26+H27+H28+H29+H30+H31</f>
        <v>0</v>
      </c>
      <c r="I19" s="168">
        <f>+H19-D19</f>
        <v>0</v>
      </c>
    </row>
    <row r="20" spans="1:9" s="173" customFormat="1" ht="9" x14ac:dyDescent="0.15">
      <c r="A20" s="98"/>
      <c r="B20" s="283" t="s">
        <v>249</v>
      </c>
      <c r="C20" s="284"/>
      <c r="D20" s="167"/>
      <c r="E20" s="168"/>
      <c r="F20" s="169"/>
      <c r="G20" s="157"/>
      <c r="H20" s="167"/>
      <c r="I20" s="168"/>
    </row>
    <row r="21" spans="1:9" s="173" customFormat="1" ht="9" x14ac:dyDescent="0.15">
      <c r="A21" s="98"/>
      <c r="B21" s="166"/>
      <c r="C21" s="99" t="s">
        <v>250</v>
      </c>
      <c r="D21" s="96">
        <v>0</v>
      </c>
      <c r="E21" s="96">
        <v>0</v>
      </c>
      <c r="F21" s="96">
        <f>+D21+E21</f>
        <v>0</v>
      </c>
      <c r="G21" s="96">
        <v>0</v>
      </c>
      <c r="H21" s="96">
        <v>0</v>
      </c>
      <c r="I21" s="106">
        <f>+H21-D21</f>
        <v>0</v>
      </c>
    </row>
    <row r="22" spans="1:9" s="173" customFormat="1" ht="9" x14ac:dyDescent="0.15">
      <c r="A22" s="98"/>
      <c r="B22" s="166"/>
      <c r="C22" s="99" t="s">
        <v>251</v>
      </c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106">
        <f t="shared" si="1"/>
        <v>0</v>
      </c>
    </row>
    <row r="23" spans="1:9" s="173" customFormat="1" ht="9" x14ac:dyDescent="0.15">
      <c r="A23" s="98"/>
      <c r="B23" s="166"/>
      <c r="C23" s="99" t="s">
        <v>252</v>
      </c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106">
        <f t="shared" si="1"/>
        <v>0</v>
      </c>
    </row>
    <row r="24" spans="1:9" s="173" customFormat="1" ht="9" x14ac:dyDescent="0.15">
      <c r="A24" s="98"/>
      <c r="B24" s="166"/>
      <c r="C24" s="99" t="s">
        <v>253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106">
        <f t="shared" si="1"/>
        <v>0</v>
      </c>
    </row>
    <row r="25" spans="1:9" s="173" customFormat="1" ht="9" x14ac:dyDescent="0.15">
      <c r="A25" s="98"/>
      <c r="B25" s="166"/>
      <c r="C25" s="99" t="s">
        <v>254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106">
        <f t="shared" si="1"/>
        <v>0</v>
      </c>
    </row>
    <row r="26" spans="1:9" s="173" customFormat="1" ht="18" x14ac:dyDescent="0.15">
      <c r="A26" s="98"/>
      <c r="B26" s="166"/>
      <c r="C26" s="99" t="s">
        <v>255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106">
        <f t="shared" si="1"/>
        <v>0</v>
      </c>
    </row>
    <row r="27" spans="1:9" s="173" customFormat="1" ht="9" x14ac:dyDescent="0.15">
      <c r="A27" s="98"/>
      <c r="B27" s="166"/>
      <c r="C27" s="99" t="s">
        <v>256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106">
        <f t="shared" si="1"/>
        <v>0</v>
      </c>
    </row>
    <row r="28" spans="1:9" s="173" customFormat="1" ht="9" x14ac:dyDescent="0.15">
      <c r="A28" s="98"/>
      <c r="B28" s="166"/>
      <c r="C28" s="99" t="s">
        <v>257</v>
      </c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106">
        <f t="shared" si="1"/>
        <v>0</v>
      </c>
    </row>
    <row r="29" spans="1:9" s="173" customFormat="1" ht="9" x14ac:dyDescent="0.15">
      <c r="A29" s="98"/>
      <c r="B29" s="166"/>
      <c r="C29" s="99" t="s">
        <v>258</v>
      </c>
      <c r="D29" s="96">
        <v>0</v>
      </c>
      <c r="E29" s="96">
        <v>0</v>
      </c>
      <c r="F29" s="96">
        <v>0</v>
      </c>
      <c r="G29" s="96">
        <v>0</v>
      </c>
      <c r="H29" s="96">
        <v>0</v>
      </c>
      <c r="I29" s="106">
        <f t="shared" si="1"/>
        <v>0</v>
      </c>
    </row>
    <row r="30" spans="1:9" s="173" customFormat="1" ht="9" x14ac:dyDescent="0.15">
      <c r="A30" s="98"/>
      <c r="B30" s="166"/>
      <c r="C30" s="99" t="s">
        <v>259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106">
        <f t="shared" si="1"/>
        <v>0</v>
      </c>
    </row>
    <row r="31" spans="1:9" s="173" customFormat="1" ht="18" x14ac:dyDescent="0.15">
      <c r="A31" s="98"/>
      <c r="B31" s="166"/>
      <c r="C31" s="99" t="s">
        <v>260</v>
      </c>
      <c r="D31" s="96">
        <v>0</v>
      </c>
      <c r="E31" s="96">
        <v>0</v>
      </c>
      <c r="F31" s="96">
        <v>0</v>
      </c>
      <c r="G31" s="96">
        <v>0</v>
      </c>
      <c r="H31" s="96">
        <v>0</v>
      </c>
      <c r="I31" s="106">
        <f t="shared" si="1"/>
        <v>0</v>
      </c>
    </row>
    <row r="32" spans="1:9" s="173" customFormat="1" ht="9" x14ac:dyDescent="0.15">
      <c r="A32" s="98"/>
      <c r="B32" s="283" t="s">
        <v>261</v>
      </c>
      <c r="C32" s="284"/>
      <c r="D32" s="96">
        <f>D33+D34+D35+D36+D37</f>
        <v>0</v>
      </c>
      <c r="E32" s="96">
        <f>E33+E34+E35+E36+E37</f>
        <v>0</v>
      </c>
      <c r="F32" s="96">
        <f>F33+F34+F35+F36+F37</f>
        <v>0</v>
      </c>
      <c r="G32" s="96">
        <f>G33+G34+G35+G36+G37</f>
        <v>0</v>
      </c>
      <c r="H32" s="96">
        <f>H33+H34+H35+H36+H37</f>
        <v>0</v>
      </c>
      <c r="I32" s="106">
        <f t="shared" si="1"/>
        <v>0</v>
      </c>
    </row>
    <row r="33" spans="1:9" s="173" customFormat="1" ht="9" x14ac:dyDescent="0.15">
      <c r="A33" s="98"/>
      <c r="B33" s="166"/>
      <c r="C33" s="99" t="s">
        <v>262</v>
      </c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106">
        <f t="shared" si="1"/>
        <v>0</v>
      </c>
    </row>
    <row r="34" spans="1:9" s="173" customFormat="1" ht="9" x14ac:dyDescent="0.15">
      <c r="A34" s="98"/>
      <c r="B34" s="166"/>
      <c r="C34" s="99" t="s">
        <v>263</v>
      </c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106">
        <f t="shared" si="1"/>
        <v>0</v>
      </c>
    </row>
    <row r="35" spans="1:9" s="173" customFormat="1" ht="9" x14ac:dyDescent="0.15">
      <c r="A35" s="98"/>
      <c r="B35" s="166"/>
      <c r="C35" s="99" t="s">
        <v>264</v>
      </c>
      <c r="D35" s="96">
        <v>0</v>
      </c>
      <c r="E35" s="96">
        <v>0</v>
      </c>
      <c r="F35" s="96">
        <v>0</v>
      </c>
      <c r="G35" s="96">
        <v>0</v>
      </c>
      <c r="H35" s="96">
        <v>0</v>
      </c>
      <c r="I35" s="106">
        <f t="shared" si="1"/>
        <v>0</v>
      </c>
    </row>
    <row r="36" spans="1:9" s="173" customFormat="1" ht="18" x14ac:dyDescent="0.15">
      <c r="A36" s="98"/>
      <c r="B36" s="166"/>
      <c r="C36" s="99" t="s">
        <v>265</v>
      </c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106">
        <f t="shared" si="1"/>
        <v>0</v>
      </c>
    </row>
    <row r="37" spans="1:9" s="173" customFormat="1" ht="9" x14ac:dyDescent="0.15">
      <c r="A37" s="98"/>
      <c r="B37" s="166"/>
      <c r="C37" s="99" t="s">
        <v>266</v>
      </c>
      <c r="D37" s="96">
        <v>0</v>
      </c>
      <c r="E37" s="96">
        <v>0</v>
      </c>
      <c r="F37" s="96">
        <v>0</v>
      </c>
      <c r="G37" s="96">
        <v>0</v>
      </c>
      <c r="H37" s="96">
        <v>0</v>
      </c>
      <c r="I37" s="106">
        <f t="shared" si="1"/>
        <v>0</v>
      </c>
    </row>
    <row r="38" spans="1:9" s="173" customFormat="1" ht="9" x14ac:dyDescent="0.15">
      <c r="A38" s="98"/>
      <c r="B38" s="283" t="s">
        <v>267</v>
      </c>
      <c r="C38" s="284"/>
      <c r="D38" s="96">
        <v>13591525</v>
      </c>
      <c r="E38" s="96">
        <v>0</v>
      </c>
      <c r="F38" s="96">
        <v>13591525</v>
      </c>
      <c r="G38" s="96">
        <v>3818110</v>
      </c>
      <c r="H38" s="96">
        <v>3818110</v>
      </c>
      <c r="I38" s="106">
        <f t="shared" si="1"/>
        <v>-9773415</v>
      </c>
    </row>
    <row r="39" spans="1:9" s="173" customFormat="1" ht="9" x14ac:dyDescent="0.15">
      <c r="A39" s="98"/>
      <c r="B39" s="283" t="s">
        <v>268</v>
      </c>
      <c r="C39" s="284"/>
      <c r="D39" s="96">
        <f>D40</f>
        <v>0</v>
      </c>
      <c r="E39" s="96">
        <f>E40</f>
        <v>0</v>
      </c>
      <c r="F39" s="96">
        <f>F40</f>
        <v>0</v>
      </c>
      <c r="G39" s="96">
        <f>G40</f>
        <v>0</v>
      </c>
      <c r="H39" s="96">
        <f>H40</f>
        <v>0</v>
      </c>
      <c r="I39" s="106">
        <f t="shared" si="1"/>
        <v>0</v>
      </c>
    </row>
    <row r="40" spans="1:9" s="173" customFormat="1" ht="9" x14ac:dyDescent="0.15">
      <c r="A40" s="98"/>
      <c r="B40" s="166"/>
      <c r="C40" s="99" t="s">
        <v>269</v>
      </c>
      <c r="D40" s="96">
        <v>0</v>
      </c>
      <c r="E40" s="96">
        <v>0</v>
      </c>
      <c r="F40" s="96">
        <v>0</v>
      </c>
      <c r="G40" s="96">
        <v>0</v>
      </c>
      <c r="H40" s="96">
        <v>0</v>
      </c>
      <c r="I40" s="106">
        <f t="shared" si="1"/>
        <v>0</v>
      </c>
    </row>
    <row r="41" spans="1:9" s="173" customFormat="1" ht="9" x14ac:dyDescent="0.15">
      <c r="A41" s="98"/>
      <c r="B41" s="283" t="s">
        <v>270</v>
      </c>
      <c r="C41" s="284"/>
      <c r="D41" s="96">
        <f>D42+D43</f>
        <v>0</v>
      </c>
      <c r="E41" s="96">
        <f>E42+E43</f>
        <v>0</v>
      </c>
      <c r="F41" s="96">
        <f>F42+F43</f>
        <v>0</v>
      </c>
      <c r="G41" s="96">
        <f>G42+G43</f>
        <v>0</v>
      </c>
      <c r="H41" s="96">
        <f>H42+H43</f>
        <v>0</v>
      </c>
      <c r="I41" s="106">
        <f t="shared" si="1"/>
        <v>0</v>
      </c>
    </row>
    <row r="42" spans="1:9" s="173" customFormat="1" ht="9" x14ac:dyDescent="0.15">
      <c r="A42" s="98"/>
      <c r="B42" s="166"/>
      <c r="C42" s="99" t="s">
        <v>271</v>
      </c>
      <c r="D42" s="96">
        <v>0</v>
      </c>
      <c r="E42" s="96">
        <v>0</v>
      </c>
      <c r="F42" s="96">
        <v>0</v>
      </c>
      <c r="G42" s="96">
        <v>0</v>
      </c>
      <c r="H42" s="96">
        <v>0</v>
      </c>
      <c r="I42" s="106">
        <f t="shared" si="1"/>
        <v>0</v>
      </c>
    </row>
    <row r="43" spans="1:9" s="173" customFormat="1" ht="9" x14ac:dyDescent="0.15">
      <c r="A43" s="98"/>
      <c r="B43" s="166"/>
      <c r="C43" s="99" t="s">
        <v>272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106">
        <f t="shared" si="1"/>
        <v>0</v>
      </c>
    </row>
    <row r="44" spans="1:9" s="173" customFormat="1" ht="9" x14ac:dyDescent="0.15">
      <c r="A44" s="98"/>
      <c r="B44" s="166"/>
      <c r="C44" s="99"/>
      <c r="D44" s="96"/>
      <c r="E44" s="96"/>
      <c r="F44" s="96"/>
      <c r="G44" s="96"/>
      <c r="H44" s="96"/>
      <c r="I44" s="106">
        <f t="shared" si="1"/>
        <v>0</v>
      </c>
    </row>
    <row r="45" spans="1:9" s="173" customFormat="1" ht="9" x14ac:dyDescent="0.15">
      <c r="A45" s="285" t="s">
        <v>273</v>
      </c>
      <c r="B45" s="286"/>
      <c r="C45" s="287"/>
      <c r="D45" s="200">
        <f>D12+D13+D14+D15+D16+D17+D18+D19+D32+D38+D39+D41</f>
        <v>13591525</v>
      </c>
      <c r="E45" s="200">
        <f>E12+E13+E14+E15+E16+E17+E18+E19+E32+E38+E39+E41</f>
        <v>0</v>
      </c>
      <c r="F45" s="200">
        <f>F12+F13+F14+F15+F16+F17+F18+F19+F32+F38+F39+F41</f>
        <v>13591525</v>
      </c>
      <c r="G45" s="200">
        <f>G12+G13+G14+G15+G16+G17+G18+G19+G32+G38+G39+G41</f>
        <v>3823920.56</v>
      </c>
      <c r="H45" s="200">
        <f>H12+H13+H14+H15+H16+H17+H18+H19+H32+H38+H39+H41</f>
        <v>3823920.56</v>
      </c>
      <c r="I45" s="200">
        <f>+H45-D45</f>
        <v>-9767604.4399999995</v>
      </c>
    </row>
    <row r="46" spans="1:9" s="173" customFormat="1" ht="9" x14ac:dyDescent="0.15">
      <c r="A46" s="285" t="s">
        <v>274</v>
      </c>
      <c r="B46" s="286"/>
      <c r="C46" s="287"/>
      <c r="D46" s="157"/>
      <c r="E46" s="157"/>
      <c r="F46" s="157"/>
      <c r="G46" s="157"/>
      <c r="H46" s="157"/>
      <c r="I46" s="157"/>
    </row>
    <row r="47" spans="1:9" s="173" customFormat="1" ht="9" x14ac:dyDescent="0.15">
      <c r="A47" s="285" t="s">
        <v>275</v>
      </c>
      <c r="B47" s="286"/>
      <c r="C47" s="287"/>
      <c r="D47" s="100"/>
      <c r="E47" s="100"/>
      <c r="F47" s="100"/>
      <c r="G47" s="100"/>
      <c r="H47" s="100"/>
      <c r="I47" s="100">
        <f>+H45-D45</f>
        <v>-9767604.4399999995</v>
      </c>
    </row>
    <row r="48" spans="1:9" s="173" customFormat="1" ht="9" x14ac:dyDescent="0.15">
      <c r="A48" s="98"/>
      <c r="B48" s="166"/>
      <c r="C48" s="99"/>
      <c r="D48" s="96"/>
      <c r="E48" s="96"/>
      <c r="F48" s="96"/>
      <c r="G48" s="96"/>
      <c r="H48" s="96"/>
      <c r="I48" s="97"/>
    </row>
    <row r="49" spans="1:9" s="173" customFormat="1" ht="9" x14ac:dyDescent="0.15">
      <c r="A49" s="285" t="s">
        <v>276</v>
      </c>
      <c r="B49" s="286"/>
      <c r="C49" s="287"/>
      <c r="D49" s="96"/>
      <c r="E49" s="96"/>
      <c r="F49" s="96"/>
      <c r="G49" s="96"/>
      <c r="H49" s="96"/>
      <c r="I49" s="97"/>
    </row>
    <row r="50" spans="1:9" s="173" customFormat="1" ht="9" x14ac:dyDescent="0.15">
      <c r="A50" s="98"/>
      <c r="B50" s="283" t="s">
        <v>277</v>
      </c>
      <c r="C50" s="284"/>
      <c r="D50" s="96">
        <f>D51+D52+D53+D54+D55+D56+D57+D58</f>
        <v>0</v>
      </c>
      <c r="E50" s="96">
        <f>E51+E52+E53+E54+E55+E56+E57+E58</f>
        <v>0</v>
      </c>
      <c r="F50" s="96">
        <f>F51+F52+F53+F54+F55+F56+F57+F58</f>
        <v>0</v>
      </c>
      <c r="G50" s="96">
        <f>G51+G52+G53+G54+G55+G56+G57+G58</f>
        <v>0</v>
      </c>
      <c r="H50" s="96">
        <f>H51+H52+H53+H54+H55+H56+H57+H58</f>
        <v>0</v>
      </c>
      <c r="I50" s="106">
        <f t="shared" ref="I50:I68" si="2">+H50-D50</f>
        <v>0</v>
      </c>
    </row>
    <row r="51" spans="1:9" s="173" customFormat="1" ht="18" x14ac:dyDescent="0.15">
      <c r="A51" s="98"/>
      <c r="B51" s="166"/>
      <c r="C51" s="99" t="s">
        <v>278</v>
      </c>
      <c r="D51" s="96">
        <v>0</v>
      </c>
      <c r="E51" s="96">
        <v>0</v>
      </c>
      <c r="F51" s="96">
        <f>+D51+E51</f>
        <v>0</v>
      </c>
      <c r="G51" s="96">
        <v>0</v>
      </c>
      <c r="H51" s="96">
        <v>0</v>
      </c>
      <c r="I51" s="106">
        <f t="shared" si="2"/>
        <v>0</v>
      </c>
    </row>
    <row r="52" spans="1:9" s="173" customFormat="1" ht="18" x14ac:dyDescent="0.15">
      <c r="A52" s="98"/>
      <c r="B52" s="166"/>
      <c r="C52" s="99" t="s">
        <v>279</v>
      </c>
      <c r="D52" s="96">
        <v>0</v>
      </c>
      <c r="E52" s="96">
        <v>0</v>
      </c>
      <c r="F52" s="96">
        <v>0</v>
      </c>
      <c r="G52" s="96">
        <v>0</v>
      </c>
      <c r="H52" s="96">
        <v>0</v>
      </c>
      <c r="I52" s="106">
        <f t="shared" si="2"/>
        <v>0</v>
      </c>
    </row>
    <row r="53" spans="1:9" s="173" customFormat="1" ht="18" x14ac:dyDescent="0.15">
      <c r="A53" s="98"/>
      <c r="B53" s="166"/>
      <c r="C53" s="99" t="s">
        <v>280</v>
      </c>
      <c r="D53" s="96">
        <v>0</v>
      </c>
      <c r="E53" s="96">
        <v>0</v>
      </c>
      <c r="F53" s="96">
        <v>0</v>
      </c>
      <c r="G53" s="96">
        <v>0</v>
      </c>
      <c r="H53" s="96">
        <v>0</v>
      </c>
      <c r="I53" s="106">
        <f t="shared" si="2"/>
        <v>0</v>
      </c>
    </row>
    <row r="54" spans="1:9" s="173" customFormat="1" ht="27" x14ac:dyDescent="0.15">
      <c r="A54" s="98"/>
      <c r="B54" s="166"/>
      <c r="C54" s="99" t="s">
        <v>281</v>
      </c>
      <c r="D54" s="96">
        <v>0</v>
      </c>
      <c r="E54" s="96">
        <v>0</v>
      </c>
      <c r="F54" s="96">
        <v>0</v>
      </c>
      <c r="G54" s="96">
        <v>0</v>
      </c>
      <c r="H54" s="96">
        <v>0</v>
      </c>
      <c r="I54" s="106">
        <f t="shared" si="2"/>
        <v>0</v>
      </c>
    </row>
    <row r="55" spans="1:9" s="173" customFormat="1" ht="9" x14ac:dyDescent="0.15">
      <c r="A55" s="98"/>
      <c r="B55" s="166"/>
      <c r="C55" s="99" t="s">
        <v>282</v>
      </c>
      <c r="D55" s="96">
        <v>0</v>
      </c>
      <c r="E55" s="96">
        <v>0</v>
      </c>
      <c r="F55" s="96">
        <v>0</v>
      </c>
      <c r="G55" s="96">
        <v>0</v>
      </c>
      <c r="H55" s="96">
        <v>0</v>
      </c>
      <c r="I55" s="106">
        <f t="shared" si="2"/>
        <v>0</v>
      </c>
    </row>
    <row r="56" spans="1:9" s="173" customFormat="1" ht="18" x14ac:dyDescent="0.15">
      <c r="A56" s="98"/>
      <c r="B56" s="166"/>
      <c r="C56" s="99" t="s">
        <v>283</v>
      </c>
      <c r="D56" s="96">
        <v>0</v>
      </c>
      <c r="E56" s="96">
        <v>0</v>
      </c>
      <c r="F56" s="96">
        <v>0</v>
      </c>
      <c r="G56" s="96">
        <v>0</v>
      </c>
      <c r="H56" s="96">
        <v>0</v>
      </c>
      <c r="I56" s="106">
        <f t="shared" si="2"/>
        <v>0</v>
      </c>
    </row>
    <row r="57" spans="1:9" s="173" customFormat="1" ht="18" x14ac:dyDescent="0.15">
      <c r="A57" s="98"/>
      <c r="B57" s="166"/>
      <c r="C57" s="99" t="s">
        <v>284</v>
      </c>
      <c r="D57" s="96">
        <v>0</v>
      </c>
      <c r="E57" s="96">
        <v>0</v>
      </c>
      <c r="F57" s="96">
        <v>0</v>
      </c>
      <c r="G57" s="96">
        <v>0</v>
      </c>
      <c r="H57" s="96">
        <v>0</v>
      </c>
      <c r="I57" s="106">
        <f t="shared" si="2"/>
        <v>0</v>
      </c>
    </row>
    <row r="58" spans="1:9" s="173" customFormat="1" ht="18" x14ac:dyDescent="0.15">
      <c r="A58" s="98"/>
      <c r="B58" s="166"/>
      <c r="C58" s="101" t="s">
        <v>285</v>
      </c>
      <c r="D58" s="96">
        <v>0</v>
      </c>
      <c r="E58" s="96">
        <v>0</v>
      </c>
      <c r="F58" s="96">
        <v>0</v>
      </c>
      <c r="G58" s="96">
        <v>0</v>
      </c>
      <c r="H58" s="96">
        <v>0</v>
      </c>
      <c r="I58" s="106">
        <f t="shared" si="2"/>
        <v>0</v>
      </c>
    </row>
    <row r="59" spans="1:9" s="173" customFormat="1" ht="9" x14ac:dyDescent="0.15">
      <c r="A59" s="98"/>
      <c r="B59" s="283" t="s">
        <v>286</v>
      </c>
      <c r="C59" s="284"/>
      <c r="D59" s="96">
        <f>D60+D61+D62+D63</f>
        <v>0</v>
      </c>
      <c r="E59" s="96">
        <f>E60+E61+E62+E63</f>
        <v>0</v>
      </c>
      <c r="F59" s="96">
        <f>F60+F61+F62+F63</f>
        <v>0</v>
      </c>
      <c r="G59" s="96">
        <f>G60+G61+G62+G63</f>
        <v>0</v>
      </c>
      <c r="H59" s="96">
        <f>H60+H61+H62+H63</f>
        <v>0</v>
      </c>
      <c r="I59" s="106">
        <f t="shared" si="2"/>
        <v>0</v>
      </c>
    </row>
    <row r="60" spans="1:9" s="173" customFormat="1" ht="9" x14ac:dyDescent="0.15">
      <c r="A60" s="98"/>
      <c r="B60" s="166"/>
      <c r="C60" s="99" t="s">
        <v>287</v>
      </c>
      <c r="D60" s="96">
        <v>0</v>
      </c>
      <c r="E60" s="96">
        <v>0</v>
      </c>
      <c r="F60" s="96">
        <v>0</v>
      </c>
      <c r="G60" s="96">
        <v>0</v>
      </c>
      <c r="H60" s="96">
        <v>0</v>
      </c>
      <c r="I60" s="106">
        <f t="shared" si="2"/>
        <v>0</v>
      </c>
    </row>
    <row r="61" spans="1:9" s="173" customFormat="1" ht="9" x14ac:dyDescent="0.15">
      <c r="A61" s="98"/>
      <c r="B61" s="166"/>
      <c r="C61" s="99" t="s">
        <v>288</v>
      </c>
      <c r="D61" s="96">
        <v>0</v>
      </c>
      <c r="E61" s="96">
        <v>0</v>
      </c>
      <c r="F61" s="96">
        <v>0</v>
      </c>
      <c r="G61" s="96">
        <v>0</v>
      </c>
      <c r="H61" s="96">
        <v>0</v>
      </c>
      <c r="I61" s="106">
        <f t="shared" si="2"/>
        <v>0</v>
      </c>
    </row>
    <row r="62" spans="1:9" s="173" customFormat="1" ht="9" x14ac:dyDescent="0.15">
      <c r="A62" s="98"/>
      <c r="B62" s="166"/>
      <c r="C62" s="99" t="s">
        <v>289</v>
      </c>
      <c r="D62" s="96">
        <v>0</v>
      </c>
      <c r="E62" s="96">
        <v>0</v>
      </c>
      <c r="F62" s="96">
        <v>0</v>
      </c>
      <c r="G62" s="96">
        <v>0</v>
      </c>
      <c r="H62" s="96">
        <v>0</v>
      </c>
      <c r="I62" s="106">
        <f t="shared" si="2"/>
        <v>0</v>
      </c>
    </row>
    <row r="63" spans="1:9" s="173" customFormat="1" ht="9" x14ac:dyDescent="0.15">
      <c r="A63" s="98"/>
      <c r="B63" s="166"/>
      <c r="C63" s="99" t="s">
        <v>290</v>
      </c>
      <c r="D63" s="96"/>
      <c r="E63" s="96">
        <v>0</v>
      </c>
      <c r="F63" s="96">
        <f>+E63</f>
        <v>0</v>
      </c>
      <c r="G63" s="96">
        <v>0</v>
      </c>
      <c r="H63" s="105">
        <f>+G63</f>
        <v>0</v>
      </c>
      <c r="I63" s="106">
        <f t="shared" si="2"/>
        <v>0</v>
      </c>
    </row>
    <row r="64" spans="1:9" s="173" customFormat="1" ht="9" x14ac:dyDescent="0.15">
      <c r="A64" s="98"/>
      <c r="B64" s="283" t="s">
        <v>291</v>
      </c>
      <c r="C64" s="284"/>
      <c r="D64" s="96">
        <f>D65+D66</f>
        <v>0</v>
      </c>
      <c r="E64" s="96">
        <f>E65+E66</f>
        <v>0</v>
      </c>
      <c r="F64" s="96">
        <f>F65+F66</f>
        <v>0</v>
      </c>
      <c r="G64" s="96">
        <f>G65+G66</f>
        <v>0</v>
      </c>
      <c r="H64" s="96">
        <f>H65+H66</f>
        <v>0</v>
      </c>
      <c r="I64" s="106">
        <f t="shared" si="2"/>
        <v>0</v>
      </c>
    </row>
    <row r="65" spans="1:11" s="173" customFormat="1" ht="18" x14ac:dyDescent="0.15">
      <c r="A65" s="98"/>
      <c r="B65" s="166"/>
      <c r="C65" s="99" t="s">
        <v>292</v>
      </c>
      <c r="D65" s="96">
        <v>0</v>
      </c>
      <c r="E65" s="96">
        <v>0</v>
      </c>
      <c r="F65" s="96">
        <v>0</v>
      </c>
      <c r="G65" s="96">
        <v>0</v>
      </c>
      <c r="H65" s="96">
        <v>0</v>
      </c>
      <c r="I65" s="106">
        <f t="shared" si="2"/>
        <v>0</v>
      </c>
    </row>
    <row r="66" spans="1:11" s="173" customFormat="1" ht="9" x14ac:dyDescent="0.15">
      <c r="A66" s="98"/>
      <c r="B66" s="166"/>
      <c r="C66" s="99" t="s">
        <v>293</v>
      </c>
      <c r="D66" s="96">
        <v>0</v>
      </c>
      <c r="E66" s="96">
        <v>0</v>
      </c>
      <c r="F66" s="96">
        <v>0</v>
      </c>
      <c r="G66" s="96">
        <v>0</v>
      </c>
      <c r="H66" s="96">
        <v>0</v>
      </c>
      <c r="I66" s="106">
        <f t="shared" si="2"/>
        <v>0</v>
      </c>
    </row>
    <row r="67" spans="1:11" s="173" customFormat="1" ht="9" x14ac:dyDescent="0.15">
      <c r="A67" s="98"/>
      <c r="B67" s="283" t="s">
        <v>294</v>
      </c>
      <c r="C67" s="284"/>
      <c r="D67" s="96"/>
      <c r="E67" s="96"/>
      <c r="F67" s="96"/>
      <c r="G67" s="96"/>
      <c r="H67" s="96"/>
      <c r="I67" s="106">
        <f t="shared" si="2"/>
        <v>0</v>
      </c>
    </row>
    <row r="68" spans="1:11" s="173" customFormat="1" ht="9" x14ac:dyDescent="0.15">
      <c r="A68" s="98"/>
      <c r="B68" s="283" t="s">
        <v>295</v>
      </c>
      <c r="C68" s="284"/>
      <c r="D68" s="96"/>
      <c r="E68" s="96"/>
      <c r="F68" s="96"/>
      <c r="G68" s="96"/>
      <c r="H68" s="96"/>
      <c r="I68" s="106">
        <f t="shared" si="2"/>
        <v>0</v>
      </c>
    </row>
    <row r="69" spans="1:11" s="173" customFormat="1" ht="9" x14ac:dyDescent="0.15">
      <c r="A69" s="98"/>
      <c r="B69" s="283"/>
      <c r="C69" s="284"/>
      <c r="D69" s="96"/>
      <c r="E69" s="96"/>
      <c r="F69" s="96"/>
      <c r="G69" s="96"/>
      <c r="H69" s="96"/>
      <c r="I69" s="97"/>
    </row>
    <row r="70" spans="1:11" s="173" customFormat="1" ht="9" x14ac:dyDescent="0.15">
      <c r="A70" s="285" t="s">
        <v>296</v>
      </c>
      <c r="B70" s="286"/>
      <c r="C70" s="287"/>
      <c r="D70" s="102">
        <f>D50+D59+D64+D67+D68</f>
        <v>0</v>
      </c>
      <c r="E70" s="102">
        <f>E50+E59+E64+E67+E68</f>
        <v>0</v>
      </c>
      <c r="F70" s="102">
        <f>F50+F59+F64+F67+F68</f>
        <v>0</v>
      </c>
      <c r="G70" s="102">
        <f>G50+G59+G64+G67+G68</f>
        <v>0</v>
      </c>
      <c r="H70" s="102">
        <f>H50+H59+H64+H67+H68</f>
        <v>0</v>
      </c>
      <c r="I70" s="107">
        <f>+H70-D70</f>
        <v>0</v>
      </c>
    </row>
    <row r="71" spans="1:11" s="173" customFormat="1" ht="9" x14ac:dyDescent="0.15">
      <c r="A71" s="98"/>
      <c r="B71" s="283"/>
      <c r="C71" s="284"/>
      <c r="D71" s="96"/>
      <c r="E71" s="96"/>
      <c r="F71" s="96"/>
      <c r="G71" s="96"/>
      <c r="H71" s="96"/>
      <c r="I71" s="97"/>
    </row>
    <row r="72" spans="1:11" s="173" customFormat="1" ht="9" x14ac:dyDescent="0.15">
      <c r="A72" s="285" t="s">
        <v>297</v>
      </c>
      <c r="B72" s="286"/>
      <c r="C72" s="287"/>
      <c r="D72" s="102">
        <f>D73</f>
        <v>0</v>
      </c>
      <c r="E72" s="102">
        <f>E73</f>
        <v>0</v>
      </c>
      <c r="F72" s="102">
        <f>F73</f>
        <v>0</v>
      </c>
      <c r="G72" s="102">
        <f>G73</f>
        <v>0</v>
      </c>
      <c r="H72" s="102">
        <f>H73</f>
        <v>0</v>
      </c>
      <c r="I72" s="106">
        <f>+H72-D72</f>
        <v>0</v>
      </c>
    </row>
    <row r="73" spans="1:11" s="173" customFormat="1" ht="9" x14ac:dyDescent="0.15">
      <c r="A73" s="98"/>
      <c r="B73" s="283" t="s">
        <v>298</v>
      </c>
      <c r="C73" s="284"/>
      <c r="D73" s="96">
        <v>0</v>
      </c>
      <c r="E73" s="96">
        <v>0</v>
      </c>
      <c r="F73" s="96">
        <v>0</v>
      </c>
      <c r="G73" s="96">
        <v>0</v>
      </c>
      <c r="H73" s="96">
        <v>0</v>
      </c>
      <c r="I73" s="106">
        <f>+H73-D73</f>
        <v>0</v>
      </c>
    </row>
    <row r="74" spans="1:11" s="173" customFormat="1" ht="9" x14ac:dyDescent="0.15">
      <c r="A74" s="98"/>
      <c r="B74" s="283"/>
      <c r="C74" s="284"/>
      <c r="D74" s="96"/>
      <c r="E74" s="96"/>
      <c r="F74" s="96"/>
      <c r="G74" s="96"/>
      <c r="H74" s="96"/>
      <c r="I74" s="97"/>
    </row>
    <row r="75" spans="1:11" s="173" customFormat="1" ht="9" x14ac:dyDescent="0.15">
      <c r="A75" s="285" t="s">
        <v>299</v>
      </c>
      <c r="B75" s="286"/>
      <c r="C75" s="287"/>
      <c r="D75" s="102">
        <f>D45+D70+D72</f>
        <v>13591525</v>
      </c>
      <c r="E75" s="102">
        <f>E45+E70+E72</f>
        <v>0</v>
      </c>
      <c r="F75" s="102">
        <f>F45+F70+F72</f>
        <v>13591525</v>
      </c>
      <c r="G75" s="102">
        <f>G45+G70+G72</f>
        <v>3823920.56</v>
      </c>
      <c r="H75" s="102">
        <f>H45+H70+H72</f>
        <v>3823920.56</v>
      </c>
      <c r="I75" s="107">
        <f>+H75-D75</f>
        <v>-9767604.4399999995</v>
      </c>
      <c r="K75" s="50"/>
    </row>
    <row r="76" spans="1:11" s="173" customFormat="1" ht="9" x14ac:dyDescent="0.15">
      <c r="A76" s="98"/>
      <c r="B76" s="283"/>
      <c r="C76" s="284"/>
      <c r="D76" s="96"/>
      <c r="E76" s="96"/>
      <c r="F76" s="96"/>
      <c r="G76" s="96"/>
      <c r="H76" s="96"/>
      <c r="I76" s="97"/>
    </row>
    <row r="77" spans="1:11" s="173" customFormat="1" ht="9" x14ac:dyDescent="0.15">
      <c r="A77" s="98"/>
      <c r="B77" s="286" t="s">
        <v>300</v>
      </c>
      <c r="C77" s="287"/>
      <c r="D77" s="96"/>
      <c r="E77" s="96"/>
      <c r="F77" s="96"/>
      <c r="G77" s="96"/>
      <c r="H77" s="96"/>
      <c r="I77" s="97"/>
    </row>
    <row r="78" spans="1:11" s="173" customFormat="1" ht="9" x14ac:dyDescent="0.15">
      <c r="A78" s="98"/>
      <c r="B78" s="283" t="s">
        <v>301</v>
      </c>
      <c r="C78" s="284"/>
      <c r="D78" s="96">
        <v>0</v>
      </c>
      <c r="E78" s="96">
        <v>0</v>
      </c>
      <c r="F78" s="96">
        <v>0</v>
      </c>
      <c r="G78" s="96">
        <v>0</v>
      </c>
      <c r="H78" s="96">
        <v>0</v>
      </c>
      <c r="I78" s="106">
        <f>+H78-D78</f>
        <v>0</v>
      </c>
    </row>
    <row r="79" spans="1:11" s="173" customFormat="1" ht="9" x14ac:dyDescent="0.15">
      <c r="A79" s="98"/>
      <c r="B79" s="283" t="s">
        <v>302</v>
      </c>
      <c r="C79" s="284"/>
      <c r="D79" s="96">
        <v>0</v>
      </c>
      <c r="E79" s="96">
        <v>0</v>
      </c>
      <c r="F79" s="96">
        <v>0</v>
      </c>
      <c r="G79" s="96">
        <v>0</v>
      </c>
      <c r="H79" s="96">
        <v>0</v>
      </c>
      <c r="I79" s="106">
        <f>+H79-D79</f>
        <v>0</v>
      </c>
    </row>
    <row r="80" spans="1:11" s="173" customFormat="1" ht="9" x14ac:dyDescent="0.15">
      <c r="A80" s="98"/>
      <c r="B80" s="286" t="s">
        <v>303</v>
      </c>
      <c r="C80" s="287"/>
      <c r="D80" s="102">
        <f>D78+D79</f>
        <v>0</v>
      </c>
      <c r="E80" s="102">
        <f>E78+E79</f>
        <v>0</v>
      </c>
      <c r="F80" s="102">
        <f>F78+F79</f>
        <v>0</v>
      </c>
      <c r="G80" s="102">
        <f>G78+G79</f>
        <v>0</v>
      </c>
      <c r="H80" s="102">
        <f>H78+H79</f>
        <v>0</v>
      </c>
      <c r="I80" s="107">
        <f>+H80-D80</f>
        <v>0</v>
      </c>
    </row>
    <row r="81" spans="1:9" s="173" customFormat="1" ht="9.75" thickBot="1" x14ac:dyDescent="0.2">
      <c r="A81" s="174"/>
      <c r="B81" s="288"/>
      <c r="C81" s="289"/>
      <c r="D81" s="175"/>
      <c r="E81" s="175"/>
      <c r="F81" s="175"/>
      <c r="G81" s="175"/>
      <c r="H81" s="175"/>
      <c r="I81" s="176"/>
    </row>
    <row r="83" spans="1:9" x14ac:dyDescent="0.25">
      <c r="E83" s="43"/>
    </row>
    <row r="84" spans="1:9" x14ac:dyDescent="0.25">
      <c r="E84" s="43"/>
    </row>
    <row r="86" spans="1:9" x14ac:dyDescent="0.25">
      <c r="A86" s="223" t="str">
        <f>'FORMATO 1'!A88</f>
        <v>LCDA. YANELI DEL RAZO ENRÍQUEZ</v>
      </c>
      <c r="B86" s="223"/>
      <c r="C86" s="223"/>
      <c r="D86" s="223"/>
      <c r="G86" s="83" t="str">
        <f>'FORMATO 1'!E88</f>
        <v>C.P. GIOVANNA DY AGUILAR MEZA</v>
      </c>
    </row>
    <row r="87" spans="1:9" ht="28.5" customHeight="1" x14ac:dyDescent="0.25">
      <c r="A87" s="224" t="str">
        <f>'FORMATO 1'!A89</f>
        <v>JEFA DEL DEPARTAMENTO DE ASUNTOS JURÍDICOS EN FUNCIONES DE SECRETARIA TÉCNICA</v>
      </c>
      <c r="B87" s="224"/>
      <c r="C87" s="224"/>
      <c r="D87" s="224"/>
      <c r="E87" s="225" t="str">
        <f>'FORMATO 1'!E89</f>
        <v>JEFA DEL DEPARTAMENTO DE ADMINISTRACIÓN Y FINANZAS</v>
      </c>
      <c r="F87" s="225"/>
      <c r="G87" s="225"/>
      <c r="H87" s="225"/>
      <c r="I87" s="225"/>
    </row>
    <row r="88" spans="1:9" x14ac:dyDescent="0.25">
      <c r="C88" s="84"/>
      <c r="G88" s="84"/>
    </row>
  </sheetData>
  <mergeCells count="54">
    <mergeCell ref="A3:I3"/>
    <mergeCell ref="A4:I4"/>
    <mergeCell ref="A5:I5"/>
    <mergeCell ref="A6:I6"/>
    <mergeCell ref="A7:C7"/>
    <mergeCell ref="D7:H7"/>
    <mergeCell ref="I7:I9"/>
    <mergeCell ref="G8:G9"/>
    <mergeCell ref="H8:H9"/>
    <mergeCell ref="F8:F9"/>
    <mergeCell ref="A8:C8"/>
    <mergeCell ref="A9:C9"/>
    <mergeCell ref="E8:E9"/>
    <mergeCell ref="D8:D9"/>
    <mergeCell ref="B73:C73"/>
    <mergeCell ref="A47:C47"/>
    <mergeCell ref="B59:C59"/>
    <mergeCell ref="B15:C15"/>
    <mergeCell ref="B19:C19"/>
    <mergeCell ref="B16:C16"/>
    <mergeCell ref="B18:C18"/>
    <mergeCell ref="B17:C17"/>
    <mergeCell ref="B78:C78"/>
    <mergeCell ref="B79:C79"/>
    <mergeCell ref="B80:C80"/>
    <mergeCell ref="B14:C14"/>
    <mergeCell ref="A10:C10"/>
    <mergeCell ref="A11:C11"/>
    <mergeCell ref="B74:C74"/>
    <mergeCell ref="A49:C49"/>
    <mergeCell ref="B50:C50"/>
    <mergeCell ref="B67:C67"/>
    <mergeCell ref="B12:C12"/>
    <mergeCell ref="B13:C13"/>
    <mergeCell ref="B20:C20"/>
    <mergeCell ref="B32:C32"/>
    <mergeCell ref="B41:C41"/>
    <mergeCell ref="A72:C72"/>
    <mergeCell ref="A86:D86"/>
    <mergeCell ref="A87:D87"/>
    <mergeCell ref="E87:I87"/>
    <mergeCell ref="B38:C38"/>
    <mergeCell ref="B39:C39"/>
    <mergeCell ref="A45:C45"/>
    <mergeCell ref="A46:C46"/>
    <mergeCell ref="B64:C64"/>
    <mergeCell ref="A70:C70"/>
    <mergeCell ref="B71:C71"/>
    <mergeCell ref="B68:C68"/>
    <mergeCell ref="B69:C69"/>
    <mergeCell ref="B81:C81"/>
    <mergeCell ref="A75:C75"/>
    <mergeCell ref="B76:C76"/>
    <mergeCell ref="B77:C77"/>
  </mergeCells>
  <printOptions horizontalCentered="1"/>
  <pageMargins left="0.59055118110236204" right="0.39370078740157499" top="0.88740157480314996" bottom="0.39370078740157499" header="0" footer="0.39370078740157499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73"/>
  <sheetViews>
    <sheetView zoomScaleNormal="100" zoomScaleSheetLayoutView="140" workbookViewId="0">
      <selection activeCell="R1" sqref="R1:Z1048576"/>
    </sheetView>
  </sheetViews>
  <sheetFormatPr baseColWidth="10" defaultRowHeight="15" x14ac:dyDescent="0.25"/>
  <cols>
    <col min="1" max="1" width="4.42578125" customWidth="1"/>
    <col min="2" max="2" width="38.5703125" style="30" customWidth="1"/>
    <col min="3" max="8" width="11.85546875" customWidth="1"/>
    <col min="9" max="9" width="11.28515625" customWidth="1"/>
    <col min="10" max="10" width="13.28515625" bestFit="1" customWidth="1"/>
    <col min="11" max="11" width="11.5703125" bestFit="1" customWidth="1"/>
    <col min="12" max="14" width="13.140625" bestFit="1" customWidth="1"/>
    <col min="15" max="15" width="13.140625" customWidth="1"/>
    <col min="16" max="17" width="11.28515625" customWidth="1"/>
    <col min="18" max="247" width="11.42578125" customWidth="1"/>
  </cols>
  <sheetData>
    <row r="1" spans="1:17" ht="25.5" customHeight="1" x14ac:dyDescent="0.25">
      <c r="A1" s="327" t="s">
        <v>304</v>
      </c>
      <c r="B1" s="327"/>
      <c r="C1" s="327"/>
      <c r="D1" s="327"/>
      <c r="E1" s="327"/>
      <c r="F1" s="327"/>
      <c r="G1" s="327"/>
      <c r="H1" s="327"/>
    </row>
    <row r="2" spans="1:17" ht="11.25" customHeight="1" thickBot="1" x14ac:dyDescent="0.3"/>
    <row r="3" spans="1:17" ht="11.25" customHeight="1" x14ac:dyDescent="0.25">
      <c r="A3" s="294" t="str">
        <f>'FORMATO 1'!A3:G3</f>
        <v>Secretaría Ejecutiva del Sistema Anticorrupción del Estado de Tlaxcala</v>
      </c>
      <c r="B3" s="295"/>
      <c r="C3" s="295"/>
      <c r="D3" s="295"/>
      <c r="E3" s="295"/>
      <c r="F3" s="295"/>
      <c r="G3" s="295"/>
      <c r="H3" s="330"/>
    </row>
    <row r="4" spans="1:17" ht="11.25" customHeight="1" x14ac:dyDescent="0.25">
      <c r="A4" s="297" t="s">
        <v>305</v>
      </c>
      <c r="B4" s="298"/>
      <c r="C4" s="298"/>
      <c r="D4" s="298"/>
      <c r="E4" s="298"/>
      <c r="F4" s="298"/>
      <c r="G4" s="298"/>
      <c r="H4" s="329"/>
    </row>
    <row r="5" spans="1:17" ht="11.25" customHeight="1" x14ac:dyDescent="0.25">
      <c r="A5" s="297" t="s">
        <v>306</v>
      </c>
      <c r="B5" s="298"/>
      <c r="C5" s="298"/>
      <c r="D5" s="298"/>
      <c r="E5" s="298"/>
      <c r="F5" s="298"/>
      <c r="G5" s="298"/>
      <c r="H5" s="329"/>
    </row>
    <row r="6" spans="1:17" ht="11.25" customHeight="1" x14ac:dyDescent="0.25">
      <c r="A6" s="297" t="str">
        <f>+'FORMATO 2'!A6:I6</f>
        <v>Del 01 de enero al 31 de marzo de 2026</v>
      </c>
      <c r="B6" s="298"/>
      <c r="C6" s="298"/>
      <c r="D6" s="298"/>
      <c r="E6" s="298"/>
      <c r="F6" s="298"/>
      <c r="G6" s="298"/>
      <c r="H6" s="329"/>
    </row>
    <row r="7" spans="1:17" ht="11.25" customHeight="1" thickBot="1" x14ac:dyDescent="0.3">
      <c r="A7" s="300" t="s">
        <v>2</v>
      </c>
      <c r="B7" s="301"/>
      <c r="C7" s="301"/>
      <c r="D7" s="301"/>
      <c r="E7" s="301"/>
      <c r="F7" s="301"/>
      <c r="G7" s="301"/>
      <c r="H7" s="328"/>
    </row>
    <row r="8" spans="1:17" ht="15.75" thickBot="1" x14ac:dyDescent="0.3">
      <c r="A8" s="336" t="s">
        <v>3</v>
      </c>
      <c r="B8" s="337"/>
      <c r="C8" s="331" t="s">
        <v>307</v>
      </c>
      <c r="D8" s="332"/>
      <c r="E8" s="332"/>
      <c r="F8" s="332"/>
      <c r="G8" s="333"/>
      <c r="H8" s="334" t="s">
        <v>308</v>
      </c>
    </row>
    <row r="9" spans="1:17" ht="17.25" thickBot="1" x14ac:dyDescent="0.3">
      <c r="A9" s="338"/>
      <c r="B9" s="339"/>
      <c r="C9" s="201" t="s">
        <v>193</v>
      </c>
      <c r="D9" s="194" t="s">
        <v>309</v>
      </c>
      <c r="E9" s="201" t="s">
        <v>310</v>
      </c>
      <c r="F9" s="201" t="s">
        <v>191</v>
      </c>
      <c r="G9" s="201" t="s">
        <v>194</v>
      </c>
      <c r="H9" s="335"/>
      <c r="J9" s="56"/>
      <c r="K9" s="56"/>
      <c r="L9" s="56"/>
      <c r="M9" s="56"/>
      <c r="N9" s="56"/>
      <c r="O9" s="56"/>
    </row>
    <row r="10" spans="1:17" x14ac:dyDescent="0.25">
      <c r="A10" s="323" t="s">
        <v>311</v>
      </c>
      <c r="B10" s="324"/>
      <c r="C10" s="161">
        <f>+C11+C19+C29+C39+C49+C59+C63+C72+C76</f>
        <v>13591525</v>
      </c>
      <c r="D10" s="161">
        <f>+D11+D19+D29+D39+D49+D59+D63+D72+D76</f>
        <v>7.2759576141834259E-12</v>
      </c>
      <c r="E10" s="161">
        <f>+E11+E19+E29+E39+E49+E59+E63+E72+E76</f>
        <v>13591525</v>
      </c>
      <c r="F10" s="161">
        <f>+F11+F19+F29+F39+F49+F59+F63+F72+F76</f>
        <v>2441767.6399999997</v>
      </c>
      <c r="G10" s="161">
        <f>+G11+G19+G29+G39+G49+G59+G63+G72+G76</f>
        <v>2441767.6399999997</v>
      </c>
      <c r="H10" s="161">
        <f>+E10-F10</f>
        <v>11149757.359999999</v>
      </c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7" x14ac:dyDescent="0.25">
      <c r="A11" s="321" t="s">
        <v>312</v>
      </c>
      <c r="B11" s="322"/>
      <c r="C11" s="161">
        <f t="shared" ref="C11:H11" si="0">SUM(C12:C18)</f>
        <v>7349676</v>
      </c>
      <c r="D11" s="161">
        <f t="shared" si="0"/>
        <v>0</v>
      </c>
      <c r="E11" s="161">
        <f t="shared" si="0"/>
        <v>7349676</v>
      </c>
      <c r="F11" s="161">
        <f t="shared" si="0"/>
        <v>1314453.73</v>
      </c>
      <c r="G11" s="161">
        <f t="shared" si="0"/>
        <v>1314453.73</v>
      </c>
      <c r="H11" s="161">
        <f t="shared" si="0"/>
        <v>6035222.2699999996</v>
      </c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7" ht="12" customHeight="1" x14ac:dyDescent="0.25">
      <c r="A12" s="53"/>
      <c r="B12" s="177" t="s">
        <v>313</v>
      </c>
      <c r="C12" s="178">
        <v>0</v>
      </c>
      <c r="D12" s="179">
        <v>0</v>
      </c>
      <c r="E12" s="179">
        <f t="shared" ref="E12:E17" si="1">+D12+C12</f>
        <v>0</v>
      </c>
      <c r="F12" s="179">
        <v>0</v>
      </c>
      <c r="G12" s="179">
        <v>0</v>
      </c>
      <c r="H12" s="179">
        <f>+E12-F12</f>
        <v>0</v>
      </c>
      <c r="I12" s="49"/>
      <c r="J12" s="49"/>
      <c r="K12" s="112"/>
      <c r="L12" s="112"/>
      <c r="M12" s="112"/>
      <c r="N12" s="112"/>
      <c r="O12" s="112"/>
      <c r="P12" s="112"/>
      <c r="Q12" s="112"/>
    </row>
    <row r="13" spans="1:17" ht="12" customHeight="1" x14ac:dyDescent="0.25">
      <c r="A13" s="53"/>
      <c r="B13" s="177" t="s">
        <v>314</v>
      </c>
      <c r="C13" s="178">
        <v>6794245</v>
      </c>
      <c r="D13" s="179">
        <v>0</v>
      </c>
      <c r="E13" s="179">
        <f t="shared" si="1"/>
        <v>6794245</v>
      </c>
      <c r="F13" s="179">
        <v>1202936.2</v>
      </c>
      <c r="G13" s="179">
        <v>1202936.2</v>
      </c>
      <c r="H13" s="179">
        <f t="shared" ref="H13:H76" si="2">+E13-F13</f>
        <v>5591308.7999999998</v>
      </c>
      <c r="I13" s="49"/>
      <c r="J13" s="49"/>
      <c r="K13" s="112"/>
      <c r="L13" s="112"/>
      <c r="M13" s="112"/>
      <c r="N13" s="112"/>
      <c r="O13" s="112"/>
      <c r="P13" s="112"/>
      <c r="Q13" s="112"/>
    </row>
    <row r="14" spans="1:17" ht="12" customHeight="1" x14ac:dyDescent="0.25">
      <c r="A14" s="53"/>
      <c r="B14" s="177" t="s">
        <v>315</v>
      </c>
      <c r="C14" s="178">
        <v>305743</v>
      </c>
      <c r="D14" s="179">
        <v>0</v>
      </c>
      <c r="E14" s="179">
        <f t="shared" si="1"/>
        <v>305743</v>
      </c>
      <c r="F14" s="179">
        <v>1721.07</v>
      </c>
      <c r="G14" s="179">
        <v>1721.07</v>
      </c>
      <c r="H14" s="179">
        <f t="shared" si="2"/>
        <v>304021.93</v>
      </c>
      <c r="I14" s="49"/>
      <c r="J14" s="49"/>
      <c r="K14" s="112"/>
      <c r="L14" s="112"/>
      <c r="M14" s="112"/>
      <c r="N14" s="112"/>
      <c r="O14" s="112"/>
      <c r="P14" s="112"/>
      <c r="Q14" s="112"/>
    </row>
    <row r="15" spans="1:17" ht="12" customHeight="1" x14ac:dyDescent="0.25">
      <c r="A15" s="53"/>
      <c r="B15" s="177" t="s">
        <v>316</v>
      </c>
      <c r="C15" s="178">
        <v>0</v>
      </c>
      <c r="D15" s="178">
        <v>0</v>
      </c>
      <c r="E15" s="179">
        <f t="shared" si="1"/>
        <v>0</v>
      </c>
      <c r="F15" s="178">
        <v>0</v>
      </c>
      <c r="G15" s="178">
        <v>0</v>
      </c>
      <c r="H15" s="179">
        <f t="shared" si="2"/>
        <v>0</v>
      </c>
      <c r="I15" s="49"/>
      <c r="J15" s="49"/>
      <c r="K15" s="112"/>
      <c r="L15" s="112"/>
      <c r="M15" s="112"/>
      <c r="N15" s="112"/>
      <c r="O15" s="112"/>
      <c r="P15" s="112"/>
      <c r="Q15" s="112"/>
    </row>
    <row r="16" spans="1:17" ht="12" customHeight="1" x14ac:dyDescent="0.25">
      <c r="A16" s="53"/>
      <c r="B16" s="177" t="s">
        <v>317</v>
      </c>
      <c r="C16" s="178">
        <v>249688</v>
      </c>
      <c r="D16" s="178">
        <v>0</v>
      </c>
      <c r="E16" s="179">
        <f t="shared" si="1"/>
        <v>249688</v>
      </c>
      <c r="F16" s="178">
        <v>109796.46</v>
      </c>
      <c r="G16" s="178">
        <v>109796.46</v>
      </c>
      <c r="H16" s="179">
        <f t="shared" si="2"/>
        <v>139891.53999999998</v>
      </c>
      <c r="I16" s="49"/>
      <c r="J16" s="49"/>
      <c r="K16" s="112"/>
      <c r="L16" s="112"/>
      <c r="M16" s="112"/>
      <c r="N16" s="112"/>
      <c r="O16" s="112"/>
      <c r="P16" s="112"/>
      <c r="Q16" s="112"/>
    </row>
    <row r="17" spans="1:17" ht="12" customHeight="1" x14ac:dyDescent="0.25">
      <c r="A17" s="53"/>
      <c r="B17" s="177" t="s">
        <v>318</v>
      </c>
      <c r="C17" s="178">
        <v>0</v>
      </c>
      <c r="D17" s="179">
        <v>0</v>
      </c>
      <c r="E17" s="179">
        <f t="shared" si="1"/>
        <v>0</v>
      </c>
      <c r="F17" s="179">
        <v>0</v>
      </c>
      <c r="G17" s="179">
        <v>0</v>
      </c>
      <c r="H17" s="179">
        <f t="shared" si="2"/>
        <v>0</v>
      </c>
      <c r="I17" s="49"/>
      <c r="J17" s="49"/>
      <c r="K17" s="112"/>
      <c r="L17" s="112"/>
      <c r="M17" s="112"/>
      <c r="N17" s="112"/>
      <c r="O17" s="112"/>
      <c r="P17" s="112"/>
      <c r="Q17" s="112"/>
    </row>
    <row r="18" spans="1:17" ht="12" customHeight="1" x14ac:dyDescent="0.25">
      <c r="A18" s="53"/>
      <c r="B18" s="177" t="s">
        <v>319</v>
      </c>
      <c r="C18" s="178">
        <v>0</v>
      </c>
      <c r="D18" s="179">
        <v>0</v>
      </c>
      <c r="E18" s="179">
        <f t="shared" ref="E18:E58" si="3">+D18+C18</f>
        <v>0</v>
      </c>
      <c r="F18" s="179">
        <v>0</v>
      </c>
      <c r="G18" s="179">
        <v>0</v>
      </c>
      <c r="H18" s="179">
        <f t="shared" si="2"/>
        <v>0</v>
      </c>
      <c r="I18" s="49"/>
      <c r="J18" s="49"/>
      <c r="K18" s="112"/>
      <c r="L18" s="112"/>
      <c r="M18" s="112"/>
      <c r="N18" s="112"/>
      <c r="O18" s="112"/>
      <c r="P18" s="112"/>
      <c r="Q18" s="112"/>
    </row>
    <row r="19" spans="1:17" x14ac:dyDescent="0.25">
      <c r="A19" s="321" t="s">
        <v>320</v>
      </c>
      <c r="B19" s="322"/>
      <c r="C19" s="161">
        <f t="shared" ref="C19:H19" si="4">SUM(C20:C28)</f>
        <v>1119645</v>
      </c>
      <c r="D19" s="161">
        <f t="shared" si="4"/>
        <v>-35992.239999999998</v>
      </c>
      <c r="E19" s="161">
        <f t="shared" si="4"/>
        <v>1083652.76</v>
      </c>
      <c r="F19" s="161">
        <f>SUM(F20:F28)</f>
        <v>164714.21000000002</v>
      </c>
      <c r="G19" s="161">
        <f>SUM(G20:G28)</f>
        <v>164714.21000000002</v>
      </c>
      <c r="H19" s="161">
        <f t="shared" si="4"/>
        <v>918938.54999999993</v>
      </c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ht="15.75" customHeight="1" x14ac:dyDescent="0.25">
      <c r="A20" s="53"/>
      <c r="B20" s="177" t="s">
        <v>321</v>
      </c>
      <c r="C20" s="178">
        <v>478329</v>
      </c>
      <c r="D20" s="179">
        <v>-21498</v>
      </c>
      <c r="E20" s="179">
        <f t="shared" si="3"/>
        <v>456831</v>
      </c>
      <c r="F20" s="179">
        <v>62891.26</v>
      </c>
      <c r="G20" s="179">
        <v>62891.26</v>
      </c>
      <c r="H20" s="179">
        <f t="shared" si="2"/>
        <v>393939.74</v>
      </c>
      <c r="I20" s="49"/>
      <c r="J20" s="49"/>
      <c r="K20" s="112"/>
      <c r="L20" s="112"/>
      <c r="M20" s="112"/>
      <c r="N20" s="112"/>
      <c r="O20" s="112"/>
      <c r="P20" s="112"/>
      <c r="Q20" s="112"/>
    </row>
    <row r="21" spans="1:17" ht="12" customHeight="1" x14ac:dyDescent="0.25">
      <c r="A21" s="53"/>
      <c r="B21" s="177" t="s">
        <v>322</v>
      </c>
      <c r="C21" s="178">
        <v>194670</v>
      </c>
      <c r="D21" s="179">
        <v>-1269.8399999999999</v>
      </c>
      <c r="E21" s="179">
        <f t="shared" si="3"/>
        <v>193400.16</v>
      </c>
      <c r="F21" s="179">
        <v>29035.95</v>
      </c>
      <c r="G21" s="179">
        <v>29035.95</v>
      </c>
      <c r="H21" s="179">
        <f t="shared" si="2"/>
        <v>164364.21</v>
      </c>
      <c r="I21" s="49"/>
      <c r="J21" s="49"/>
      <c r="K21" s="112"/>
      <c r="L21" s="112"/>
      <c r="M21" s="112"/>
      <c r="N21" s="112"/>
      <c r="O21" s="112"/>
      <c r="P21" s="112"/>
      <c r="Q21" s="112"/>
    </row>
    <row r="22" spans="1:17" ht="12" customHeight="1" x14ac:dyDescent="0.25">
      <c r="A22" s="53"/>
      <c r="B22" s="177" t="s">
        <v>323</v>
      </c>
      <c r="C22" s="178">
        <v>0</v>
      </c>
      <c r="D22" s="179">
        <v>0</v>
      </c>
      <c r="E22" s="179">
        <f t="shared" si="3"/>
        <v>0</v>
      </c>
      <c r="F22" s="179">
        <v>0</v>
      </c>
      <c r="G22" s="179">
        <v>0</v>
      </c>
      <c r="H22" s="179">
        <f t="shared" si="2"/>
        <v>0</v>
      </c>
      <c r="I22" s="49"/>
      <c r="J22" s="49"/>
      <c r="K22" s="112"/>
      <c r="L22" s="112"/>
      <c r="M22" s="112"/>
      <c r="N22" s="112"/>
      <c r="O22" s="112"/>
      <c r="P22" s="112"/>
      <c r="Q22" s="112"/>
    </row>
    <row r="23" spans="1:17" ht="12" customHeight="1" x14ac:dyDescent="0.25">
      <c r="A23" s="53"/>
      <c r="B23" s="177" t="s">
        <v>324</v>
      </c>
      <c r="C23" s="178">
        <v>41604</v>
      </c>
      <c r="D23" s="179">
        <v>-4160.3999999999996</v>
      </c>
      <c r="E23" s="179">
        <f t="shared" si="3"/>
        <v>37443.599999999999</v>
      </c>
      <c r="F23" s="179">
        <v>417</v>
      </c>
      <c r="G23" s="179">
        <v>417</v>
      </c>
      <c r="H23" s="179">
        <f t="shared" si="2"/>
        <v>37026.6</v>
      </c>
      <c r="I23" s="49"/>
      <c r="J23" s="49"/>
      <c r="K23" s="112"/>
      <c r="L23" s="112"/>
      <c r="M23" s="112"/>
      <c r="N23" s="112"/>
      <c r="O23" s="112"/>
      <c r="P23" s="112"/>
      <c r="Q23" s="112"/>
    </row>
    <row r="24" spans="1:17" ht="12" customHeight="1" x14ac:dyDescent="0.25">
      <c r="A24" s="53"/>
      <c r="B24" s="177" t="s">
        <v>325</v>
      </c>
      <c r="C24" s="178">
        <v>13390</v>
      </c>
      <c r="D24" s="179">
        <v>-721</v>
      </c>
      <c r="E24" s="179">
        <f t="shared" si="3"/>
        <v>12669</v>
      </c>
      <c r="F24" s="179">
        <v>1870</v>
      </c>
      <c r="G24" s="179">
        <v>1870</v>
      </c>
      <c r="H24" s="179">
        <f t="shared" si="2"/>
        <v>10799</v>
      </c>
      <c r="I24" s="49"/>
      <c r="J24" s="49"/>
      <c r="K24" s="112"/>
      <c r="L24" s="112"/>
      <c r="M24" s="112"/>
      <c r="N24" s="112"/>
      <c r="O24" s="112"/>
      <c r="P24" s="112"/>
      <c r="Q24" s="112"/>
    </row>
    <row r="25" spans="1:17" ht="12" customHeight="1" x14ac:dyDescent="0.25">
      <c r="A25" s="53"/>
      <c r="B25" s="177" t="s">
        <v>326</v>
      </c>
      <c r="C25" s="178">
        <v>282472</v>
      </c>
      <c r="D25" s="179">
        <v>0</v>
      </c>
      <c r="E25" s="179">
        <f t="shared" si="3"/>
        <v>282472</v>
      </c>
      <c r="F25" s="179">
        <v>70500</v>
      </c>
      <c r="G25" s="179">
        <v>70500</v>
      </c>
      <c r="H25" s="179">
        <f t="shared" si="2"/>
        <v>211972</v>
      </c>
      <c r="I25" s="49"/>
      <c r="J25" s="49"/>
      <c r="K25" s="112"/>
      <c r="L25" s="112"/>
      <c r="M25" s="112"/>
      <c r="N25" s="112"/>
      <c r="O25" s="112"/>
      <c r="P25" s="112"/>
      <c r="Q25" s="112"/>
    </row>
    <row r="26" spans="1:17" ht="12" customHeight="1" x14ac:dyDescent="0.25">
      <c r="A26" s="53"/>
      <c r="B26" s="177" t="s">
        <v>327</v>
      </c>
      <c r="C26" s="178">
        <v>77250</v>
      </c>
      <c r="D26" s="179">
        <v>-7725</v>
      </c>
      <c r="E26" s="179">
        <f t="shared" si="3"/>
        <v>69525</v>
      </c>
      <c r="F26" s="179">
        <v>0</v>
      </c>
      <c r="G26" s="179">
        <v>0</v>
      </c>
      <c r="H26" s="179">
        <f t="shared" si="2"/>
        <v>69525</v>
      </c>
      <c r="I26" s="49"/>
      <c r="J26" s="49"/>
      <c r="K26" s="112"/>
      <c r="L26" s="112"/>
      <c r="M26" s="112"/>
      <c r="N26" s="112"/>
      <c r="O26" s="112"/>
      <c r="P26" s="112"/>
      <c r="Q26" s="112"/>
    </row>
    <row r="27" spans="1:17" ht="12" customHeight="1" x14ac:dyDescent="0.25">
      <c r="A27" s="53"/>
      <c r="B27" s="177" t="s">
        <v>328</v>
      </c>
      <c r="C27" s="180">
        <v>0</v>
      </c>
      <c r="D27" s="181">
        <v>0</v>
      </c>
      <c r="E27" s="179">
        <f t="shared" si="3"/>
        <v>0</v>
      </c>
      <c r="F27" s="181">
        <v>0</v>
      </c>
      <c r="G27" s="181">
        <v>0</v>
      </c>
      <c r="H27" s="179">
        <f t="shared" si="2"/>
        <v>0</v>
      </c>
      <c r="I27" s="49"/>
      <c r="J27" s="49"/>
      <c r="K27" s="112"/>
      <c r="L27" s="112"/>
      <c r="M27" s="112"/>
      <c r="N27" s="112"/>
      <c r="O27" s="112"/>
      <c r="P27" s="112"/>
      <c r="Q27" s="112"/>
    </row>
    <row r="28" spans="1:17" ht="12" customHeight="1" x14ac:dyDescent="0.25">
      <c r="A28" s="53"/>
      <c r="B28" s="177" t="s">
        <v>329</v>
      </c>
      <c r="C28" s="178">
        <v>31930</v>
      </c>
      <c r="D28" s="181">
        <v>-618</v>
      </c>
      <c r="E28" s="179">
        <f t="shared" si="3"/>
        <v>31312</v>
      </c>
      <c r="F28" s="181">
        <v>0</v>
      </c>
      <c r="G28" s="181">
        <v>0</v>
      </c>
      <c r="H28" s="179">
        <f t="shared" si="2"/>
        <v>31312</v>
      </c>
      <c r="I28" s="49"/>
      <c r="J28" s="49"/>
      <c r="K28" s="112"/>
      <c r="L28" s="112"/>
      <c r="M28" s="112"/>
      <c r="N28" s="112"/>
      <c r="O28" s="112"/>
      <c r="P28" s="112"/>
      <c r="Q28" s="112"/>
    </row>
    <row r="29" spans="1:17" x14ac:dyDescent="0.25">
      <c r="A29" s="321" t="s">
        <v>330</v>
      </c>
      <c r="B29" s="322"/>
      <c r="C29" s="161">
        <f t="shared" ref="C29:H29" si="5">SUM(C30:C38)</f>
        <v>4937024</v>
      </c>
      <c r="D29" s="161">
        <f t="shared" si="5"/>
        <v>40016.740000000005</v>
      </c>
      <c r="E29" s="161">
        <f t="shared" si="5"/>
        <v>4977040.7399999993</v>
      </c>
      <c r="F29" s="161">
        <f t="shared" si="5"/>
        <v>962599.7</v>
      </c>
      <c r="G29" s="161">
        <f>SUM(G30:G38)</f>
        <v>962599.7</v>
      </c>
      <c r="H29" s="161">
        <f t="shared" si="5"/>
        <v>4014441.0399999996</v>
      </c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ht="12" customHeight="1" x14ac:dyDescent="0.25">
      <c r="A30" s="53"/>
      <c r="B30" s="177" t="s">
        <v>331</v>
      </c>
      <c r="C30" s="178">
        <v>165621</v>
      </c>
      <c r="D30" s="179">
        <v>-4183.2</v>
      </c>
      <c r="E30" s="179">
        <f t="shared" si="3"/>
        <v>161437.79999999999</v>
      </c>
      <c r="F30" s="179">
        <v>17624</v>
      </c>
      <c r="G30" s="179">
        <v>17624</v>
      </c>
      <c r="H30" s="179">
        <f t="shared" si="2"/>
        <v>143813.79999999999</v>
      </c>
      <c r="I30" s="49"/>
      <c r="J30" s="49"/>
      <c r="K30" s="112"/>
      <c r="L30" s="112"/>
      <c r="M30" s="112"/>
      <c r="N30" s="112"/>
      <c r="O30" s="112"/>
      <c r="P30" s="112"/>
      <c r="Q30" s="112"/>
    </row>
    <row r="31" spans="1:17" ht="12" customHeight="1" x14ac:dyDescent="0.25">
      <c r="A31" s="53"/>
      <c r="B31" s="177" t="s">
        <v>332</v>
      </c>
      <c r="C31" s="178">
        <v>50000</v>
      </c>
      <c r="D31" s="179">
        <v>0</v>
      </c>
      <c r="E31" s="179">
        <f t="shared" si="3"/>
        <v>50000</v>
      </c>
      <c r="F31" s="179">
        <v>0</v>
      </c>
      <c r="G31" s="179">
        <v>0</v>
      </c>
      <c r="H31" s="179">
        <f t="shared" si="2"/>
        <v>50000</v>
      </c>
      <c r="I31" s="49"/>
      <c r="J31" s="49"/>
      <c r="K31" s="112"/>
      <c r="L31" s="112"/>
      <c r="M31" s="112"/>
      <c r="N31" s="112"/>
      <c r="O31" s="112"/>
      <c r="P31" s="112"/>
      <c r="Q31" s="112"/>
    </row>
    <row r="32" spans="1:17" ht="12" customHeight="1" x14ac:dyDescent="0.25">
      <c r="A32" s="53"/>
      <c r="B32" s="177" t="s">
        <v>333</v>
      </c>
      <c r="C32" s="178">
        <v>3845435</v>
      </c>
      <c r="D32" s="179">
        <v>111108.8</v>
      </c>
      <c r="E32" s="179">
        <f t="shared" si="3"/>
        <v>3956543.8</v>
      </c>
      <c r="F32" s="179">
        <v>843528.98</v>
      </c>
      <c r="G32" s="179">
        <v>843528.98</v>
      </c>
      <c r="H32" s="179">
        <f t="shared" si="2"/>
        <v>3113014.82</v>
      </c>
      <c r="I32" s="49"/>
      <c r="J32" s="49"/>
      <c r="K32" s="112"/>
      <c r="L32" s="112"/>
      <c r="M32" s="112"/>
      <c r="N32" s="112"/>
      <c r="O32" s="112"/>
      <c r="P32" s="112"/>
      <c r="Q32" s="112"/>
    </row>
    <row r="33" spans="1:17" ht="12" customHeight="1" x14ac:dyDescent="0.25">
      <c r="A33" s="53"/>
      <c r="B33" s="177" t="s">
        <v>334</v>
      </c>
      <c r="C33" s="178">
        <v>83627</v>
      </c>
      <c r="D33" s="179">
        <v>0</v>
      </c>
      <c r="E33" s="179">
        <f t="shared" si="3"/>
        <v>83627</v>
      </c>
      <c r="F33" s="179">
        <v>51466.63</v>
      </c>
      <c r="G33" s="179">
        <v>51466.63</v>
      </c>
      <c r="H33" s="179">
        <f t="shared" si="2"/>
        <v>32160.370000000003</v>
      </c>
      <c r="I33" s="49"/>
      <c r="J33" s="49"/>
      <c r="K33" s="112"/>
      <c r="L33" s="112"/>
      <c r="M33" s="112"/>
      <c r="N33" s="112"/>
      <c r="O33" s="112"/>
      <c r="P33" s="112"/>
      <c r="Q33" s="112"/>
    </row>
    <row r="34" spans="1:17" ht="15" customHeight="1" x14ac:dyDescent="0.25">
      <c r="A34" s="53"/>
      <c r="B34" s="177" t="s">
        <v>335</v>
      </c>
      <c r="C34" s="178">
        <v>270513</v>
      </c>
      <c r="D34" s="179">
        <v>-18112.7</v>
      </c>
      <c r="E34" s="179">
        <f t="shared" si="3"/>
        <v>252400.3</v>
      </c>
      <c r="F34" s="179">
        <v>10100.02</v>
      </c>
      <c r="G34" s="179">
        <v>10100.02</v>
      </c>
      <c r="H34" s="179">
        <f t="shared" si="2"/>
        <v>242300.28</v>
      </c>
      <c r="I34" s="49"/>
      <c r="J34" s="49"/>
      <c r="K34" s="112"/>
      <c r="L34" s="112"/>
      <c r="M34" s="112"/>
      <c r="N34" s="112"/>
      <c r="O34" s="112"/>
      <c r="P34" s="112"/>
      <c r="Q34" s="112"/>
    </row>
    <row r="35" spans="1:17" ht="12" customHeight="1" x14ac:dyDescent="0.25">
      <c r="A35" s="53"/>
      <c r="B35" s="177" t="s">
        <v>336</v>
      </c>
      <c r="C35" s="178">
        <v>10300</v>
      </c>
      <c r="D35" s="179">
        <v>-1030</v>
      </c>
      <c r="E35" s="179">
        <f t="shared" si="3"/>
        <v>9270</v>
      </c>
      <c r="F35" s="179">
        <v>0</v>
      </c>
      <c r="G35" s="179">
        <v>0</v>
      </c>
      <c r="H35" s="179">
        <f t="shared" si="2"/>
        <v>9270</v>
      </c>
      <c r="I35" s="49"/>
      <c r="J35" s="49"/>
      <c r="K35" s="112"/>
      <c r="L35" s="112"/>
      <c r="M35" s="112"/>
      <c r="N35" s="112"/>
      <c r="O35" s="112"/>
      <c r="P35" s="112"/>
      <c r="Q35" s="112"/>
    </row>
    <row r="36" spans="1:17" ht="12" customHeight="1" x14ac:dyDescent="0.25">
      <c r="A36" s="53"/>
      <c r="B36" s="177" t="s">
        <v>337</v>
      </c>
      <c r="C36" s="178">
        <v>109294</v>
      </c>
      <c r="D36" s="179">
        <v>-10929.4</v>
      </c>
      <c r="E36" s="179">
        <f t="shared" si="3"/>
        <v>98364.6</v>
      </c>
      <c r="F36" s="179">
        <v>1221.2</v>
      </c>
      <c r="G36" s="179">
        <v>1221.2</v>
      </c>
      <c r="H36" s="179">
        <f t="shared" si="2"/>
        <v>97143.400000000009</v>
      </c>
      <c r="I36" s="49"/>
      <c r="J36" s="49"/>
      <c r="K36" s="112"/>
      <c r="L36" s="112"/>
      <c r="M36" s="112"/>
      <c r="N36" s="112"/>
      <c r="O36" s="112"/>
      <c r="P36" s="112"/>
      <c r="Q36" s="112"/>
    </row>
    <row r="37" spans="1:17" ht="12" customHeight="1" x14ac:dyDescent="0.25">
      <c r="A37" s="53"/>
      <c r="B37" s="177" t="s">
        <v>338</v>
      </c>
      <c r="C37" s="178">
        <v>105466</v>
      </c>
      <c r="D37" s="179">
        <v>-7159.96</v>
      </c>
      <c r="E37" s="179">
        <f t="shared" si="3"/>
        <v>98306.04</v>
      </c>
      <c r="F37" s="179">
        <v>8277.8700000000008</v>
      </c>
      <c r="G37" s="179">
        <v>8277.8700000000008</v>
      </c>
      <c r="H37" s="179">
        <f t="shared" si="2"/>
        <v>90028.17</v>
      </c>
      <c r="I37" s="49"/>
      <c r="J37" s="49"/>
      <c r="K37" s="112"/>
      <c r="L37" s="112"/>
      <c r="M37" s="112"/>
      <c r="N37" s="112"/>
      <c r="O37" s="112"/>
      <c r="P37" s="112"/>
      <c r="Q37" s="112"/>
    </row>
    <row r="38" spans="1:17" ht="12" customHeight="1" x14ac:dyDescent="0.25">
      <c r="A38" s="53"/>
      <c r="B38" s="177" t="s">
        <v>339</v>
      </c>
      <c r="C38" s="178">
        <v>296768</v>
      </c>
      <c r="D38" s="179">
        <v>-29676.799999999999</v>
      </c>
      <c r="E38" s="179">
        <f t="shared" si="3"/>
        <v>267091.20000000001</v>
      </c>
      <c r="F38" s="179">
        <v>30381</v>
      </c>
      <c r="G38" s="179">
        <v>30381</v>
      </c>
      <c r="H38" s="179">
        <f t="shared" si="2"/>
        <v>236710.2</v>
      </c>
      <c r="I38" s="49"/>
      <c r="J38" s="49"/>
      <c r="K38" s="112"/>
      <c r="L38" s="112"/>
      <c r="M38" s="112"/>
      <c r="N38" s="112"/>
      <c r="O38" s="112"/>
      <c r="P38" s="112"/>
      <c r="Q38" s="112"/>
    </row>
    <row r="39" spans="1:17" x14ac:dyDescent="0.25">
      <c r="A39" s="325" t="s">
        <v>340</v>
      </c>
      <c r="B39" s="326"/>
      <c r="C39" s="161">
        <f t="shared" ref="C39:H39" si="6">SUM(C40:C48)</f>
        <v>0</v>
      </c>
      <c r="D39" s="161">
        <f t="shared" si="6"/>
        <v>0</v>
      </c>
      <c r="E39" s="161">
        <f t="shared" si="6"/>
        <v>0</v>
      </c>
      <c r="F39" s="161">
        <f t="shared" si="6"/>
        <v>0</v>
      </c>
      <c r="G39" s="161">
        <f t="shared" si="6"/>
        <v>0</v>
      </c>
      <c r="H39" s="161">
        <f t="shared" si="6"/>
        <v>0</v>
      </c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ht="12" customHeight="1" x14ac:dyDescent="0.25">
      <c r="A40" s="53"/>
      <c r="B40" s="177" t="s">
        <v>341</v>
      </c>
      <c r="C40" s="178">
        <v>0</v>
      </c>
      <c r="D40" s="179">
        <v>0</v>
      </c>
      <c r="E40" s="179">
        <f t="shared" si="3"/>
        <v>0</v>
      </c>
      <c r="F40" s="179">
        <v>0</v>
      </c>
      <c r="G40" s="179">
        <v>0</v>
      </c>
      <c r="H40" s="179">
        <f t="shared" si="2"/>
        <v>0</v>
      </c>
      <c r="I40" s="49"/>
      <c r="J40" s="49"/>
      <c r="K40" s="112"/>
      <c r="L40" s="112"/>
      <c r="M40" s="112"/>
      <c r="N40" s="112"/>
      <c r="O40" s="112"/>
      <c r="P40" s="112"/>
      <c r="Q40" s="112"/>
    </row>
    <row r="41" spans="1:17" ht="12" customHeight="1" x14ac:dyDescent="0.25">
      <c r="A41" s="53"/>
      <c r="B41" s="177" t="s">
        <v>342</v>
      </c>
      <c r="C41" s="178">
        <v>0</v>
      </c>
      <c r="D41" s="178">
        <v>0</v>
      </c>
      <c r="E41" s="179">
        <f t="shared" si="3"/>
        <v>0</v>
      </c>
      <c r="F41" s="178">
        <v>0</v>
      </c>
      <c r="G41" s="178">
        <v>0</v>
      </c>
      <c r="H41" s="179">
        <f t="shared" si="2"/>
        <v>0</v>
      </c>
      <c r="I41" s="49"/>
      <c r="J41" s="49"/>
      <c r="K41" s="112"/>
      <c r="L41" s="112"/>
      <c r="M41" s="112"/>
      <c r="N41" s="112"/>
      <c r="O41" s="112"/>
      <c r="P41" s="112"/>
      <c r="Q41" s="112"/>
    </row>
    <row r="42" spans="1:17" ht="12" customHeight="1" x14ac:dyDescent="0.25">
      <c r="A42" s="53"/>
      <c r="B42" s="177" t="s">
        <v>343</v>
      </c>
      <c r="C42" s="178">
        <v>0</v>
      </c>
      <c r="D42" s="178">
        <v>0</v>
      </c>
      <c r="E42" s="179">
        <f t="shared" si="3"/>
        <v>0</v>
      </c>
      <c r="F42" s="178">
        <v>0</v>
      </c>
      <c r="G42" s="178">
        <v>0</v>
      </c>
      <c r="H42" s="179">
        <f t="shared" si="2"/>
        <v>0</v>
      </c>
      <c r="I42" s="49"/>
      <c r="J42" s="49"/>
      <c r="K42" s="112"/>
      <c r="L42" s="112"/>
      <c r="M42" s="112"/>
      <c r="N42" s="112"/>
      <c r="O42" s="112"/>
      <c r="P42" s="112"/>
      <c r="Q42" s="112"/>
    </row>
    <row r="43" spans="1:17" ht="12" customHeight="1" x14ac:dyDescent="0.25">
      <c r="A43" s="53"/>
      <c r="B43" s="177" t="s">
        <v>344</v>
      </c>
      <c r="C43" s="178">
        <v>0</v>
      </c>
      <c r="D43" s="178">
        <v>0</v>
      </c>
      <c r="E43" s="179">
        <f t="shared" si="3"/>
        <v>0</v>
      </c>
      <c r="F43" s="178">
        <v>0</v>
      </c>
      <c r="G43" s="178">
        <v>0</v>
      </c>
      <c r="H43" s="179">
        <f t="shared" si="2"/>
        <v>0</v>
      </c>
      <c r="I43" s="49"/>
      <c r="J43" s="49"/>
      <c r="K43" s="112"/>
      <c r="L43" s="112"/>
      <c r="M43" s="112"/>
      <c r="N43" s="112"/>
      <c r="O43" s="112"/>
      <c r="P43" s="112"/>
      <c r="Q43" s="112"/>
    </row>
    <row r="44" spans="1:17" ht="12" customHeight="1" x14ac:dyDescent="0.25">
      <c r="A44" s="53"/>
      <c r="B44" s="177" t="s">
        <v>345</v>
      </c>
      <c r="C44" s="178">
        <v>0</v>
      </c>
      <c r="D44" s="178">
        <v>0</v>
      </c>
      <c r="E44" s="179">
        <f t="shared" si="3"/>
        <v>0</v>
      </c>
      <c r="F44" s="178">
        <v>0</v>
      </c>
      <c r="G44" s="178">
        <v>0</v>
      </c>
      <c r="H44" s="179">
        <f t="shared" si="2"/>
        <v>0</v>
      </c>
      <c r="I44" s="49"/>
      <c r="J44" s="49"/>
      <c r="K44" s="112"/>
      <c r="L44" s="112"/>
      <c r="M44" s="112"/>
      <c r="N44" s="112"/>
      <c r="O44" s="112"/>
      <c r="P44" s="112"/>
      <c r="Q44" s="112"/>
    </row>
    <row r="45" spans="1:17" ht="12" customHeight="1" x14ac:dyDescent="0.25">
      <c r="A45" s="53"/>
      <c r="B45" s="177" t="s">
        <v>346</v>
      </c>
      <c r="C45" s="178">
        <v>0</v>
      </c>
      <c r="D45" s="178">
        <v>0</v>
      </c>
      <c r="E45" s="179">
        <f t="shared" si="3"/>
        <v>0</v>
      </c>
      <c r="F45" s="178">
        <v>0</v>
      </c>
      <c r="G45" s="178">
        <v>0</v>
      </c>
      <c r="H45" s="179">
        <f t="shared" si="2"/>
        <v>0</v>
      </c>
      <c r="I45" s="49"/>
      <c r="J45" s="49"/>
      <c r="K45" s="112"/>
      <c r="L45" s="112"/>
      <c r="M45" s="112"/>
      <c r="N45" s="112"/>
      <c r="O45" s="112"/>
      <c r="P45" s="112"/>
      <c r="Q45" s="112"/>
    </row>
    <row r="46" spans="1:17" ht="12" customHeight="1" x14ac:dyDescent="0.25">
      <c r="A46" s="53"/>
      <c r="B46" s="177" t="s">
        <v>347</v>
      </c>
      <c r="C46" s="178">
        <v>0</v>
      </c>
      <c r="D46" s="178">
        <v>0</v>
      </c>
      <c r="E46" s="179">
        <f t="shared" si="3"/>
        <v>0</v>
      </c>
      <c r="F46" s="178">
        <v>0</v>
      </c>
      <c r="G46" s="178">
        <v>0</v>
      </c>
      <c r="H46" s="179">
        <f t="shared" si="2"/>
        <v>0</v>
      </c>
      <c r="I46" s="49"/>
      <c r="J46" s="49"/>
      <c r="K46" s="112"/>
      <c r="L46" s="112"/>
      <c r="M46" s="112"/>
      <c r="N46" s="112"/>
      <c r="O46" s="112"/>
      <c r="P46" s="112"/>
      <c r="Q46" s="112"/>
    </row>
    <row r="47" spans="1:17" ht="12" customHeight="1" x14ac:dyDescent="0.25">
      <c r="A47" s="53"/>
      <c r="B47" s="177" t="s">
        <v>348</v>
      </c>
      <c r="C47" s="178">
        <v>0</v>
      </c>
      <c r="D47" s="178">
        <v>0</v>
      </c>
      <c r="E47" s="179">
        <f t="shared" si="3"/>
        <v>0</v>
      </c>
      <c r="F47" s="178">
        <v>0</v>
      </c>
      <c r="G47" s="178">
        <v>0</v>
      </c>
      <c r="H47" s="179">
        <f t="shared" si="2"/>
        <v>0</v>
      </c>
      <c r="I47" s="49"/>
      <c r="J47" s="49"/>
      <c r="K47" s="112"/>
      <c r="L47" s="112"/>
      <c r="M47" s="112"/>
      <c r="N47" s="112"/>
      <c r="O47" s="112"/>
      <c r="P47" s="112"/>
      <c r="Q47" s="112"/>
    </row>
    <row r="48" spans="1:17" ht="12" customHeight="1" x14ac:dyDescent="0.25">
      <c r="A48" s="53"/>
      <c r="B48" s="177" t="s">
        <v>349</v>
      </c>
      <c r="C48" s="178">
        <v>0</v>
      </c>
      <c r="D48" s="178">
        <v>0</v>
      </c>
      <c r="E48" s="179">
        <f t="shared" si="3"/>
        <v>0</v>
      </c>
      <c r="F48" s="178">
        <v>0</v>
      </c>
      <c r="G48" s="178">
        <v>0</v>
      </c>
      <c r="H48" s="179">
        <f t="shared" si="2"/>
        <v>0</v>
      </c>
      <c r="I48" s="49"/>
      <c r="J48" s="49"/>
      <c r="K48" s="112"/>
      <c r="L48" s="112"/>
      <c r="M48" s="112"/>
      <c r="N48" s="112"/>
      <c r="O48" s="112"/>
      <c r="P48" s="112"/>
      <c r="Q48" s="112"/>
    </row>
    <row r="49" spans="1:17" x14ac:dyDescent="0.25">
      <c r="A49" s="321" t="s">
        <v>350</v>
      </c>
      <c r="B49" s="322"/>
      <c r="C49" s="161">
        <f>SUM(C50:C58)</f>
        <v>182180</v>
      </c>
      <c r="D49" s="161">
        <f>SUM(D50:D58)</f>
        <v>-4024.5</v>
      </c>
      <c r="E49" s="161">
        <f>SUM(E50:E58)</f>
        <v>178155.5</v>
      </c>
      <c r="F49" s="161">
        <f>SUM(F50:F58)</f>
        <v>0</v>
      </c>
      <c r="G49" s="161">
        <f>SUM(G50:G58)</f>
        <v>0</v>
      </c>
      <c r="H49" s="163">
        <f t="shared" si="2"/>
        <v>178155.5</v>
      </c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17" ht="12" customHeight="1" x14ac:dyDescent="0.25">
      <c r="A50" s="53"/>
      <c r="B50" s="177" t="s">
        <v>351</v>
      </c>
      <c r="C50" s="178">
        <v>141935</v>
      </c>
      <c r="D50" s="179">
        <v>0</v>
      </c>
      <c r="E50" s="179">
        <f t="shared" si="3"/>
        <v>141935</v>
      </c>
      <c r="F50" s="179">
        <v>0</v>
      </c>
      <c r="G50" s="179">
        <v>0</v>
      </c>
      <c r="H50" s="179">
        <f t="shared" si="2"/>
        <v>141935</v>
      </c>
      <c r="I50" s="49"/>
      <c r="J50" s="49"/>
      <c r="K50" s="112"/>
      <c r="L50" s="112"/>
      <c r="M50" s="112"/>
      <c r="N50" s="112"/>
      <c r="O50" s="112"/>
      <c r="P50" s="112"/>
      <c r="Q50" s="112"/>
    </row>
    <row r="51" spans="1:17" ht="12" customHeight="1" x14ac:dyDescent="0.25">
      <c r="A51" s="53"/>
      <c r="B51" s="177" t="s">
        <v>352</v>
      </c>
      <c r="C51" s="178">
        <v>30000</v>
      </c>
      <c r="D51" s="179">
        <v>-3000</v>
      </c>
      <c r="E51" s="179">
        <f t="shared" si="3"/>
        <v>27000</v>
      </c>
      <c r="F51" s="179">
        <v>0</v>
      </c>
      <c r="G51" s="179">
        <v>0</v>
      </c>
      <c r="H51" s="179">
        <f t="shared" si="2"/>
        <v>27000</v>
      </c>
      <c r="I51" s="49"/>
      <c r="J51" s="49"/>
      <c r="K51" s="112"/>
      <c r="L51" s="112"/>
      <c r="M51" s="112"/>
      <c r="N51" s="112"/>
      <c r="O51" s="112"/>
      <c r="P51" s="112"/>
      <c r="Q51" s="112"/>
    </row>
    <row r="52" spans="1:17" ht="12" customHeight="1" x14ac:dyDescent="0.25">
      <c r="A52" s="53"/>
      <c r="B52" s="177" t="s">
        <v>353</v>
      </c>
      <c r="C52" s="178">
        <v>0</v>
      </c>
      <c r="D52" s="179">
        <v>0</v>
      </c>
      <c r="E52" s="179">
        <f t="shared" si="3"/>
        <v>0</v>
      </c>
      <c r="F52" s="179">
        <v>0</v>
      </c>
      <c r="G52" s="179">
        <v>0</v>
      </c>
      <c r="H52" s="179">
        <f t="shared" si="2"/>
        <v>0</v>
      </c>
      <c r="I52" s="49"/>
      <c r="J52" s="49"/>
      <c r="K52" s="112"/>
      <c r="L52" s="112"/>
      <c r="M52" s="112"/>
      <c r="N52" s="112"/>
      <c r="O52" s="112"/>
      <c r="P52" s="112"/>
      <c r="Q52" s="112"/>
    </row>
    <row r="53" spans="1:17" ht="12" customHeight="1" x14ac:dyDescent="0.25">
      <c r="A53" s="53"/>
      <c r="B53" s="177" t="s">
        <v>354</v>
      </c>
      <c r="C53" s="178">
        <v>0</v>
      </c>
      <c r="D53" s="179">
        <v>0</v>
      </c>
      <c r="E53" s="179">
        <v>0</v>
      </c>
      <c r="F53" s="179">
        <v>0</v>
      </c>
      <c r="G53" s="179">
        <v>0</v>
      </c>
      <c r="H53" s="179">
        <f t="shared" si="2"/>
        <v>0</v>
      </c>
      <c r="I53" s="49"/>
      <c r="J53" s="49"/>
      <c r="K53" s="112"/>
      <c r="L53" s="112"/>
      <c r="M53" s="112"/>
      <c r="N53" s="112"/>
      <c r="O53" s="112"/>
      <c r="P53" s="112"/>
      <c r="Q53" s="112"/>
    </row>
    <row r="54" spans="1:17" ht="12" customHeight="1" x14ac:dyDescent="0.25">
      <c r="A54" s="53"/>
      <c r="B54" s="177" t="s">
        <v>355</v>
      </c>
      <c r="C54" s="178">
        <v>0</v>
      </c>
      <c r="D54" s="178">
        <v>0</v>
      </c>
      <c r="E54" s="179">
        <f t="shared" si="3"/>
        <v>0</v>
      </c>
      <c r="F54" s="178">
        <v>0</v>
      </c>
      <c r="G54" s="178">
        <v>0</v>
      </c>
      <c r="H54" s="179">
        <f t="shared" si="2"/>
        <v>0</v>
      </c>
      <c r="I54" s="49"/>
      <c r="J54" s="49"/>
      <c r="K54" s="112"/>
      <c r="L54" s="112"/>
      <c r="M54" s="112"/>
      <c r="N54" s="112"/>
      <c r="O54" s="112"/>
      <c r="P54" s="112"/>
      <c r="Q54" s="112"/>
    </row>
    <row r="55" spans="1:17" ht="12" customHeight="1" x14ac:dyDescent="0.25">
      <c r="A55" s="53"/>
      <c r="B55" s="177" t="s">
        <v>356</v>
      </c>
      <c r="C55" s="178">
        <v>0</v>
      </c>
      <c r="D55" s="178">
        <v>0</v>
      </c>
      <c r="E55" s="179">
        <f t="shared" si="3"/>
        <v>0</v>
      </c>
      <c r="F55" s="178">
        <v>0</v>
      </c>
      <c r="G55" s="178">
        <v>0</v>
      </c>
      <c r="H55" s="179">
        <f t="shared" si="2"/>
        <v>0</v>
      </c>
      <c r="I55" s="49"/>
      <c r="J55" s="49"/>
      <c r="K55" s="112"/>
      <c r="L55" s="112"/>
      <c r="M55" s="112"/>
      <c r="N55" s="112"/>
      <c r="O55" s="112"/>
      <c r="P55" s="112"/>
      <c r="Q55" s="112"/>
    </row>
    <row r="56" spans="1:17" ht="12" customHeight="1" x14ac:dyDescent="0.25">
      <c r="A56" s="53"/>
      <c r="B56" s="177" t="s">
        <v>357</v>
      </c>
      <c r="C56" s="178">
        <v>0</v>
      </c>
      <c r="D56" s="178">
        <v>0</v>
      </c>
      <c r="E56" s="179">
        <f t="shared" si="3"/>
        <v>0</v>
      </c>
      <c r="F56" s="178">
        <v>0</v>
      </c>
      <c r="G56" s="178">
        <v>0</v>
      </c>
      <c r="H56" s="179">
        <f t="shared" si="2"/>
        <v>0</v>
      </c>
      <c r="I56" s="49"/>
      <c r="J56" s="49"/>
      <c r="K56" s="112"/>
      <c r="L56" s="112"/>
      <c r="M56" s="112"/>
      <c r="N56" s="112"/>
      <c r="O56" s="112"/>
      <c r="P56" s="112"/>
      <c r="Q56" s="112"/>
    </row>
    <row r="57" spans="1:17" ht="12" customHeight="1" x14ac:dyDescent="0.25">
      <c r="A57" s="53"/>
      <c r="B57" s="177" t="s">
        <v>358</v>
      </c>
      <c r="C57" s="178">
        <v>0</v>
      </c>
      <c r="D57" s="178">
        <v>0</v>
      </c>
      <c r="E57" s="179">
        <f t="shared" si="3"/>
        <v>0</v>
      </c>
      <c r="F57" s="178">
        <v>0</v>
      </c>
      <c r="G57" s="178">
        <v>0</v>
      </c>
      <c r="H57" s="179">
        <f t="shared" si="2"/>
        <v>0</v>
      </c>
      <c r="I57" s="49"/>
      <c r="J57" s="49"/>
      <c r="K57" s="112"/>
      <c r="L57" s="112"/>
      <c r="M57" s="112"/>
      <c r="N57" s="112"/>
      <c r="O57" s="112"/>
      <c r="P57" s="112"/>
      <c r="Q57" s="112"/>
    </row>
    <row r="58" spans="1:17" ht="12" customHeight="1" x14ac:dyDescent="0.25">
      <c r="A58" s="53"/>
      <c r="B58" s="177" t="s">
        <v>359</v>
      </c>
      <c r="C58" s="178">
        <v>10245</v>
      </c>
      <c r="D58" s="178">
        <v>-1024.5</v>
      </c>
      <c r="E58" s="179">
        <f t="shared" si="3"/>
        <v>9220.5</v>
      </c>
      <c r="F58" s="178">
        <v>0</v>
      </c>
      <c r="G58" s="178">
        <v>0</v>
      </c>
      <c r="H58" s="179">
        <f t="shared" si="2"/>
        <v>9220.5</v>
      </c>
      <c r="I58" s="49"/>
      <c r="J58" s="49"/>
      <c r="K58" s="112"/>
      <c r="L58" s="112"/>
      <c r="M58" s="112"/>
      <c r="N58" s="112"/>
      <c r="O58" s="112"/>
      <c r="P58" s="112"/>
      <c r="Q58" s="112"/>
    </row>
    <row r="59" spans="1:17" x14ac:dyDescent="0.25">
      <c r="A59" s="321" t="s">
        <v>360</v>
      </c>
      <c r="B59" s="322"/>
      <c r="C59" s="161">
        <f>SUM(C60:C62)</f>
        <v>3000</v>
      </c>
      <c r="D59" s="161">
        <f>SUM(D60:D62)</f>
        <v>0</v>
      </c>
      <c r="E59" s="161">
        <f>SUM(E60:E62)</f>
        <v>3000</v>
      </c>
      <c r="F59" s="161">
        <f>SUM(F60:F62)</f>
        <v>0</v>
      </c>
      <c r="G59" s="161">
        <f>SUM(G60:G62)</f>
        <v>0</v>
      </c>
      <c r="H59" s="163">
        <f t="shared" si="2"/>
        <v>3000</v>
      </c>
      <c r="I59" s="112"/>
      <c r="J59" s="112"/>
      <c r="K59" s="112"/>
      <c r="L59" s="112"/>
      <c r="M59" s="112"/>
      <c r="N59" s="112"/>
      <c r="O59" s="112"/>
      <c r="P59" s="112"/>
      <c r="Q59" s="112"/>
    </row>
    <row r="60" spans="1:17" ht="12" customHeight="1" x14ac:dyDescent="0.25">
      <c r="A60" s="53"/>
      <c r="B60" s="177" t="s">
        <v>361</v>
      </c>
      <c r="C60" s="178">
        <v>3000</v>
      </c>
      <c r="D60" s="178">
        <v>0</v>
      </c>
      <c r="E60" s="179">
        <f>C60+D60</f>
        <v>3000</v>
      </c>
      <c r="F60" s="178">
        <v>0</v>
      </c>
      <c r="G60" s="178">
        <v>0</v>
      </c>
      <c r="H60" s="179">
        <f t="shared" si="2"/>
        <v>3000</v>
      </c>
      <c r="I60" s="112"/>
      <c r="J60" s="112"/>
      <c r="K60" s="112"/>
      <c r="L60" s="112"/>
      <c r="M60" s="112"/>
      <c r="N60" s="112"/>
      <c r="O60" s="112"/>
      <c r="P60" s="112"/>
      <c r="Q60" s="112"/>
    </row>
    <row r="61" spans="1:17" ht="12" customHeight="1" x14ac:dyDescent="0.25">
      <c r="A61" s="53"/>
      <c r="B61" s="177" t="s">
        <v>362</v>
      </c>
      <c r="C61" s="178">
        <v>0</v>
      </c>
      <c r="D61" s="178">
        <v>0</v>
      </c>
      <c r="E61" s="179">
        <f>C61+D61</f>
        <v>0</v>
      </c>
      <c r="F61" s="178">
        <v>0</v>
      </c>
      <c r="G61" s="178">
        <v>0</v>
      </c>
      <c r="H61" s="179">
        <f t="shared" si="2"/>
        <v>0</v>
      </c>
      <c r="I61" s="112"/>
      <c r="J61" s="112"/>
      <c r="K61" s="112"/>
      <c r="L61" s="112"/>
      <c r="M61" s="112"/>
      <c r="N61" s="112"/>
      <c r="O61" s="112"/>
      <c r="P61" s="112"/>
      <c r="Q61" s="112"/>
    </row>
    <row r="62" spans="1:17" ht="12" customHeight="1" x14ac:dyDescent="0.25">
      <c r="A62" s="53"/>
      <c r="B62" s="177" t="s">
        <v>363</v>
      </c>
      <c r="C62" s="178">
        <v>0</v>
      </c>
      <c r="D62" s="178">
        <v>0</v>
      </c>
      <c r="E62" s="179">
        <f>C62+D62</f>
        <v>0</v>
      </c>
      <c r="F62" s="178">
        <v>0</v>
      </c>
      <c r="G62" s="178">
        <v>0</v>
      </c>
      <c r="H62" s="179">
        <f t="shared" si="2"/>
        <v>0</v>
      </c>
      <c r="I62" s="112"/>
      <c r="J62" s="112"/>
      <c r="K62" s="112"/>
      <c r="L62" s="112"/>
      <c r="M62" s="112"/>
      <c r="N62" s="112"/>
      <c r="O62" s="112"/>
      <c r="P62" s="112"/>
      <c r="Q62" s="112"/>
    </row>
    <row r="63" spans="1:17" x14ac:dyDescent="0.25">
      <c r="A63" s="321" t="s">
        <v>364</v>
      </c>
      <c r="B63" s="322"/>
      <c r="C63" s="161">
        <v>0</v>
      </c>
      <c r="D63" s="161">
        <f>SUM(D64:D71)</f>
        <v>0</v>
      </c>
      <c r="E63" s="161">
        <v>0</v>
      </c>
      <c r="F63" s="161">
        <v>0</v>
      </c>
      <c r="G63" s="161">
        <v>0</v>
      </c>
      <c r="H63" s="163">
        <f t="shared" si="2"/>
        <v>0</v>
      </c>
      <c r="I63" s="112"/>
      <c r="J63" s="112"/>
      <c r="K63" s="112"/>
      <c r="L63" s="112"/>
      <c r="M63" s="112"/>
      <c r="N63" s="112"/>
      <c r="O63" s="112"/>
      <c r="P63" s="112"/>
      <c r="Q63" s="112"/>
    </row>
    <row r="64" spans="1:17" ht="12" customHeight="1" x14ac:dyDescent="0.25">
      <c r="A64" s="53"/>
      <c r="B64" s="177" t="s">
        <v>365</v>
      </c>
      <c r="C64" s="178">
        <v>0</v>
      </c>
      <c r="D64" s="178">
        <v>0</v>
      </c>
      <c r="E64" s="179">
        <f t="shared" ref="E64:E71" si="7">C64+D64</f>
        <v>0</v>
      </c>
      <c r="F64" s="178">
        <v>0</v>
      </c>
      <c r="G64" s="178">
        <v>0</v>
      </c>
      <c r="H64" s="179">
        <f t="shared" si="2"/>
        <v>0</v>
      </c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17" ht="12" customHeight="1" x14ac:dyDescent="0.25">
      <c r="A65" s="53"/>
      <c r="B65" s="177" t="s">
        <v>366</v>
      </c>
      <c r="C65" s="178">
        <v>0</v>
      </c>
      <c r="D65" s="178">
        <v>0</v>
      </c>
      <c r="E65" s="179">
        <f t="shared" si="7"/>
        <v>0</v>
      </c>
      <c r="F65" s="178">
        <v>0</v>
      </c>
      <c r="G65" s="178">
        <v>0</v>
      </c>
      <c r="H65" s="179">
        <f t="shared" si="2"/>
        <v>0</v>
      </c>
      <c r="I65" s="112"/>
      <c r="J65" s="112"/>
      <c r="K65" s="112"/>
      <c r="L65" s="112"/>
      <c r="M65" s="112"/>
      <c r="N65" s="112"/>
      <c r="O65" s="112"/>
      <c r="P65" s="112"/>
      <c r="Q65" s="112"/>
    </row>
    <row r="66" spans="1:17" ht="12" customHeight="1" x14ac:dyDescent="0.25">
      <c r="A66" s="53"/>
      <c r="B66" s="177" t="s">
        <v>367</v>
      </c>
      <c r="C66" s="178">
        <v>0</v>
      </c>
      <c r="D66" s="178">
        <v>0</v>
      </c>
      <c r="E66" s="179">
        <f t="shared" si="7"/>
        <v>0</v>
      </c>
      <c r="F66" s="178">
        <v>0</v>
      </c>
      <c r="G66" s="178">
        <v>0</v>
      </c>
      <c r="H66" s="179">
        <f t="shared" si="2"/>
        <v>0</v>
      </c>
      <c r="I66" s="112"/>
      <c r="J66" s="112"/>
      <c r="K66" s="112"/>
      <c r="L66" s="112"/>
      <c r="M66" s="112"/>
      <c r="N66" s="112"/>
      <c r="O66" s="112"/>
      <c r="P66" s="112"/>
      <c r="Q66" s="112"/>
    </row>
    <row r="67" spans="1:17" ht="12" customHeight="1" x14ac:dyDescent="0.25">
      <c r="A67" s="53"/>
      <c r="B67" s="177" t="s">
        <v>368</v>
      </c>
      <c r="C67" s="178">
        <v>0</v>
      </c>
      <c r="D67" s="178">
        <v>0</v>
      </c>
      <c r="E67" s="179">
        <f t="shared" si="7"/>
        <v>0</v>
      </c>
      <c r="F67" s="178">
        <v>0</v>
      </c>
      <c r="G67" s="178">
        <v>0</v>
      </c>
      <c r="H67" s="179">
        <f t="shared" si="2"/>
        <v>0</v>
      </c>
      <c r="I67" s="112"/>
      <c r="J67" s="112"/>
      <c r="K67" s="112"/>
      <c r="L67" s="112"/>
      <c r="M67" s="112"/>
      <c r="N67" s="112"/>
      <c r="O67" s="112"/>
      <c r="P67" s="112"/>
      <c r="Q67" s="112"/>
    </row>
    <row r="68" spans="1:17" ht="12" customHeight="1" x14ac:dyDescent="0.25">
      <c r="A68" s="53"/>
      <c r="B68" s="177" t="s">
        <v>369</v>
      </c>
      <c r="C68" s="178">
        <v>0</v>
      </c>
      <c r="D68" s="178">
        <v>0</v>
      </c>
      <c r="E68" s="179">
        <f t="shared" si="7"/>
        <v>0</v>
      </c>
      <c r="F68" s="178">
        <v>0</v>
      </c>
      <c r="G68" s="178">
        <v>0</v>
      </c>
      <c r="H68" s="179">
        <f t="shared" si="2"/>
        <v>0</v>
      </c>
      <c r="I68" s="112"/>
      <c r="J68" s="112"/>
      <c r="K68" s="112"/>
      <c r="L68" s="112"/>
      <c r="M68" s="112"/>
      <c r="N68" s="112"/>
      <c r="O68" s="112"/>
      <c r="P68" s="112"/>
      <c r="Q68" s="112"/>
    </row>
    <row r="69" spans="1:17" ht="12" customHeight="1" x14ac:dyDescent="0.25">
      <c r="A69" s="53"/>
      <c r="B69" s="177" t="s">
        <v>370</v>
      </c>
      <c r="C69" s="178">
        <v>0</v>
      </c>
      <c r="D69" s="178">
        <v>0</v>
      </c>
      <c r="E69" s="179">
        <f t="shared" si="7"/>
        <v>0</v>
      </c>
      <c r="F69" s="178">
        <v>0</v>
      </c>
      <c r="G69" s="178">
        <v>0</v>
      </c>
      <c r="H69" s="179">
        <f t="shared" si="2"/>
        <v>0</v>
      </c>
      <c r="I69" s="112"/>
      <c r="J69" s="112"/>
      <c r="K69" s="112"/>
      <c r="L69" s="112"/>
      <c r="M69" s="112"/>
      <c r="N69" s="112"/>
      <c r="O69" s="112"/>
      <c r="P69" s="112"/>
      <c r="Q69" s="112"/>
    </row>
    <row r="70" spans="1:17" ht="12" customHeight="1" x14ac:dyDescent="0.25">
      <c r="A70" s="53"/>
      <c r="B70" s="177" t="s">
        <v>371</v>
      </c>
      <c r="C70" s="178">
        <v>0</v>
      </c>
      <c r="D70" s="178">
        <v>0</v>
      </c>
      <c r="E70" s="179">
        <f t="shared" si="7"/>
        <v>0</v>
      </c>
      <c r="F70" s="178">
        <v>0</v>
      </c>
      <c r="G70" s="178">
        <v>0</v>
      </c>
      <c r="H70" s="179">
        <f t="shared" si="2"/>
        <v>0</v>
      </c>
      <c r="I70" s="112"/>
      <c r="J70" s="112"/>
      <c r="K70" s="112"/>
      <c r="L70" s="112"/>
      <c r="M70" s="112"/>
      <c r="N70" s="112"/>
      <c r="O70" s="112"/>
      <c r="P70" s="112"/>
      <c r="Q70" s="112"/>
    </row>
    <row r="71" spans="1:17" ht="12" customHeight="1" x14ac:dyDescent="0.25">
      <c r="A71" s="53"/>
      <c r="B71" s="177" t="s">
        <v>372</v>
      </c>
      <c r="C71" s="178">
        <v>0</v>
      </c>
      <c r="D71" s="178">
        <v>0</v>
      </c>
      <c r="E71" s="179">
        <f t="shared" si="7"/>
        <v>0</v>
      </c>
      <c r="F71" s="178">
        <v>0</v>
      </c>
      <c r="G71" s="178">
        <v>0</v>
      </c>
      <c r="H71" s="179">
        <f t="shared" si="2"/>
        <v>0</v>
      </c>
      <c r="I71" s="112"/>
      <c r="J71" s="112"/>
      <c r="K71" s="112"/>
      <c r="L71" s="112"/>
      <c r="M71" s="112"/>
      <c r="N71" s="112"/>
      <c r="O71" s="112"/>
      <c r="P71" s="112"/>
      <c r="Q71" s="112"/>
    </row>
    <row r="72" spans="1:17" x14ac:dyDescent="0.25">
      <c r="A72" s="321" t="s">
        <v>373</v>
      </c>
      <c r="B72" s="322"/>
      <c r="C72" s="161">
        <v>0</v>
      </c>
      <c r="D72" s="161">
        <f>SUM(D73:D75)</f>
        <v>0</v>
      </c>
      <c r="E72" s="161">
        <v>0</v>
      </c>
      <c r="F72" s="161">
        <v>0</v>
      </c>
      <c r="G72" s="161">
        <v>0</v>
      </c>
      <c r="H72" s="163">
        <f t="shared" si="2"/>
        <v>0</v>
      </c>
      <c r="I72" s="112"/>
      <c r="J72" s="112"/>
      <c r="K72" s="112"/>
      <c r="L72" s="112"/>
      <c r="M72" s="112"/>
      <c r="N72" s="112"/>
      <c r="O72" s="112"/>
      <c r="P72" s="112"/>
      <c r="Q72" s="112"/>
    </row>
    <row r="73" spans="1:17" ht="12" customHeight="1" x14ac:dyDescent="0.25">
      <c r="A73" s="53"/>
      <c r="B73" s="177" t="s">
        <v>374</v>
      </c>
      <c r="C73" s="178">
        <v>0</v>
      </c>
      <c r="D73" s="178">
        <v>0</v>
      </c>
      <c r="E73" s="179">
        <f>C73+D73</f>
        <v>0</v>
      </c>
      <c r="F73" s="178">
        <v>0</v>
      </c>
      <c r="G73" s="178">
        <v>0</v>
      </c>
      <c r="H73" s="179">
        <f t="shared" si="2"/>
        <v>0</v>
      </c>
      <c r="I73" s="112"/>
      <c r="J73" s="112"/>
      <c r="K73" s="112"/>
      <c r="L73" s="112"/>
      <c r="M73" s="112"/>
      <c r="N73" s="112"/>
      <c r="O73" s="112"/>
      <c r="P73" s="112"/>
      <c r="Q73" s="112"/>
    </row>
    <row r="74" spans="1:17" ht="12" customHeight="1" x14ac:dyDescent="0.25">
      <c r="A74" s="53"/>
      <c r="B74" s="177" t="s">
        <v>375</v>
      </c>
      <c r="C74" s="178">
        <v>0</v>
      </c>
      <c r="D74" s="178">
        <v>0</v>
      </c>
      <c r="E74" s="179">
        <f>C74+D74</f>
        <v>0</v>
      </c>
      <c r="F74" s="178">
        <v>0</v>
      </c>
      <c r="G74" s="178">
        <v>0</v>
      </c>
      <c r="H74" s="179">
        <f t="shared" si="2"/>
        <v>0</v>
      </c>
      <c r="I74" s="112"/>
      <c r="J74" s="112"/>
      <c r="K74" s="112"/>
      <c r="L74" s="112"/>
      <c r="M74" s="112"/>
      <c r="N74" s="112"/>
      <c r="O74" s="112"/>
      <c r="P74" s="112"/>
      <c r="Q74" s="112"/>
    </row>
    <row r="75" spans="1:17" ht="12" customHeight="1" x14ac:dyDescent="0.25">
      <c r="A75" s="53"/>
      <c r="B75" s="177" t="s">
        <v>376</v>
      </c>
      <c r="C75" s="178">
        <v>0</v>
      </c>
      <c r="D75" s="178">
        <v>0</v>
      </c>
      <c r="E75" s="179">
        <f>C75+D75</f>
        <v>0</v>
      </c>
      <c r="F75" s="178">
        <v>0</v>
      </c>
      <c r="G75" s="178">
        <v>0</v>
      </c>
      <c r="H75" s="179">
        <f t="shared" si="2"/>
        <v>0</v>
      </c>
      <c r="I75" s="112"/>
      <c r="J75" s="112"/>
      <c r="K75" s="112"/>
      <c r="L75" s="112"/>
      <c r="M75" s="112"/>
      <c r="N75" s="112"/>
      <c r="O75" s="112"/>
      <c r="P75" s="112"/>
      <c r="Q75" s="112"/>
    </row>
    <row r="76" spans="1:17" x14ac:dyDescent="0.25">
      <c r="A76" s="321" t="s">
        <v>377</v>
      </c>
      <c r="B76" s="322"/>
      <c r="C76" s="161">
        <v>0</v>
      </c>
      <c r="D76" s="161">
        <f>SUM(D77:D83)</f>
        <v>0</v>
      </c>
      <c r="E76" s="161">
        <v>0</v>
      </c>
      <c r="F76" s="161">
        <v>0</v>
      </c>
      <c r="G76" s="161">
        <v>0</v>
      </c>
      <c r="H76" s="163">
        <f t="shared" si="2"/>
        <v>0</v>
      </c>
      <c r="I76" s="112"/>
      <c r="J76" s="112"/>
      <c r="K76" s="112"/>
      <c r="L76" s="112"/>
      <c r="M76" s="112"/>
      <c r="N76" s="112"/>
      <c r="O76" s="112"/>
      <c r="P76" s="112"/>
      <c r="Q76" s="112"/>
    </row>
    <row r="77" spans="1:17" ht="12" customHeight="1" x14ac:dyDescent="0.25">
      <c r="A77" s="53"/>
      <c r="B77" s="177" t="s">
        <v>378</v>
      </c>
      <c r="C77" s="178">
        <v>0</v>
      </c>
      <c r="D77" s="178">
        <v>0</v>
      </c>
      <c r="E77" s="179">
        <f t="shared" ref="E77:E83" si="8">C77+D77</f>
        <v>0</v>
      </c>
      <c r="F77" s="178">
        <v>0</v>
      </c>
      <c r="G77" s="178">
        <v>0</v>
      </c>
      <c r="H77" s="179">
        <f t="shared" ref="H77:H83" si="9">+E77-F77</f>
        <v>0</v>
      </c>
      <c r="I77" s="112"/>
      <c r="J77" s="112"/>
      <c r="K77" s="112"/>
      <c r="L77" s="112"/>
      <c r="M77" s="112"/>
      <c r="N77" s="112"/>
      <c r="O77" s="112"/>
      <c r="P77" s="112"/>
      <c r="Q77" s="112"/>
    </row>
    <row r="78" spans="1:17" ht="12" customHeight="1" x14ac:dyDescent="0.25">
      <c r="A78" s="53"/>
      <c r="B78" s="177" t="s">
        <v>379</v>
      </c>
      <c r="C78" s="178">
        <v>0</v>
      </c>
      <c r="D78" s="178">
        <v>0</v>
      </c>
      <c r="E78" s="179">
        <f t="shared" si="8"/>
        <v>0</v>
      </c>
      <c r="F78" s="178">
        <v>0</v>
      </c>
      <c r="G78" s="178">
        <v>0</v>
      </c>
      <c r="H78" s="179">
        <f t="shared" si="9"/>
        <v>0</v>
      </c>
      <c r="I78" s="112"/>
      <c r="J78" s="112"/>
      <c r="K78" s="112"/>
      <c r="L78" s="112"/>
      <c r="M78" s="112"/>
      <c r="N78" s="112"/>
      <c r="O78" s="112"/>
      <c r="P78" s="112"/>
      <c r="Q78" s="112"/>
    </row>
    <row r="79" spans="1:17" ht="12" customHeight="1" x14ac:dyDescent="0.25">
      <c r="A79" s="53"/>
      <c r="B79" s="177" t="s">
        <v>380</v>
      </c>
      <c r="C79" s="178">
        <v>0</v>
      </c>
      <c r="D79" s="178">
        <v>0</v>
      </c>
      <c r="E79" s="179">
        <f t="shared" si="8"/>
        <v>0</v>
      </c>
      <c r="F79" s="178">
        <v>0</v>
      </c>
      <c r="G79" s="178">
        <v>0</v>
      </c>
      <c r="H79" s="179">
        <f t="shared" si="9"/>
        <v>0</v>
      </c>
      <c r="I79" s="112"/>
      <c r="J79" s="112"/>
      <c r="K79" s="112"/>
      <c r="L79" s="112"/>
      <c r="M79" s="112"/>
      <c r="N79" s="112"/>
      <c r="O79" s="112"/>
      <c r="P79" s="112"/>
      <c r="Q79" s="112"/>
    </row>
    <row r="80" spans="1:17" ht="12" customHeight="1" x14ac:dyDescent="0.25">
      <c r="A80" s="53"/>
      <c r="B80" s="177" t="s">
        <v>381</v>
      </c>
      <c r="C80" s="178">
        <v>0</v>
      </c>
      <c r="D80" s="178">
        <v>0</v>
      </c>
      <c r="E80" s="179">
        <f t="shared" si="8"/>
        <v>0</v>
      </c>
      <c r="F80" s="178">
        <v>0</v>
      </c>
      <c r="G80" s="178">
        <v>0</v>
      </c>
      <c r="H80" s="179">
        <f t="shared" si="9"/>
        <v>0</v>
      </c>
      <c r="I80" s="112"/>
      <c r="J80" s="112"/>
      <c r="K80" s="112"/>
      <c r="L80" s="112"/>
      <c r="M80" s="112"/>
      <c r="N80" s="112"/>
      <c r="O80" s="112"/>
      <c r="P80" s="112"/>
      <c r="Q80" s="112"/>
    </row>
    <row r="81" spans="1:17" ht="12" customHeight="1" x14ac:dyDescent="0.25">
      <c r="A81" s="53"/>
      <c r="B81" s="177" t="s">
        <v>382</v>
      </c>
      <c r="C81" s="178">
        <v>0</v>
      </c>
      <c r="D81" s="178">
        <v>0</v>
      </c>
      <c r="E81" s="179">
        <f t="shared" si="8"/>
        <v>0</v>
      </c>
      <c r="F81" s="178">
        <v>0</v>
      </c>
      <c r="G81" s="178">
        <v>0</v>
      </c>
      <c r="H81" s="179">
        <f t="shared" si="9"/>
        <v>0</v>
      </c>
      <c r="I81" s="112"/>
      <c r="J81" s="112"/>
      <c r="K81" s="112"/>
      <c r="L81" s="112"/>
      <c r="M81" s="112"/>
      <c r="N81" s="112"/>
      <c r="O81" s="112"/>
      <c r="P81" s="112"/>
      <c r="Q81" s="112"/>
    </row>
    <row r="82" spans="1:17" ht="12" customHeight="1" x14ac:dyDescent="0.25">
      <c r="A82" s="53"/>
      <c r="B82" s="177" t="s">
        <v>383</v>
      </c>
      <c r="C82" s="178">
        <v>0</v>
      </c>
      <c r="D82" s="178">
        <v>0</v>
      </c>
      <c r="E82" s="179">
        <f t="shared" si="8"/>
        <v>0</v>
      </c>
      <c r="F82" s="178">
        <v>0</v>
      </c>
      <c r="G82" s="178">
        <v>0</v>
      </c>
      <c r="H82" s="179">
        <f t="shared" si="9"/>
        <v>0</v>
      </c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 ht="12" customHeight="1" thickBot="1" x14ac:dyDescent="0.3">
      <c r="A83" s="28"/>
      <c r="B83" s="182" t="s">
        <v>384</v>
      </c>
      <c r="C83" s="183">
        <v>0</v>
      </c>
      <c r="D83" s="183">
        <v>0</v>
      </c>
      <c r="E83" s="184">
        <f t="shared" si="8"/>
        <v>0</v>
      </c>
      <c r="F83" s="183">
        <v>0</v>
      </c>
      <c r="G83" s="183">
        <v>0</v>
      </c>
      <c r="H83" s="184">
        <f t="shared" si="9"/>
        <v>0</v>
      </c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17" x14ac:dyDescent="0.25">
      <c r="A84" s="323" t="s">
        <v>385</v>
      </c>
      <c r="B84" s="324"/>
      <c r="C84" s="185">
        <f>+C85+C93+C103+C113+C123+C133+C137+C146+C150</f>
        <v>0</v>
      </c>
      <c r="D84" s="185">
        <f>+D85+D93+D103+D113+D123+D133+D137+D146+D150</f>
        <v>0</v>
      </c>
      <c r="E84" s="185">
        <f>+E85+E93+E103+E113+E123+E133+E137+E146+E150</f>
        <v>0</v>
      </c>
      <c r="F84" s="198">
        <f>+F85+F93+F103+F113+F123+F133+F137+F146+F150</f>
        <v>0</v>
      </c>
      <c r="G84" s="185">
        <f>+G85+G93+G103+G113+G123+G133+G137+G146+G150</f>
        <v>0</v>
      </c>
      <c r="H84" s="185">
        <f>+E84-F84</f>
        <v>0</v>
      </c>
      <c r="I84" s="49"/>
      <c r="J84" s="49"/>
      <c r="K84" s="49"/>
      <c r="L84" s="49"/>
      <c r="M84" s="49"/>
      <c r="N84" s="49"/>
      <c r="O84" s="49"/>
      <c r="P84" s="49"/>
      <c r="Q84" s="49"/>
    </row>
    <row r="85" spans="1:17" x14ac:dyDescent="0.25">
      <c r="A85" s="321" t="s">
        <v>312</v>
      </c>
      <c r="B85" s="322"/>
      <c r="C85" s="161">
        <f>SUM(C86:C92)</f>
        <v>0</v>
      </c>
      <c r="D85" s="161">
        <f>SUM(D86:D92)</f>
        <v>0</v>
      </c>
      <c r="E85" s="161">
        <f>SUM(E86:E92)</f>
        <v>0</v>
      </c>
      <c r="F85" s="161">
        <f>SUM(F86:F92)</f>
        <v>0</v>
      </c>
      <c r="G85" s="161">
        <f>SUM(G86:G92)</f>
        <v>0</v>
      </c>
      <c r="H85" s="163">
        <f t="shared" ref="H85:H148" si="10">+E85-F85</f>
        <v>0</v>
      </c>
      <c r="I85" s="112"/>
      <c r="J85" s="112"/>
      <c r="K85" s="112"/>
      <c r="L85" s="112"/>
      <c r="M85" s="112"/>
      <c r="N85" s="112"/>
      <c r="O85" s="112"/>
      <c r="P85" s="112"/>
      <c r="Q85" s="112"/>
    </row>
    <row r="86" spans="1:17" ht="12" customHeight="1" x14ac:dyDescent="0.25">
      <c r="A86" s="53"/>
      <c r="B86" s="177" t="s">
        <v>313</v>
      </c>
      <c r="C86" s="178">
        <v>0</v>
      </c>
      <c r="D86" s="179">
        <v>0</v>
      </c>
      <c r="E86" s="179">
        <f>+D86+C86</f>
        <v>0</v>
      </c>
      <c r="F86" s="179">
        <v>0</v>
      </c>
      <c r="G86" s="179">
        <v>0</v>
      </c>
      <c r="H86" s="179">
        <f t="shared" si="10"/>
        <v>0</v>
      </c>
      <c r="I86" s="49"/>
      <c r="J86" s="49"/>
      <c r="K86" s="112"/>
      <c r="L86" s="112"/>
      <c r="M86" s="112"/>
      <c r="N86" s="112"/>
      <c r="O86" s="112"/>
      <c r="P86" s="112"/>
      <c r="Q86" s="112"/>
    </row>
    <row r="87" spans="1:17" ht="12" customHeight="1" x14ac:dyDescent="0.25">
      <c r="A87" s="53"/>
      <c r="B87" s="177" t="s">
        <v>314</v>
      </c>
      <c r="C87" s="178">
        <v>0</v>
      </c>
      <c r="D87" s="179">
        <v>0</v>
      </c>
      <c r="E87" s="179">
        <f t="shared" ref="E87:E122" si="11">+D87+C87</f>
        <v>0</v>
      </c>
      <c r="F87" s="179">
        <v>0</v>
      </c>
      <c r="G87" s="179">
        <v>0</v>
      </c>
      <c r="H87" s="179">
        <f t="shared" si="10"/>
        <v>0</v>
      </c>
      <c r="I87" s="49"/>
      <c r="J87" s="49"/>
      <c r="K87" s="112"/>
      <c r="L87" s="112"/>
      <c r="M87" s="112"/>
      <c r="N87" s="112"/>
      <c r="O87" s="112"/>
      <c r="P87" s="112"/>
      <c r="Q87" s="112"/>
    </row>
    <row r="88" spans="1:17" ht="12" customHeight="1" x14ac:dyDescent="0.25">
      <c r="A88" s="53"/>
      <c r="B88" s="177" t="s">
        <v>315</v>
      </c>
      <c r="C88" s="178">
        <v>0</v>
      </c>
      <c r="D88" s="179">
        <v>0</v>
      </c>
      <c r="E88" s="179">
        <f t="shared" si="11"/>
        <v>0</v>
      </c>
      <c r="F88" s="179">
        <v>0</v>
      </c>
      <c r="G88" s="179">
        <v>0</v>
      </c>
      <c r="H88" s="179">
        <f t="shared" si="10"/>
        <v>0</v>
      </c>
      <c r="I88" s="49"/>
      <c r="J88" s="49"/>
      <c r="K88" s="112"/>
      <c r="L88" s="112"/>
      <c r="M88" s="112"/>
      <c r="N88" s="112"/>
      <c r="O88" s="112"/>
      <c r="P88" s="112"/>
      <c r="Q88" s="112"/>
    </row>
    <row r="89" spans="1:17" ht="12" customHeight="1" x14ac:dyDescent="0.25">
      <c r="A89" s="53"/>
      <c r="B89" s="177" t="s">
        <v>316</v>
      </c>
      <c r="C89" s="178">
        <v>0</v>
      </c>
      <c r="D89" s="179">
        <v>0</v>
      </c>
      <c r="E89" s="179">
        <f t="shared" si="11"/>
        <v>0</v>
      </c>
      <c r="F89" s="179">
        <v>0</v>
      </c>
      <c r="G89" s="179">
        <v>0</v>
      </c>
      <c r="H89" s="179">
        <f t="shared" si="10"/>
        <v>0</v>
      </c>
      <c r="I89" s="49"/>
      <c r="J89" s="49"/>
      <c r="K89" s="112"/>
      <c r="L89" s="112"/>
      <c r="M89" s="112"/>
      <c r="N89" s="112"/>
      <c r="O89" s="112"/>
      <c r="P89" s="112"/>
      <c r="Q89" s="112"/>
    </row>
    <row r="90" spans="1:17" ht="12" customHeight="1" x14ac:dyDescent="0.25">
      <c r="A90" s="53"/>
      <c r="B90" s="177" t="s">
        <v>317</v>
      </c>
      <c r="C90" s="178">
        <v>0</v>
      </c>
      <c r="D90" s="179">
        <v>0</v>
      </c>
      <c r="E90" s="179">
        <f t="shared" si="11"/>
        <v>0</v>
      </c>
      <c r="F90" s="179">
        <v>0</v>
      </c>
      <c r="G90" s="179">
        <v>0</v>
      </c>
      <c r="H90" s="179">
        <f t="shared" si="10"/>
        <v>0</v>
      </c>
      <c r="I90" s="49"/>
      <c r="J90" s="49"/>
      <c r="K90" s="112"/>
      <c r="L90" s="112"/>
      <c r="M90" s="112"/>
      <c r="N90" s="112"/>
      <c r="O90" s="112"/>
      <c r="P90" s="112"/>
      <c r="Q90" s="112"/>
    </row>
    <row r="91" spans="1:17" ht="12" customHeight="1" x14ac:dyDescent="0.25">
      <c r="A91" s="53"/>
      <c r="B91" s="177" t="s">
        <v>318</v>
      </c>
      <c r="C91" s="178">
        <v>0</v>
      </c>
      <c r="D91" s="179">
        <v>0</v>
      </c>
      <c r="E91" s="179">
        <f t="shared" si="11"/>
        <v>0</v>
      </c>
      <c r="F91" s="179">
        <v>0</v>
      </c>
      <c r="G91" s="179">
        <v>0</v>
      </c>
      <c r="H91" s="179">
        <f t="shared" si="10"/>
        <v>0</v>
      </c>
      <c r="I91" s="49"/>
      <c r="J91" s="49"/>
      <c r="K91" s="112"/>
      <c r="L91" s="112"/>
      <c r="M91" s="112"/>
      <c r="N91" s="112"/>
      <c r="O91" s="112"/>
      <c r="P91" s="112"/>
      <c r="Q91" s="112"/>
    </row>
    <row r="92" spans="1:17" ht="12" customHeight="1" x14ac:dyDescent="0.25">
      <c r="A92" s="53"/>
      <c r="B92" s="177" t="s">
        <v>319</v>
      </c>
      <c r="C92" s="178">
        <v>0</v>
      </c>
      <c r="D92" s="179">
        <v>0</v>
      </c>
      <c r="E92" s="179">
        <f t="shared" si="11"/>
        <v>0</v>
      </c>
      <c r="F92" s="179">
        <v>0</v>
      </c>
      <c r="G92" s="179">
        <v>0</v>
      </c>
      <c r="H92" s="179">
        <f t="shared" si="10"/>
        <v>0</v>
      </c>
      <c r="I92" s="49"/>
      <c r="J92" s="49"/>
      <c r="K92" s="112"/>
      <c r="L92" s="112"/>
      <c r="M92" s="112"/>
      <c r="N92" s="112"/>
      <c r="O92" s="112"/>
      <c r="P92" s="112"/>
      <c r="Q92" s="112"/>
    </row>
    <row r="93" spans="1:17" x14ac:dyDescent="0.25">
      <c r="A93" s="321" t="s">
        <v>320</v>
      </c>
      <c r="B93" s="322"/>
      <c r="C93" s="161">
        <f>SUM(C94:C102)</f>
        <v>0</v>
      </c>
      <c r="D93" s="161">
        <f>SUM(D94:D102)</f>
        <v>0</v>
      </c>
      <c r="E93" s="161">
        <f>SUM(E94:E102)</f>
        <v>0</v>
      </c>
      <c r="F93" s="161">
        <f>SUM(F94:F102)</f>
        <v>0</v>
      </c>
      <c r="G93" s="161">
        <f>SUM(G94:G102)</f>
        <v>0</v>
      </c>
      <c r="H93" s="163">
        <f>+E93-F93</f>
        <v>0</v>
      </c>
      <c r="I93" s="112"/>
      <c r="J93" s="112"/>
      <c r="K93" s="112"/>
      <c r="L93" s="112"/>
      <c r="M93" s="112"/>
      <c r="N93" s="112"/>
      <c r="O93" s="112"/>
      <c r="P93" s="112"/>
      <c r="Q93" s="112"/>
    </row>
    <row r="94" spans="1:17" ht="15" customHeight="1" x14ac:dyDescent="0.25">
      <c r="A94" s="53"/>
      <c r="B94" s="177" t="s">
        <v>321</v>
      </c>
      <c r="C94" s="178">
        <v>0</v>
      </c>
      <c r="D94" s="179">
        <v>0</v>
      </c>
      <c r="E94" s="179">
        <f t="shared" si="11"/>
        <v>0</v>
      </c>
      <c r="F94" s="179">
        <v>0</v>
      </c>
      <c r="G94" s="179">
        <v>0</v>
      </c>
      <c r="H94" s="179">
        <f t="shared" si="10"/>
        <v>0</v>
      </c>
      <c r="I94" s="49"/>
      <c r="J94" s="49"/>
      <c r="K94" s="112"/>
      <c r="L94" s="112"/>
      <c r="M94" s="112"/>
      <c r="N94" s="112"/>
      <c r="O94" s="112"/>
      <c r="P94" s="112"/>
      <c r="Q94" s="112"/>
    </row>
    <row r="95" spans="1:17" ht="12" customHeight="1" x14ac:dyDescent="0.25">
      <c r="A95" s="53"/>
      <c r="B95" s="177" t="s">
        <v>322</v>
      </c>
      <c r="C95" s="178">
        <v>0</v>
      </c>
      <c r="D95" s="179">
        <v>0</v>
      </c>
      <c r="E95" s="179">
        <f t="shared" si="11"/>
        <v>0</v>
      </c>
      <c r="F95" s="179">
        <v>0</v>
      </c>
      <c r="G95" s="179">
        <v>0</v>
      </c>
      <c r="H95" s="179">
        <f t="shared" si="10"/>
        <v>0</v>
      </c>
      <c r="I95" s="49"/>
      <c r="J95" s="49"/>
      <c r="K95" s="112"/>
      <c r="L95" s="112"/>
      <c r="M95" s="112"/>
      <c r="N95" s="112"/>
      <c r="O95" s="112"/>
      <c r="P95" s="112"/>
      <c r="Q95" s="112"/>
    </row>
    <row r="96" spans="1:17" ht="12" customHeight="1" x14ac:dyDescent="0.25">
      <c r="A96" s="53"/>
      <c r="B96" s="177" t="s">
        <v>323</v>
      </c>
      <c r="C96" s="178">
        <v>0</v>
      </c>
      <c r="D96" s="179">
        <v>0</v>
      </c>
      <c r="E96" s="179">
        <f t="shared" si="11"/>
        <v>0</v>
      </c>
      <c r="F96" s="179">
        <v>0</v>
      </c>
      <c r="G96" s="179">
        <v>0</v>
      </c>
      <c r="H96" s="179">
        <f t="shared" si="10"/>
        <v>0</v>
      </c>
      <c r="I96" s="49"/>
      <c r="J96" s="49"/>
      <c r="K96" s="112"/>
      <c r="L96" s="112"/>
      <c r="M96" s="112"/>
      <c r="N96" s="112"/>
      <c r="O96" s="112"/>
      <c r="P96" s="112"/>
      <c r="Q96" s="112"/>
    </row>
    <row r="97" spans="1:17" ht="12" customHeight="1" x14ac:dyDescent="0.25">
      <c r="A97" s="53"/>
      <c r="B97" s="177" t="s">
        <v>324</v>
      </c>
      <c r="C97" s="178">
        <v>0</v>
      </c>
      <c r="D97" s="179">
        <v>0</v>
      </c>
      <c r="E97" s="179">
        <f t="shared" si="11"/>
        <v>0</v>
      </c>
      <c r="F97" s="179">
        <v>0</v>
      </c>
      <c r="G97" s="179">
        <v>0</v>
      </c>
      <c r="H97" s="179">
        <f t="shared" si="10"/>
        <v>0</v>
      </c>
      <c r="I97" s="49"/>
      <c r="J97" s="49"/>
      <c r="K97" s="112"/>
      <c r="L97" s="112"/>
      <c r="M97" s="112"/>
      <c r="N97" s="112"/>
      <c r="O97" s="112"/>
      <c r="P97" s="112"/>
      <c r="Q97" s="112"/>
    </row>
    <row r="98" spans="1:17" ht="12" customHeight="1" x14ac:dyDescent="0.25">
      <c r="A98" s="53"/>
      <c r="B98" s="177" t="s">
        <v>325</v>
      </c>
      <c r="C98" s="178">
        <v>0</v>
      </c>
      <c r="D98" s="179">
        <v>0</v>
      </c>
      <c r="E98" s="179">
        <f t="shared" si="11"/>
        <v>0</v>
      </c>
      <c r="F98" s="179">
        <v>0</v>
      </c>
      <c r="G98" s="179">
        <v>0</v>
      </c>
      <c r="H98" s="179">
        <f t="shared" si="10"/>
        <v>0</v>
      </c>
      <c r="I98" s="49"/>
      <c r="J98" s="49"/>
      <c r="K98" s="112"/>
      <c r="L98" s="112"/>
      <c r="M98" s="112"/>
      <c r="N98" s="112"/>
      <c r="O98" s="112"/>
      <c r="P98" s="112"/>
      <c r="Q98" s="112"/>
    </row>
    <row r="99" spans="1:17" ht="12" customHeight="1" x14ac:dyDescent="0.25">
      <c r="A99" s="53"/>
      <c r="B99" s="177" t="s">
        <v>326</v>
      </c>
      <c r="C99" s="178">
        <v>0</v>
      </c>
      <c r="D99" s="179">
        <v>0</v>
      </c>
      <c r="E99" s="179">
        <f t="shared" si="11"/>
        <v>0</v>
      </c>
      <c r="F99" s="179">
        <v>0</v>
      </c>
      <c r="G99" s="179">
        <v>0</v>
      </c>
      <c r="H99" s="179">
        <f t="shared" si="10"/>
        <v>0</v>
      </c>
      <c r="I99" s="49"/>
      <c r="J99" s="49"/>
      <c r="K99" s="112"/>
      <c r="L99" s="112"/>
      <c r="M99" s="112"/>
      <c r="N99" s="112"/>
      <c r="O99" s="112"/>
      <c r="P99" s="112"/>
      <c r="Q99" s="112"/>
    </row>
    <row r="100" spans="1:17" ht="12" customHeight="1" x14ac:dyDescent="0.25">
      <c r="A100" s="53"/>
      <c r="B100" s="177" t="s">
        <v>327</v>
      </c>
      <c r="C100" s="178">
        <v>0</v>
      </c>
      <c r="D100" s="179">
        <v>0</v>
      </c>
      <c r="E100" s="179">
        <f t="shared" si="11"/>
        <v>0</v>
      </c>
      <c r="F100" s="179">
        <v>0</v>
      </c>
      <c r="G100" s="179">
        <v>0</v>
      </c>
      <c r="H100" s="179">
        <f t="shared" si="10"/>
        <v>0</v>
      </c>
      <c r="I100" s="49"/>
      <c r="J100" s="49"/>
      <c r="K100" s="112"/>
      <c r="L100" s="112"/>
      <c r="M100" s="112"/>
      <c r="N100" s="112"/>
      <c r="O100" s="112"/>
      <c r="P100" s="112"/>
      <c r="Q100" s="112"/>
    </row>
    <row r="101" spans="1:17" ht="12" customHeight="1" x14ac:dyDescent="0.25">
      <c r="A101" s="53"/>
      <c r="B101" s="177" t="s">
        <v>328</v>
      </c>
      <c r="C101" s="178">
        <v>0</v>
      </c>
      <c r="D101" s="179">
        <v>0</v>
      </c>
      <c r="E101" s="179">
        <f t="shared" si="11"/>
        <v>0</v>
      </c>
      <c r="F101" s="179">
        <v>0</v>
      </c>
      <c r="G101" s="179">
        <v>0</v>
      </c>
      <c r="H101" s="179">
        <f t="shared" si="10"/>
        <v>0</v>
      </c>
      <c r="I101" s="49"/>
      <c r="J101" s="49"/>
      <c r="K101" s="112"/>
      <c r="L101" s="112"/>
      <c r="M101" s="112"/>
      <c r="N101" s="112"/>
      <c r="O101" s="112"/>
      <c r="P101" s="112"/>
      <c r="Q101" s="112"/>
    </row>
    <row r="102" spans="1:17" ht="12" customHeight="1" x14ac:dyDescent="0.25">
      <c r="A102" s="53"/>
      <c r="B102" s="177" t="s">
        <v>329</v>
      </c>
      <c r="C102" s="178">
        <v>0</v>
      </c>
      <c r="D102" s="179">
        <v>0</v>
      </c>
      <c r="E102" s="179">
        <f t="shared" si="11"/>
        <v>0</v>
      </c>
      <c r="F102" s="179">
        <v>0</v>
      </c>
      <c r="G102" s="179">
        <v>0</v>
      </c>
      <c r="H102" s="179">
        <f>+E102-F102</f>
        <v>0</v>
      </c>
      <c r="I102" s="49"/>
      <c r="J102" s="49"/>
      <c r="K102" s="112"/>
      <c r="L102" s="112"/>
      <c r="M102" s="112"/>
      <c r="N102" s="112"/>
      <c r="O102" s="112"/>
      <c r="P102" s="112"/>
      <c r="Q102" s="112"/>
    </row>
    <row r="103" spans="1:17" x14ac:dyDescent="0.25">
      <c r="A103" s="321" t="s">
        <v>330</v>
      </c>
      <c r="B103" s="322"/>
      <c r="C103" s="161">
        <f>SUM(C104:C112)</f>
        <v>0</v>
      </c>
      <c r="D103" s="161">
        <f>SUM(D104:D112)</f>
        <v>0</v>
      </c>
      <c r="E103" s="161">
        <f>SUM(E104:E112)</f>
        <v>0</v>
      </c>
      <c r="F103" s="161">
        <f>SUM(F104:F112)</f>
        <v>0</v>
      </c>
      <c r="G103" s="161">
        <f>SUM(G104:G112)</f>
        <v>0</v>
      </c>
      <c r="H103" s="163">
        <f>+E103-F103</f>
        <v>0</v>
      </c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1:17" ht="12" customHeight="1" x14ac:dyDescent="0.25">
      <c r="A104" s="53"/>
      <c r="B104" s="177" t="s">
        <v>331</v>
      </c>
      <c r="C104" s="178">
        <v>0</v>
      </c>
      <c r="D104" s="179">
        <v>0</v>
      </c>
      <c r="E104" s="179">
        <f t="shared" si="11"/>
        <v>0</v>
      </c>
      <c r="F104" s="179">
        <v>0</v>
      </c>
      <c r="G104" s="179">
        <v>0</v>
      </c>
      <c r="H104" s="179">
        <f t="shared" si="10"/>
        <v>0</v>
      </c>
      <c r="I104" s="49"/>
      <c r="J104" s="49"/>
      <c r="K104" s="112"/>
      <c r="L104" s="112"/>
      <c r="M104" s="112"/>
      <c r="N104" s="112"/>
      <c r="O104" s="112"/>
      <c r="P104" s="112"/>
      <c r="Q104" s="112"/>
    </row>
    <row r="105" spans="1:17" ht="12" customHeight="1" x14ac:dyDescent="0.25">
      <c r="A105" s="53"/>
      <c r="B105" s="177" t="s">
        <v>332</v>
      </c>
      <c r="C105" s="178">
        <v>0</v>
      </c>
      <c r="D105" s="179">
        <v>0</v>
      </c>
      <c r="E105" s="179">
        <f t="shared" si="11"/>
        <v>0</v>
      </c>
      <c r="F105" s="179">
        <v>0</v>
      </c>
      <c r="G105" s="179">
        <v>0</v>
      </c>
      <c r="H105" s="179">
        <f t="shared" si="10"/>
        <v>0</v>
      </c>
      <c r="I105" s="49"/>
      <c r="J105" s="49"/>
      <c r="K105" s="112"/>
      <c r="L105" s="112"/>
      <c r="M105" s="112"/>
      <c r="N105" s="112"/>
      <c r="O105" s="112"/>
      <c r="P105" s="112"/>
      <c r="Q105" s="112"/>
    </row>
    <row r="106" spans="1:17" ht="12" customHeight="1" x14ac:dyDescent="0.25">
      <c r="A106" s="53"/>
      <c r="B106" s="177" t="s">
        <v>333</v>
      </c>
      <c r="C106" s="178">
        <v>0</v>
      </c>
      <c r="D106" s="179">
        <v>0</v>
      </c>
      <c r="E106" s="179">
        <f t="shared" si="11"/>
        <v>0</v>
      </c>
      <c r="F106" s="179">
        <v>0</v>
      </c>
      <c r="G106" s="179">
        <v>0</v>
      </c>
      <c r="H106" s="179">
        <f t="shared" si="10"/>
        <v>0</v>
      </c>
      <c r="I106" s="49"/>
      <c r="J106" s="49"/>
      <c r="K106" s="112"/>
      <c r="L106" s="112"/>
      <c r="M106" s="112"/>
      <c r="N106" s="112"/>
      <c r="O106" s="112"/>
      <c r="P106" s="112"/>
      <c r="Q106" s="112"/>
    </row>
    <row r="107" spans="1:17" ht="12" customHeight="1" x14ac:dyDescent="0.25">
      <c r="A107" s="53"/>
      <c r="B107" s="177" t="s">
        <v>334</v>
      </c>
      <c r="C107" s="178">
        <v>0</v>
      </c>
      <c r="D107" s="179">
        <v>0</v>
      </c>
      <c r="E107" s="179">
        <f t="shared" si="11"/>
        <v>0</v>
      </c>
      <c r="F107" s="179">
        <v>0</v>
      </c>
      <c r="G107" s="179">
        <v>0</v>
      </c>
      <c r="H107" s="179">
        <f t="shared" si="10"/>
        <v>0</v>
      </c>
      <c r="I107" s="49"/>
      <c r="J107" s="49"/>
      <c r="K107" s="112"/>
      <c r="L107" s="112"/>
      <c r="M107" s="112"/>
      <c r="N107" s="112"/>
      <c r="O107" s="112"/>
      <c r="P107" s="112"/>
      <c r="Q107" s="112"/>
    </row>
    <row r="108" spans="1:17" ht="15" customHeight="1" x14ac:dyDescent="0.25">
      <c r="A108" s="53"/>
      <c r="B108" s="177" t="s">
        <v>335</v>
      </c>
      <c r="C108" s="178">
        <v>0</v>
      </c>
      <c r="D108" s="179">
        <v>0</v>
      </c>
      <c r="E108" s="179">
        <f t="shared" si="11"/>
        <v>0</v>
      </c>
      <c r="F108" s="179">
        <v>0</v>
      </c>
      <c r="G108" s="179">
        <v>0</v>
      </c>
      <c r="H108" s="179">
        <f t="shared" si="10"/>
        <v>0</v>
      </c>
      <c r="I108" s="49"/>
      <c r="J108" s="49"/>
      <c r="K108" s="112"/>
      <c r="L108" s="112"/>
      <c r="M108" s="112"/>
      <c r="N108" s="112"/>
      <c r="O108" s="112"/>
      <c r="P108" s="112"/>
      <c r="Q108" s="112"/>
    </row>
    <row r="109" spans="1:17" ht="12" customHeight="1" x14ac:dyDescent="0.25">
      <c r="A109" s="53"/>
      <c r="B109" s="177" t="s">
        <v>336</v>
      </c>
      <c r="C109" s="178">
        <v>0</v>
      </c>
      <c r="D109" s="179">
        <v>0</v>
      </c>
      <c r="E109" s="179">
        <f t="shared" si="11"/>
        <v>0</v>
      </c>
      <c r="F109" s="179">
        <v>0</v>
      </c>
      <c r="G109" s="179">
        <v>0</v>
      </c>
      <c r="H109" s="179">
        <f t="shared" si="10"/>
        <v>0</v>
      </c>
      <c r="I109" s="49"/>
      <c r="J109" s="49"/>
      <c r="K109" s="112"/>
      <c r="L109" s="112"/>
      <c r="M109" s="112"/>
      <c r="N109" s="112"/>
      <c r="O109" s="112"/>
      <c r="P109" s="112"/>
      <c r="Q109" s="112"/>
    </row>
    <row r="110" spans="1:17" ht="12" customHeight="1" x14ac:dyDescent="0.25">
      <c r="A110" s="53"/>
      <c r="B110" s="177" t="s">
        <v>337</v>
      </c>
      <c r="C110" s="178">
        <v>0</v>
      </c>
      <c r="D110" s="179">
        <v>0</v>
      </c>
      <c r="E110" s="179">
        <f t="shared" si="11"/>
        <v>0</v>
      </c>
      <c r="F110" s="179">
        <v>0</v>
      </c>
      <c r="G110" s="179">
        <v>0</v>
      </c>
      <c r="H110" s="179">
        <f t="shared" si="10"/>
        <v>0</v>
      </c>
      <c r="I110" s="49"/>
      <c r="J110" s="49"/>
      <c r="K110" s="112"/>
      <c r="L110" s="112"/>
      <c r="M110" s="112"/>
      <c r="N110" s="112"/>
      <c r="O110" s="112"/>
      <c r="P110" s="112"/>
      <c r="Q110" s="112"/>
    </row>
    <row r="111" spans="1:17" ht="12" customHeight="1" x14ac:dyDescent="0.25">
      <c r="A111" s="53"/>
      <c r="B111" s="177" t="s">
        <v>338</v>
      </c>
      <c r="C111" s="178">
        <v>0</v>
      </c>
      <c r="D111" s="179">
        <v>0</v>
      </c>
      <c r="E111" s="179">
        <f t="shared" si="11"/>
        <v>0</v>
      </c>
      <c r="F111" s="179">
        <v>0</v>
      </c>
      <c r="G111" s="179">
        <v>0</v>
      </c>
      <c r="H111" s="179">
        <f t="shared" si="10"/>
        <v>0</v>
      </c>
      <c r="I111" s="49"/>
      <c r="J111" s="49"/>
      <c r="K111" s="112"/>
      <c r="L111" s="112"/>
      <c r="M111" s="112"/>
      <c r="N111" s="112"/>
      <c r="O111" s="112"/>
      <c r="P111" s="112"/>
      <c r="Q111" s="112"/>
    </row>
    <row r="112" spans="1:17" ht="12" customHeight="1" x14ac:dyDescent="0.25">
      <c r="A112" s="53"/>
      <c r="B112" s="177" t="s">
        <v>339</v>
      </c>
      <c r="C112" s="178">
        <v>0</v>
      </c>
      <c r="D112" s="179">
        <v>0</v>
      </c>
      <c r="E112" s="179">
        <f t="shared" si="11"/>
        <v>0</v>
      </c>
      <c r="F112" s="179">
        <v>0</v>
      </c>
      <c r="G112" s="179">
        <v>0</v>
      </c>
      <c r="H112" s="179">
        <f t="shared" si="10"/>
        <v>0</v>
      </c>
      <c r="I112" s="49"/>
      <c r="J112" s="49"/>
      <c r="K112" s="112"/>
      <c r="L112" s="112"/>
      <c r="M112" s="112"/>
      <c r="N112" s="112"/>
      <c r="O112" s="112"/>
      <c r="P112" s="112"/>
      <c r="Q112" s="112"/>
    </row>
    <row r="113" spans="1:17" x14ac:dyDescent="0.25">
      <c r="A113" s="321" t="s">
        <v>340</v>
      </c>
      <c r="B113" s="322"/>
      <c r="C113" s="161">
        <f>SUM(C114:C122)</f>
        <v>0</v>
      </c>
      <c r="D113" s="161">
        <f>SUM(D114:D122)</f>
        <v>0</v>
      </c>
      <c r="E113" s="161">
        <f>SUM(E114:E122)</f>
        <v>0</v>
      </c>
      <c r="F113" s="161">
        <f>SUM(F114:F122)</f>
        <v>0</v>
      </c>
      <c r="G113" s="161">
        <f>SUM(G114:G122)</f>
        <v>0</v>
      </c>
      <c r="H113" s="163">
        <f>+E113-F113</f>
        <v>0</v>
      </c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1:17" ht="12" customHeight="1" x14ac:dyDescent="0.25">
      <c r="A114" s="53"/>
      <c r="B114" s="177" t="s">
        <v>341</v>
      </c>
      <c r="C114" s="178">
        <v>0</v>
      </c>
      <c r="D114" s="179">
        <v>0</v>
      </c>
      <c r="E114" s="179">
        <f t="shared" si="11"/>
        <v>0</v>
      </c>
      <c r="F114" s="179">
        <v>0</v>
      </c>
      <c r="G114" s="179">
        <v>0</v>
      </c>
      <c r="H114" s="179">
        <f t="shared" si="10"/>
        <v>0</v>
      </c>
      <c r="I114" s="49"/>
      <c r="J114" s="49"/>
      <c r="K114" s="112"/>
      <c r="L114" s="112"/>
      <c r="M114" s="112"/>
      <c r="N114" s="112"/>
      <c r="O114" s="112"/>
      <c r="P114" s="112"/>
      <c r="Q114" s="112"/>
    </row>
    <row r="115" spans="1:17" ht="12" customHeight="1" x14ac:dyDescent="0.25">
      <c r="A115" s="53"/>
      <c r="B115" s="177" t="s">
        <v>342</v>
      </c>
      <c r="C115" s="178">
        <v>0</v>
      </c>
      <c r="D115" s="178">
        <v>0</v>
      </c>
      <c r="E115" s="179">
        <f t="shared" si="11"/>
        <v>0</v>
      </c>
      <c r="F115" s="178">
        <v>0</v>
      </c>
      <c r="G115" s="178">
        <v>0</v>
      </c>
      <c r="H115" s="179">
        <f t="shared" si="10"/>
        <v>0</v>
      </c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1:17" ht="12" customHeight="1" x14ac:dyDescent="0.25">
      <c r="A116" s="53"/>
      <c r="B116" s="177" t="s">
        <v>343</v>
      </c>
      <c r="C116" s="178">
        <v>0</v>
      </c>
      <c r="D116" s="178">
        <v>0</v>
      </c>
      <c r="E116" s="179">
        <f t="shared" si="11"/>
        <v>0</v>
      </c>
      <c r="F116" s="178">
        <v>0</v>
      </c>
      <c r="G116" s="178">
        <v>0</v>
      </c>
      <c r="H116" s="179">
        <f t="shared" si="10"/>
        <v>0</v>
      </c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1:17" ht="12" customHeight="1" x14ac:dyDescent="0.25">
      <c r="A117" s="53"/>
      <c r="B117" s="177" t="s">
        <v>344</v>
      </c>
      <c r="C117" s="178">
        <v>0</v>
      </c>
      <c r="D117" s="178">
        <v>0</v>
      </c>
      <c r="E117" s="179">
        <f t="shared" si="11"/>
        <v>0</v>
      </c>
      <c r="F117" s="178">
        <v>0</v>
      </c>
      <c r="G117" s="178">
        <v>0</v>
      </c>
      <c r="H117" s="179">
        <f t="shared" si="10"/>
        <v>0</v>
      </c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1:17" ht="12" customHeight="1" x14ac:dyDescent="0.25">
      <c r="A118" s="53"/>
      <c r="B118" s="177" t="s">
        <v>345</v>
      </c>
      <c r="C118" s="178">
        <v>0</v>
      </c>
      <c r="D118" s="178">
        <v>0</v>
      </c>
      <c r="E118" s="179">
        <f t="shared" si="11"/>
        <v>0</v>
      </c>
      <c r="F118" s="178">
        <v>0</v>
      </c>
      <c r="G118" s="178">
        <v>0</v>
      </c>
      <c r="H118" s="179">
        <f t="shared" si="10"/>
        <v>0</v>
      </c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1:17" ht="12" customHeight="1" x14ac:dyDescent="0.25">
      <c r="A119" s="53"/>
      <c r="B119" s="177" t="s">
        <v>346</v>
      </c>
      <c r="C119" s="178">
        <v>0</v>
      </c>
      <c r="D119" s="178">
        <v>0</v>
      </c>
      <c r="E119" s="179">
        <f t="shared" si="11"/>
        <v>0</v>
      </c>
      <c r="F119" s="178">
        <v>0</v>
      </c>
      <c r="G119" s="178">
        <v>0</v>
      </c>
      <c r="H119" s="179">
        <f t="shared" si="10"/>
        <v>0</v>
      </c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1:17" ht="12" customHeight="1" x14ac:dyDescent="0.25">
      <c r="A120" s="53"/>
      <c r="B120" s="177" t="s">
        <v>347</v>
      </c>
      <c r="C120" s="178">
        <v>0</v>
      </c>
      <c r="D120" s="178">
        <v>0</v>
      </c>
      <c r="E120" s="179">
        <f t="shared" si="11"/>
        <v>0</v>
      </c>
      <c r="F120" s="178">
        <v>0</v>
      </c>
      <c r="G120" s="178">
        <v>0</v>
      </c>
      <c r="H120" s="179">
        <f t="shared" si="10"/>
        <v>0</v>
      </c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1:17" ht="12" customHeight="1" x14ac:dyDescent="0.25">
      <c r="A121" s="53"/>
      <c r="B121" s="177" t="s">
        <v>348</v>
      </c>
      <c r="C121" s="178">
        <v>0</v>
      </c>
      <c r="D121" s="178">
        <v>0</v>
      </c>
      <c r="E121" s="179">
        <f t="shared" si="11"/>
        <v>0</v>
      </c>
      <c r="F121" s="178">
        <v>0</v>
      </c>
      <c r="G121" s="178">
        <v>0</v>
      </c>
      <c r="H121" s="179">
        <f t="shared" si="10"/>
        <v>0</v>
      </c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1:17" ht="12" customHeight="1" x14ac:dyDescent="0.25">
      <c r="A122" s="53"/>
      <c r="B122" s="177" t="s">
        <v>349</v>
      </c>
      <c r="C122" s="178">
        <v>0</v>
      </c>
      <c r="D122" s="178">
        <v>0</v>
      </c>
      <c r="E122" s="179">
        <f t="shared" si="11"/>
        <v>0</v>
      </c>
      <c r="F122" s="178">
        <v>0</v>
      </c>
      <c r="G122" s="178">
        <v>0</v>
      </c>
      <c r="H122" s="179">
        <f t="shared" si="10"/>
        <v>0</v>
      </c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1:17" x14ac:dyDescent="0.25">
      <c r="A123" s="321" t="s">
        <v>350</v>
      </c>
      <c r="B123" s="322"/>
      <c r="C123" s="161">
        <f>SUM(C124:C132)</f>
        <v>0</v>
      </c>
      <c r="D123" s="161">
        <f>SUM(D124:D132)</f>
        <v>0</v>
      </c>
      <c r="E123" s="161">
        <f>SUM(E124:E132)</f>
        <v>0</v>
      </c>
      <c r="F123" s="161">
        <f>SUM(F124:F132)</f>
        <v>0</v>
      </c>
      <c r="G123" s="161">
        <f>SUM(G124:G132)</f>
        <v>0</v>
      </c>
      <c r="H123" s="163">
        <f t="shared" si="10"/>
        <v>0</v>
      </c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1:17" ht="12" customHeight="1" x14ac:dyDescent="0.25">
      <c r="A124" s="53"/>
      <c r="B124" s="177" t="s">
        <v>351</v>
      </c>
      <c r="C124" s="178">
        <v>0</v>
      </c>
      <c r="D124" s="178">
        <v>0</v>
      </c>
      <c r="E124" s="179">
        <f t="shared" ref="E124:E132" si="12">C124+D124</f>
        <v>0</v>
      </c>
      <c r="F124" s="178">
        <v>0</v>
      </c>
      <c r="G124" s="178">
        <v>0</v>
      </c>
      <c r="H124" s="179">
        <f t="shared" si="10"/>
        <v>0</v>
      </c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1:17" ht="12" customHeight="1" x14ac:dyDescent="0.25">
      <c r="A125" s="53"/>
      <c r="B125" s="177" t="s">
        <v>352</v>
      </c>
      <c r="C125" s="178">
        <v>0</v>
      </c>
      <c r="D125" s="178">
        <v>0</v>
      </c>
      <c r="E125" s="179">
        <f t="shared" si="12"/>
        <v>0</v>
      </c>
      <c r="F125" s="178">
        <v>0</v>
      </c>
      <c r="G125" s="178">
        <v>0</v>
      </c>
      <c r="H125" s="179">
        <f t="shared" si="10"/>
        <v>0</v>
      </c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1:17" ht="12" customHeight="1" x14ac:dyDescent="0.25">
      <c r="A126" s="53"/>
      <c r="B126" s="177" t="s">
        <v>353</v>
      </c>
      <c r="C126" s="178">
        <v>0</v>
      </c>
      <c r="D126" s="178">
        <v>0</v>
      </c>
      <c r="E126" s="179">
        <f t="shared" si="12"/>
        <v>0</v>
      </c>
      <c r="F126" s="178">
        <v>0</v>
      </c>
      <c r="G126" s="178">
        <v>0</v>
      </c>
      <c r="H126" s="179">
        <f t="shared" si="10"/>
        <v>0</v>
      </c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1:17" ht="12" customHeight="1" x14ac:dyDescent="0.25">
      <c r="A127" s="53"/>
      <c r="B127" s="177" t="s">
        <v>354</v>
      </c>
      <c r="C127" s="178">
        <v>0</v>
      </c>
      <c r="D127" s="178">
        <v>0</v>
      </c>
      <c r="E127" s="179">
        <f t="shared" si="12"/>
        <v>0</v>
      </c>
      <c r="F127" s="178">
        <v>0</v>
      </c>
      <c r="G127" s="178">
        <v>0</v>
      </c>
      <c r="H127" s="179">
        <f t="shared" si="10"/>
        <v>0</v>
      </c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1:17" ht="12" customHeight="1" x14ac:dyDescent="0.25">
      <c r="A128" s="53"/>
      <c r="B128" s="177" t="s">
        <v>355</v>
      </c>
      <c r="C128" s="178">
        <v>0</v>
      </c>
      <c r="D128" s="178">
        <v>0</v>
      </c>
      <c r="E128" s="179">
        <f t="shared" si="12"/>
        <v>0</v>
      </c>
      <c r="F128" s="178">
        <v>0</v>
      </c>
      <c r="G128" s="178">
        <v>0</v>
      </c>
      <c r="H128" s="179">
        <f t="shared" si="10"/>
        <v>0</v>
      </c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1:17" ht="12" customHeight="1" x14ac:dyDescent="0.25">
      <c r="A129" s="53"/>
      <c r="B129" s="177" t="s">
        <v>356</v>
      </c>
      <c r="C129" s="178">
        <v>0</v>
      </c>
      <c r="D129" s="178">
        <v>0</v>
      </c>
      <c r="E129" s="179">
        <f t="shared" si="12"/>
        <v>0</v>
      </c>
      <c r="F129" s="178">
        <v>0</v>
      </c>
      <c r="G129" s="178">
        <v>0</v>
      </c>
      <c r="H129" s="179">
        <f t="shared" si="10"/>
        <v>0</v>
      </c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1:17" ht="12" customHeight="1" x14ac:dyDescent="0.25">
      <c r="A130" s="53"/>
      <c r="B130" s="177" t="s">
        <v>357</v>
      </c>
      <c r="C130" s="178">
        <v>0</v>
      </c>
      <c r="D130" s="178">
        <v>0</v>
      </c>
      <c r="E130" s="179">
        <f t="shared" si="12"/>
        <v>0</v>
      </c>
      <c r="F130" s="178">
        <v>0</v>
      </c>
      <c r="G130" s="178">
        <v>0</v>
      </c>
      <c r="H130" s="179">
        <f t="shared" si="10"/>
        <v>0</v>
      </c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1:17" ht="12" customHeight="1" x14ac:dyDescent="0.25">
      <c r="A131" s="53"/>
      <c r="B131" s="177" t="s">
        <v>358</v>
      </c>
      <c r="C131" s="178">
        <v>0</v>
      </c>
      <c r="D131" s="178">
        <v>0</v>
      </c>
      <c r="E131" s="179">
        <f t="shared" si="12"/>
        <v>0</v>
      </c>
      <c r="F131" s="178">
        <v>0</v>
      </c>
      <c r="G131" s="178">
        <v>0</v>
      </c>
      <c r="H131" s="179">
        <f t="shared" si="10"/>
        <v>0</v>
      </c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1:17" ht="12" customHeight="1" x14ac:dyDescent="0.25">
      <c r="A132" s="53"/>
      <c r="B132" s="177" t="s">
        <v>359</v>
      </c>
      <c r="C132" s="178">
        <v>0</v>
      </c>
      <c r="D132" s="178">
        <v>0</v>
      </c>
      <c r="E132" s="179">
        <f t="shared" si="12"/>
        <v>0</v>
      </c>
      <c r="F132" s="178">
        <v>0</v>
      </c>
      <c r="G132" s="178">
        <v>0</v>
      </c>
      <c r="H132" s="179">
        <f t="shared" si="10"/>
        <v>0</v>
      </c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1:17" x14ac:dyDescent="0.25">
      <c r="A133" s="321" t="s">
        <v>360</v>
      </c>
      <c r="B133" s="322"/>
      <c r="C133" s="161">
        <v>0</v>
      </c>
      <c r="D133" s="161">
        <v>0</v>
      </c>
      <c r="E133" s="161">
        <v>0</v>
      </c>
      <c r="F133" s="161">
        <v>0</v>
      </c>
      <c r="G133" s="161">
        <v>0</v>
      </c>
      <c r="H133" s="163">
        <f t="shared" si="10"/>
        <v>0</v>
      </c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1:17" ht="12" customHeight="1" x14ac:dyDescent="0.25">
      <c r="A134" s="53"/>
      <c r="B134" s="177" t="s">
        <v>361</v>
      </c>
      <c r="C134" s="178">
        <v>0</v>
      </c>
      <c r="D134" s="178">
        <v>0</v>
      </c>
      <c r="E134" s="179">
        <f>C134+D134</f>
        <v>0</v>
      </c>
      <c r="F134" s="178">
        <v>0</v>
      </c>
      <c r="G134" s="178">
        <v>0</v>
      </c>
      <c r="H134" s="179">
        <f t="shared" si="10"/>
        <v>0</v>
      </c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1:17" ht="12" customHeight="1" x14ac:dyDescent="0.25">
      <c r="A135" s="53"/>
      <c r="B135" s="177" t="s">
        <v>362</v>
      </c>
      <c r="C135" s="178">
        <v>0</v>
      </c>
      <c r="D135" s="178">
        <v>0</v>
      </c>
      <c r="E135" s="179">
        <f>C135+D135</f>
        <v>0</v>
      </c>
      <c r="F135" s="178">
        <v>0</v>
      </c>
      <c r="G135" s="178">
        <v>0</v>
      </c>
      <c r="H135" s="179">
        <f t="shared" si="10"/>
        <v>0</v>
      </c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1:17" ht="12" customHeight="1" x14ac:dyDescent="0.25">
      <c r="A136" s="53"/>
      <c r="B136" s="177" t="s">
        <v>363</v>
      </c>
      <c r="C136" s="178">
        <v>0</v>
      </c>
      <c r="D136" s="178">
        <v>0</v>
      </c>
      <c r="E136" s="179">
        <f>C136+D136</f>
        <v>0</v>
      </c>
      <c r="F136" s="178">
        <v>0</v>
      </c>
      <c r="G136" s="178">
        <v>0</v>
      </c>
      <c r="H136" s="179">
        <f t="shared" si="10"/>
        <v>0</v>
      </c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1:17" x14ac:dyDescent="0.25">
      <c r="A137" s="321" t="s">
        <v>364</v>
      </c>
      <c r="B137" s="322"/>
      <c r="C137" s="161">
        <v>0</v>
      </c>
      <c r="D137" s="161">
        <v>0</v>
      </c>
      <c r="E137" s="161">
        <v>0</v>
      </c>
      <c r="F137" s="161">
        <v>0</v>
      </c>
      <c r="G137" s="161">
        <v>0</v>
      </c>
      <c r="H137" s="163">
        <f t="shared" si="10"/>
        <v>0</v>
      </c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1:17" ht="12" customHeight="1" x14ac:dyDescent="0.25">
      <c r="A138" s="53"/>
      <c r="B138" s="177" t="s">
        <v>365</v>
      </c>
      <c r="C138" s="178">
        <v>0</v>
      </c>
      <c r="D138" s="178">
        <v>0</v>
      </c>
      <c r="E138" s="179">
        <f t="shared" ref="E138:E145" si="13">C138+D138</f>
        <v>0</v>
      </c>
      <c r="F138" s="178">
        <v>0</v>
      </c>
      <c r="G138" s="178">
        <v>0</v>
      </c>
      <c r="H138" s="179">
        <f t="shared" si="10"/>
        <v>0</v>
      </c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1:17" ht="12" customHeight="1" x14ac:dyDescent="0.25">
      <c r="A139" s="53"/>
      <c r="B139" s="177" t="s">
        <v>366</v>
      </c>
      <c r="C139" s="178">
        <v>0</v>
      </c>
      <c r="D139" s="178">
        <v>0</v>
      </c>
      <c r="E139" s="179">
        <f t="shared" si="13"/>
        <v>0</v>
      </c>
      <c r="F139" s="178">
        <v>0</v>
      </c>
      <c r="G139" s="178">
        <v>0</v>
      </c>
      <c r="H139" s="179">
        <f t="shared" si="10"/>
        <v>0</v>
      </c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1:17" ht="12" customHeight="1" x14ac:dyDescent="0.25">
      <c r="A140" s="53"/>
      <c r="B140" s="177" t="s">
        <v>367</v>
      </c>
      <c r="C140" s="178">
        <v>0</v>
      </c>
      <c r="D140" s="178">
        <v>0</v>
      </c>
      <c r="E140" s="179">
        <f t="shared" si="13"/>
        <v>0</v>
      </c>
      <c r="F140" s="178">
        <v>0</v>
      </c>
      <c r="G140" s="178">
        <v>0</v>
      </c>
      <c r="H140" s="179">
        <f t="shared" si="10"/>
        <v>0</v>
      </c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1:17" ht="12" customHeight="1" x14ac:dyDescent="0.25">
      <c r="A141" s="53"/>
      <c r="B141" s="177" t="s">
        <v>368</v>
      </c>
      <c r="C141" s="178">
        <v>0</v>
      </c>
      <c r="D141" s="178">
        <v>0</v>
      </c>
      <c r="E141" s="179">
        <f t="shared" si="13"/>
        <v>0</v>
      </c>
      <c r="F141" s="178">
        <v>0</v>
      </c>
      <c r="G141" s="178">
        <v>0</v>
      </c>
      <c r="H141" s="179">
        <f t="shared" si="10"/>
        <v>0</v>
      </c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1:17" ht="12" customHeight="1" x14ac:dyDescent="0.25">
      <c r="A142" s="53"/>
      <c r="B142" s="177" t="s">
        <v>369</v>
      </c>
      <c r="C142" s="178">
        <v>0</v>
      </c>
      <c r="D142" s="178">
        <v>0</v>
      </c>
      <c r="E142" s="179">
        <f t="shared" si="13"/>
        <v>0</v>
      </c>
      <c r="F142" s="178">
        <v>0</v>
      </c>
      <c r="G142" s="178">
        <v>0</v>
      </c>
      <c r="H142" s="179">
        <f t="shared" si="10"/>
        <v>0</v>
      </c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1:17" ht="12" customHeight="1" x14ac:dyDescent="0.25">
      <c r="A143" s="53"/>
      <c r="B143" s="177" t="s">
        <v>370</v>
      </c>
      <c r="C143" s="178">
        <v>0</v>
      </c>
      <c r="D143" s="178">
        <v>0</v>
      </c>
      <c r="E143" s="179">
        <f t="shared" si="13"/>
        <v>0</v>
      </c>
      <c r="F143" s="178">
        <v>0</v>
      </c>
      <c r="G143" s="178">
        <v>0</v>
      </c>
      <c r="H143" s="179">
        <f t="shared" si="10"/>
        <v>0</v>
      </c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1:17" ht="12" customHeight="1" x14ac:dyDescent="0.25">
      <c r="A144" s="53"/>
      <c r="B144" s="177" t="s">
        <v>371</v>
      </c>
      <c r="C144" s="178">
        <v>0</v>
      </c>
      <c r="D144" s="178">
        <v>0</v>
      </c>
      <c r="E144" s="179">
        <f t="shared" si="13"/>
        <v>0</v>
      </c>
      <c r="F144" s="178">
        <v>0</v>
      </c>
      <c r="G144" s="178">
        <v>0</v>
      </c>
      <c r="H144" s="179">
        <f t="shared" si="10"/>
        <v>0</v>
      </c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1:17" ht="12" customHeight="1" x14ac:dyDescent="0.25">
      <c r="A145" s="53"/>
      <c r="B145" s="177" t="s">
        <v>372</v>
      </c>
      <c r="C145" s="178">
        <v>0</v>
      </c>
      <c r="D145" s="178">
        <v>0</v>
      </c>
      <c r="E145" s="179">
        <f t="shared" si="13"/>
        <v>0</v>
      </c>
      <c r="F145" s="178">
        <v>0</v>
      </c>
      <c r="G145" s="178">
        <v>0</v>
      </c>
      <c r="H145" s="179">
        <f t="shared" si="10"/>
        <v>0</v>
      </c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1:17" x14ac:dyDescent="0.25">
      <c r="A146" s="321" t="s">
        <v>373</v>
      </c>
      <c r="B146" s="322"/>
      <c r="C146" s="161">
        <v>0</v>
      </c>
      <c r="D146" s="161">
        <v>0</v>
      </c>
      <c r="E146" s="161">
        <v>0</v>
      </c>
      <c r="F146" s="161">
        <v>0</v>
      </c>
      <c r="G146" s="161">
        <v>0</v>
      </c>
      <c r="H146" s="163">
        <f t="shared" si="10"/>
        <v>0</v>
      </c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1:17" ht="12" customHeight="1" x14ac:dyDescent="0.25">
      <c r="A147" s="53"/>
      <c r="B147" s="177" t="s">
        <v>374</v>
      </c>
      <c r="C147" s="178">
        <v>0</v>
      </c>
      <c r="D147" s="178">
        <v>0</v>
      </c>
      <c r="E147" s="179">
        <f>C147+D147</f>
        <v>0</v>
      </c>
      <c r="F147" s="178">
        <v>0</v>
      </c>
      <c r="G147" s="178">
        <v>0</v>
      </c>
      <c r="H147" s="179">
        <f t="shared" si="10"/>
        <v>0</v>
      </c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1:17" ht="12" customHeight="1" x14ac:dyDescent="0.25">
      <c r="A148" s="53"/>
      <c r="B148" s="177" t="s">
        <v>375</v>
      </c>
      <c r="C148" s="178">
        <v>0</v>
      </c>
      <c r="D148" s="178">
        <v>0</v>
      </c>
      <c r="E148" s="179">
        <f>C148+D148</f>
        <v>0</v>
      </c>
      <c r="F148" s="178">
        <v>0</v>
      </c>
      <c r="G148" s="178">
        <v>0</v>
      </c>
      <c r="H148" s="179">
        <f t="shared" si="10"/>
        <v>0</v>
      </c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1:17" ht="12" customHeight="1" x14ac:dyDescent="0.25">
      <c r="A149" s="53"/>
      <c r="B149" s="177" t="s">
        <v>376</v>
      </c>
      <c r="C149" s="178">
        <v>0</v>
      </c>
      <c r="D149" s="178">
        <v>0</v>
      </c>
      <c r="E149" s="179">
        <f>C149+D149</f>
        <v>0</v>
      </c>
      <c r="F149" s="178">
        <v>0</v>
      </c>
      <c r="G149" s="178">
        <v>0</v>
      </c>
      <c r="H149" s="179">
        <f t="shared" ref="H149:H157" si="14">+E149-F149</f>
        <v>0</v>
      </c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1:17" x14ac:dyDescent="0.25">
      <c r="A150" s="321" t="s">
        <v>377</v>
      </c>
      <c r="B150" s="322"/>
      <c r="C150" s="161">
        <v>0</v>
      </c>
      <c r="D150" s="161">
        <v>0</v>
      </c>
      <c r="E150" s="161">
        <v>0</v>
      </c>
      <c r="F150" s="161">
        <v>0</v>
      </c>
      <c r="G150" s="161">
        <v>0</v>
      </c>
      <c r="H150" s="163">
        <f t="shared" si="14"/>
        <v>0</v>
      </c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1:17" ht="12" customHeight="1" x14ac:dyDescent="0.25">
      <c r="A151" s="53"/>
      <c r="B151" s="177" t="s">
        <v>378</v>
      </c>
      <c r="C151" s="178">
        <v>0</v>
      </c>
      <c r="D151" s="178">
        <v>0</v>
      </c>
      <c r="E151" s="179">
        <f t="shared" ref="E151:E157" si="15">C151+D151</f>
        <v>0</v>
      </c>
      <c r="F151" s="178">
        <v>0</v>
      </c>
      <c r="G151" s="178">
        <v>0</v>
      </c>
      <c r="H151" s="179">
        <f t="shared" si="14"/>
        <v>0</v>
      </c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1:17" ht="12" customHeight="1" x14ac:dyDescent="0.25">
      <c r="A152" s="53"/>
      <c r="B152" s="177" t="s">
        <v>379</v>
      </c>
      <c r="C152" s="178">
        <v>0</v>
      </c>
      <c r="D152" s="178">
        <v>0</v>
      </c>
      <c r="E152" s="179">
        <f t="shared" si="15"/>
        <v>0</v>
      </c>
      <c r="F152" s="178">
        <v>0</v>
      </c>
      <c r="G152" s="178">
        <v>0</v>
      </c>
      <c r="H152" s="179">
        <f t="shared" si="14"/>
        <v>0</v>
      </c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1:17" ht="12" customHeight="1" x14ac:dyDescent="0.25">
      <c r="A153" s="53"/>
      <c r="B153" s="177" t="s">
        <v>380</v>
      </c>
      <c r="C153" s="178">
        <v>0</v>
      </c>
      <c r="D153" s="178">
        <v>0</v>
      </c>
      <c r="E153" s="179">
        <f t="shared" si="15"/>
        <v>0</v>
      </c>
      <c r="F153" s="178">
        <v>0</v>
      </c>
      <c r="G153" s="178">
        <v>0</v>
      </c>
      <c r="H153" s="179">
        <f t="shared" si="14"/>
        <v>0</v>
      </c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1:17" ht="12" customHeight="1" x14ac:dyDescent="0.25">
      <c r="A154" s="53"/>
      <c r="B154" s="177" t="s">
        <v>381</v>
      </c>
      <c r="C154" s="178">
        <v>0</v>
      </c>
      <c r="D154" s="178">
        <v>0</v>
      </c>
      <c r="E154" s="179">
        <f t="shared" si="15"/>
        <v>0</v>
      </c>
      <c r="F154" s="178">
        <v>0</v>
      </c>
      <c r="G154" s="178">
        <v>0</v>
      </c>
      <c r="H154" s="179">
        <f t="shared" si="14"/>
        <v>0</v>
      </c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1:17" ht="12" customHeight="1" x14ac:dyDescent="0.25">
      <c r="A155" s="53"/>
      <c r="B155" s="177" t="s">
        <v>382</v>
      </c>
      <c r="C155" s="178">
        <v>0</v>
      </c>
      <c r="D155" s="178">
        <v>0</v>
      </c>
      <c r="E155" s="179">
        <f t="shared" si="15"/>
        <v>0</v>
      </c>
      <c r="F155" s="178">
        <v>0</v>
      </c>
      <c r="G155" s="178">
        <v>0</v>
      </c>
      <c r="H155" s="179">
        <f t="shared" si="14"/>
        <v>0</v>
      </c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1:17" ht="12" customHeight="1" x14ac:dyDescent="0.25">
      <c r="A156" s="53"/>
      <c r="B156" s="177" t="s">
        <v>383</v>
      </c>
      <c r="C156" s="178">
        <v>0</v>
      </c>
      <c r="D156" s="178">
        <v>0</v>
      </c>
      <c r="E156" s="179">
        <f t="shared" si="15"/>
        <v>0</v>
      </c>
      <c r="F156" s="178">
        <v>0</v>
      </c>
      <c r="G156" s="178">
        <v>0</v>
      </c>
      <c r="H156" s="179">
        <f t="shared" si="14"/>
        <v>0</v>
      </c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1:17" ht="12" customHeight="1" x14ac:dyDescent="0.25">
      <c r="A157" s="53"/>
      <c r="B157" s="177" t="s">
        <v>384</v>
      </c>
      <c r="C157" s="178">
        <v>0</v>
      </c>
      <c r="D157" s="178">
        <v>0</v>
      </c>
      <c r="E157" s="179">
        <f t="shared" si="15"/>
        <v>0</v>
      </c>
      <c r="F157" s="178">
        <v>0</v>
      </c>
      <c r="G157" s="178">
        <v>0</v>
      </c>
      <c r="H157" s="179">
        <f t="shared" si="14"/>
        <v>0</v>
      </c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1:17" x14ac:dyDescent="0.25">
      <c r="A158" s="53"/>
      <c r="B158" s="177"/>
      <c r="C158" s="178"/>
      <c r="D158" s="179"/>
      <c r="E158" s="179"/>
      <c r="F158" s="179"/>
      <c r="G158" s="179"/>
      <c r="H158" s="179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1:17" x14ac:dyDescent="0.25">
      <c r="A159" s="321" t="s">
        <v>386</v>
      </c>
      <c r="B159" s="322"/>
      <c r="C159" s="161">
        <f t="shared" ref="C159:G159" si="16">+C10+C84</f>
        <v>13591525</v>
      </c>
      <c r="D159" s="161">
        <f>+D10+D84</f>
        <v>7.2759576141834259E-12</v>
      </c>
      <c r="E159" s="161">
        <f t="shared" si="16"/>
        <v>13591525</v>
      </c>
      <c r="F159" s="161">
        <f t="shared" si="16"/>
        <v>2441767.6399999997</v>
      </c>
      <c r="G159" s="161">
        <f t="shared" si="16"/>
        <v>2441767.6399999997</v>
      </c>
      <c r="H159" s="161">
        <f>+H10+H84</f>
        <v>11149757.359999999</v>
      </c>
      <c r="I159" s="46"/>
      <c r="J159" s="112"/>
      <c r="K159" s="112"/>
      <c r="L159" s="112"/>
      <c r="M159" s="112"/>
      <c r="N159" s="112"/>
      <c r="O159" s="112"/>
      <c r="P159" s="112"/>
      <c r="Q159" s="112"/>
    </row>
    <row r="160" spans="1:17" ht="15.75" thickBot="1" x14ac:dyDescent="0.3">
      <c r="A160" s="28"/>
      <c r="B160" s="182"/>
      <c r="C160" s="183"/>
      <c r="D160" s="184"/>
      <c r="E160" s="184"/>
      <c r="F160" s="184"/>
      <c r="G160" s="184"/>
      <c r="H160" s="184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1:17" hidden="1" x14ac:dyDescent="0.25">
      <c r="C161" s="49">
        <v>5020225883</v>
      </c>
      <c r="D161" s="49">
        <v>547350943</v>
      </c>
      <c r="E161" s="49">
        <v>5567576826</v>
      </c>
      <c r="F161" s="49">
        <v>4045776905</v>
      </c>
      <c r="G161" s="49">
        <v>4028071593</v>
      </c>
      <c r="H161" s="49">
        <f>+E161-F161</f>
        <v>1521799921</v>
      </c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1:17" hidden="1" x14ac:dyDescent="0.25">
      <c r="C162" s="49">
        <f t="shared" ref="C162:H162" si="17">+C161-C159</f>
        <v>5006634358</v>
      </c>
      <c r="D162" s="49">
        <f t="shared" si="17"/>
        <v>547350943</v>
      </c>
      <c r="E162" s="49">
        <f t="shared" si="17"/>
        <v>5553985301</v>
      </c>
      <c r="F162" s="49">
        <f t="shared" si="17"/>
        <v>4043335137.3600001</v>
      </c>
      <c r="G162" s="49">
        <f t="shared" si="17"/>
        <v>4025629825.3600001</v>
      </c>
      <c r="H162" s="49">
        <f t="shared" si="17"/>
        <v>1510650163.6400001</v>
      </c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1:17" x14ac:dyDescent="0.25">
      <c r="C163" s="49"/>
      <c r="D163" s="49"/>
      <c r="E163" s="49"/>
      <c r="F163" s="49"/>
      <c r="G163" s="49"/>
      <c r="H163" s="49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1:17" x14ac:dyDescent="0.25">
      <c r="C164" s="49"/>
      <c r="D164" s="49"/>
      <c r="E164" s="49"/>
      <c r="F164" s="49"/>
      <c r="G164" s="49"/>
      <c r="H164" s="49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1:17" x14ac:dyDescent="0.25">
      <c r="A165" s="223" t="str">
        <f>'FORMATO 1'!A88</f>
        <v>LCDA. YANELI DEL RAZO ENRÍQUEZ</v>
      </c>
      <c r="B165" s="223"/>
      <c r="C165" s="223"/>
      <c r="D165" s="112"/>
      <c r="E165" s="112"/>
      <c r="F165" s="113" t="str">
        <f>'FORMATO 1'!E88</f>
        <v>C.P. GIOVANNA DY AGUILAR MEZA</v>
      </c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1:17" ht="29.25" customHeight="1" x14ac:dyDescent="0.25">
      <c r="A166" s="224" t="str">
        <f>'FORMATO 1'!A89</f>
        <v>JEFA DEL DEPARTAMENTO DE ASUNTOS JURÍDICOS EN FUNCIONES DE SECRETARIA TÉCNICA</v>
      </c>
      <c r="B166" s="224"/>
      <c r="C166" s="224"/>
      <c r="D166" s="320" t="str">
        <f>'FORMATO 1'!E89</f>
        <v>JEFA DEL DEPARTAMENTO DE ADMINISTRACIÓN Y FINANZAS</v>
      </c>
      <c r="E166" s="320"/>
      <c r="F166" s="320"/>
      <c r="G166" s="320"/>
      <c r="H166" s="320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1:17" x14ac:dyDescent="0.25">
      <c r="B167" s="84"/>
      <c r="C167" s="112"/>
      <c r="D167" s="112"/>
      <c r="E167" s="112"/>
      <c r="F167" s="114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1:17" x14ac:dyDescent="0.25"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1:17" x14ac:dyDescent="0.25"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1:17" x14ac:dyDescent="0.25"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1:17" x14ac:dyDescent="0.25"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1:17" x14ac:dyDescent="0.25"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1:17" x14ac:dyDescent="0.25">
      <c r="C173" s="49"/>
      <c r="D173" s="49"/>
      <c r="E173" s="49"/>
      <c r="F173" s="49"/>
      <c r="G173" s="49"/>
      <c r="H173" s="49"/>
      <c r="I173" s="112"/>
      <c r="J173" s="112"/>
      <c r="K173" s="112"/>
      <c r="L173" s="112"/>
      <c r="M173" s="112"/>
      <c r="N173" s="112"/>
      <c r="O173" s="112"/>
      <c r="P173" s="112"/>
      <c r="Q173" s="112"/>
    </row>
  </sheetData>
  <mergeCells count="33">
    <mergeCell ref="A1:H1"/>
    <mergeCell ref="A7:H7"/>
    <mergeCell ref="A4:H4"/>
    <mergeCell ref="A3:H3"/>
    <mergeCell ref="A29:B29"/>
    <mergeCell ref="C8:G8"/>
    <mergeCell ref="A5:H5"/>
    <mergeCell ref="A6:H6"/>
    <mergeCell ref="A11:B11"/>
    <mergeCell ref="H8:H9"/>
    <mergeCell ref="A19:B19"/>
    <mergeCell ref="A8:B9"/>
    <mergeCell ref="A10:B10"/>
    <mergeCell ref="A39:B39"/>
    <mergeCell ref="A72:B72"/>
    <mergeCell ref="A49:B49"/>
    <mergeCell ref="A63:B63"/>
    <mergeCell ref="A133:B133"/>
    <mergeCell ref="A76:B76"/>
    <mergeCell ref="A59:B59"/>
    <mergeCell ref="A123:B123"/>
    <mergeCell ref="A113:B113"/>
    <mergeCell ref="A166:C166"/>
    <mergeCell ref="D166:H166"/>
    <mergeCell ref="A159:B159"/>
    <mergeCell ref="A84:B84"/>
    <mergeCell ref="A85:B85"/>
    <mergeCell ref="A93:B93"/>
    <mergeCell ref="A150:B150"/>
    <mergeCell ref="A103:B103"/>
    <mergeCell ref="A146:B146"/>
    <mergeCell ref="A137:B137"/>
    <mergeCell ref="A165:C165"/>
  </mergeCells>
  <printOptions horizontalCentered="1"/>
  <pageMargins left="0.59055118110236204" right="0.31496062992126" top="0.60433070899999997" bottom="0.35118110200000002" header="0.31496062992126" footer="0.31496062992126"/>
  <pageSetup scale="63" fitToHeight="2" orientation="portrait" r:id="rId1"/>
  <rowBreaks count="1" manualBreakCount="1">
    <brk id="83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8"/>
  <sheetViews>
    <sheetView zoomScaleNormal="100" zoomScaleSheetLayoutView="140" workbookViewId="0">
      <selection activeCell="A3" sqref="A3:G9"/>
    </sheetView>
  </sheetViews>
  <sheetFormatPr baseColWidth="10" defaultColWidth="9.140625" defaultRowHeight="15" x14ac:dyDescent="0.25"/>
  <cols>
    <col min="1" max="1" width="23.85546875" bestFit="1" customWidth="1"/>
    <col min="2" max="6" width="10.85546875" customWidth="1"/>
    <col min="7" max="7" width="13.85546875" customWidth="1"/>
    <col min="8" max="256" width="11.42578125" customWidth="1"/>
  </cols>
  <sheetData>
    <row r="1" spans="1:8" ht="28.5" customHeight="1" x14ac:dyDescent="0.25">
      <c r="A1" s="348" t="s">
        <v>450</v>
      </c>
      <c r="B1" s="348"/>
      <c r="C1" s="348"/>
      <c r="D1" s="348"/>
      <c r="E1" s="348"/>
      <c r="F1" s="348"/>
      <c r="G1" s="348"/>
    </row>
    <row r="2" spans="1:8" ht="15.75" thickBot="1" x14ac:dyDescent="0.3"/>
    <row r="3" spans="1:8" x14ac:dyDescent="0.25">
      <c r="A3" s="349" t="str">
        <f>'FORMATO 1'!A3:G3</f>
        <v>Secretaría Ejecutiva del Sistema Anticorrupción del Estado de Tlaxcala</v>
      </c>
      <c r="B3" s="350"/>
      <c r="C3" s="350"/>
      <c r="D3" s="350"/>
      <c r="E3" s="350"/>
      <c r="F3" s="350"/>
      <c r="G3" s="351"/>
    </row>
    <row r="4" spans="1:8" x14ac:dyDescent="0.25">
      <c r="A4" s="352" t="s">
        <v>305</v>
      </c>
      <c r="B4" s="353"/>
      <c r="C4" s="353"/>
      <c r="D4" s="353"/>
      <c r="E4" s="353"/>
      <c r="F4" s="353"/>
      <c r="G4" s="354"/>
    </row>
    <row r="5" spans="1:8" x14ac:dyDescent="0.25">
      <c r="A5" s="352" t="s">
        <v>387</v>
      </c>
      <c r="B5" s="353"/>
      <c r="C5" s="353"/>
      <c r="D5" s="353"/>
      <c r="E5" s="353"/>
      <c r="F5" s="353"/>
      <c r="G5" s="354"/>
    </row>
    <row r="6" spans="1:8" x14ac:dyDescent="0.25">
      <c r="A6" s="352" t="str">
        <f>+'FORMATO 6A'!A6:H6</f>
        <v>Del 01 de enero al 31 de marzo de 2026</v>
      </c>
      <c r="B6" s="353"/>
      <c r="C6" s="353"/>
      <c r="D6" s="353"/>
      <c r="E6" s="353"/>
      <c r="F6" s="353"/>
      <c r="G6" s="354"/>
    </row>
    <row r="7" spans="1:8" ht="15.75" thickBot="1" x14ac:dyDescent="0.3">
      <c r="A7" s="345" t="s">
        <v>2</v>
      </c>
      <c r="B7" s="346"/>
      <c r="C7" s="346"/>
      <c r="D7" s="346"/>
      <c r="E7" s="346"/>
      <c r="F7" s="346"/>
      <c r="G7" s="347"/>
    </row>
    <row r="8" spans="1:8" ht="15.75" thickBot="1" x14ac:dyDescent="0.3">
      <c r="A8" s="267" t="s">
        <v>3</v>
      </c>
      <c r="B8" s="340" t="s">
        <v>307</v>
      </c>
      <c r="C8" s="341"/>
      <c r="D8" s="341"/>
      <c r="E8" s="341"/>
      <c r="F8" s="342"/>
      <c r="G8" s="267" t="s">
        <v>308</v>
      </c>
    </row>
    <row r="9" spans="1:8" ht="17.25" thickBot="1" x14ac:dyDescent="0.3">
      <c r="A9" s="268"/>
      <c r="B9" s="186" t="s">
        <v>193</v>
      </c>
      <c r="C9" s="186" t="s">
        <v>236</v>
      </c>
      <c r="D9" s="186" t="s">
        <v>237</v>
      </c>
      <c r="E9" s="186" t="s">
        <v>191</v>
      </c>
      <c r="F9" s="186" t="s">
        <v>210</v>
      </c>
      <c r="G9" s="268"/>
    </row>
    <row r="10" spans="1:8" x14ac:dyDescent="0.25">
      <c r="A10" s="10" t="s">
        <v>388</v>
      </c>
      <c r="B10" s="52"/>
      <c r="C10" s="52"/>
      <c r="D10" s="52"/>
      <c r="E10" s="52"/>
      <c r="F10" s="52"/>
      <c r="G10" s="52"/>
    </row>
    <row r="11" spans="1:8" x14ac:dyDescent="0.25">
      <c r="A11" s="10" t="s">
        <v>389</v>
      </c>
      <c r="B11" s="153">
        <f>+B12+B13</f>
        <v>13591525</v>
      </c>
      <c r="C11" s="153">
        <f>+C12+C13</f>
        <v>0</v>
      </c>
      <c r="D11" s="153">
        <f>+D12+D13</f>
        <v>13591525</v>
      </c>
      <c r="E11" s="153">
        <f>SUM(E12:E17)</f>
        <v>2441767.6399999997</v>
      </c>
      <c r="F11" s="153">
        <f>SUM(F12:F17)</f>
        <v>2441767.6399999997</v>
      </c>
      <c r="G11" s="153">
        <f>D11-E11</f>
        <v>11149757.359999999</v>
      </c>
    </row>
    <row r="12" spans="1:8" x14ac:dyDescent="0.25">
      <c r="A12" s="126" t="s">
        <v>451</v>
      </c>
      <c r="B12" s="154">
        <v>6263022</v>
      </c>
      <c r="C12" s="154">
        <v>22851.5</v>
      </c>
      <c r="D12" s="154">
        <v>6285873.5</v>
      </c>
      <c r="E12" s="154">
        <v>1695916.17</v>
      </c>
      <c r="F12" s="154">
        <v>1695916.17</v>
      </c>
      <c r="G12" s="154">
        <f>D12-E12</f>
        <v>4589957.33</v>
      </c>
    </row>
    <row r="13" spans="1:8" x14ac:dyDescent="0.25">
      <c r="A13" s="126" t="s">
        <v>452</v>
      </c>
      <c r="B13" s="154">
        <v>7328503</v>
      </c>
      <c r="C13" s="154">
        <v>-22851.5</v>
      </c>
      <c r="D13" s="154">
        <v>7305651.5</v>
      </c>
      <c r="E13" s="154">
        <v>286019.71999999997</v>
      </c>
      <c r="F13" s="154">
        <v>286019.71999999997</v>
      </c>
      <c r="G13" s="154">
        <f>D13-E13</f>
        <v>7019631.7800000003</v>
      </c>
      <c r="H13" s="103"/>
    </row>
    <row r="14" spans="1:8" x14ac:dyDescent="0.25">
      <c r="A14" s="126" t="s">
        <v>453</v>
      </c>
      <c r="B14" s="154">
        <v>0</v>
      </c>
      <c r="C14" s="154">
        <v>0</v>
      </c>
      <c r="D14" s="154">
        <v>0</v>
      </c>
      <c r="E14" s="154">
        <v>92702.43</v>
      </c>
      <c r="F14" s="154">
        <v>92702.43</v>
      </c>
      <c r="G14" s="154">
        <f t="shared" ref="G14:G17" si="0">D14-E14</f>
        <v>-92702.43</v>
      </c>
    </row>
    <row r="15" spans="1:8" x14ac:dyDescent="0.25">
      <c r="A15" s="126" t="s">
        <v>454</v>
      </c>
      <c r="B15" s="154">
        <f>'FORMATO 6A'!C12</f>
        <v>0</v>
      </c>
      <c r="C15" s="154">
        <f>'FORMATO 6A'!D12</f>
        <v>0</v>
      </c>
      <c r="D15" s="154">
        <f t="shared" ref="D15:D17" si="1">+B15+C15</f>
        <v>0</v>
      </c>
      <c r="E15" s="154">
        <v>103218.54</v>
      </c>
      <c r="F15" s="154">
        <v>103218.54</v>
      </c>
      <c r="G15" s="154">
        <f t="shared" si="0"/>
        <v>-103218.54</v>
      </c>
    </row>
    <row r="16" spans="1:8" x14ac:dyDescent="0.25">
      <c r="A16" s="126" t="s">
        <v>455</v>
      </c>
      <c r="B16" s="154">
        <v>0</v>
      </c>
      <c r="C16" s="154">
        <v>0</v>
      </c>
      <c r="D16" s="154">
        <f t="shared" si="1"/>
        <v>0</v>
      </c>
      <c r="E16" s="154">
        <v>263910.78000000003</v>
      </c>
      <c r="F16" s="154">
        <v>263910.78000000003</v>
      </c>
      <c r="G16" s="154">
        <f t="shared" si="0"/>
        <v>-263910.78000000003</v>
      </c>
    </row>
    <row r="17" spans="1:7" x14ac:dyDescent="0.25">
      <c r="A17" s="126"/>
      <c r="B17" s="154">
        <v>0</v>
      </c>
      <c r="C17" s="154">
        <v>0</v>
      </c>
      <c r="D17" s="154">
        <f t="shared" si="1"/>
        <v>0</v>
      </c>
      <c r="E17" s="154">
        <v>0</v>
      </c>
      <c r="F17" s="154">
        <v>0</v>
      </c>
      <c r="G17" s="154">
        <f t="shared" si="0"/>
        <v>0</v>
      </c>
    </row>
    <row r="18" spans="1:7" x14ac:dyDescent="0.25">
      <c r="A18" s="51" t="s">
        <v>390</v>
      </c>
      <c r="B18" s="63"/>
      <c r="C18" s="63"/>
      <c r="D18" s="63"/>
      <c r="E18" s="63"/>
      <c r="F18" s="63"/>
      <c r="G18" s="63"/>
    </row>
    <row r="19" spans="1:7" x14ac:dyDescent="0.25">
      <c r="A19" s="51" t="s">
        <v>391</v>
      </c>
      <c r="B19" s="63"/>
      <c r="C19" s="63"/>
      <c r="D19" s="63"/>
      <c r="E19" s="63"/>
      <c r="F19" s="63"/>
      <c r="G19" s="63"/>
    </row>
    <row r="20" spans="1:7" x14ac:dyDescent="0.25">
      <c r="A20" s="51" t="s">
        <v>392</v>
      </c>
      <c r="B20" s="63"/>
      <c r="C20" s="63"/>
      <c r="D20" s="63"/>
      <c r="E20" s="63"/>
      <c r="F20" s="63"/>
      <c r="G20" s="63"/>
    </row>
    <row r="21" spans="1:7" hidden="1" x14ac:dyDescent="0.25">
      <c r="A21" s="13"/>
      <c r="B21" s="63"/>
      <c r="C21" s="63"/>
      <c r="D21" s="63"/>
      <c r="E21" s="63"/>
      <c r="F21" s="63"/>
      <c r="G21" s="63"/>
    </row>
    <row r="22" spans="1:7" x14ac:dyDescent="0.25">
      <c r="A22" s="11" t="s">
        <v>393</v>
      </c>
      <c r="B22" s="155"/>
      <c r="C22" s="155"/>
      <c r="D22" s="155"/>
      <c r="E22" s="155"/>
      <c r="F22" s="155"/>
      <c r="G22" s="155"/>
    </row>
    <row r="23" spans="1:7" x14ac:dyDescent="0.25">
      <c r="A23" s="11" t="s">
        <v>394</v>
      </c>
      <c r="B23" s="153">
        <f>SUM(B24:B28)</f>
        <v>0</v>
      </c>
      <c r="C23" s="153">
        <f t="shared" ref="C23" si="2">SUM(C24:C28)</f>
        <v>0</v>
      </c>
      <c r="D23" s="153">
        <f t="shared" ref="D23" si="3">SUM(D24:D28)</f>
        <v>0</v>
      </c>
      <c r="E23" s="153">
        <f t="shared" ref="E23" si="4">SUM(E24:E28)</f>
        <v>0</v>
      </c>
      <c r="F23" s="153">
        <f t="shared" ref="F23" si="5">SUM(F24:F28)</f>
        <v>0</v>
      </c>
      <c r="G23" s="153">
        <f>D23-E23</f>
        <v>0</v>
      </c>
    </row>
    <row r="24" spans="1:7" x14ac:dyDescent="0.25">
      <c r="A24" s="126" t="s">
        <v>451</v>
      </c>
      <c r="B24" s="154">
        <v>0</v>
      </c>
      <c r="C24" s="154">
        <v>0</v>
      </c>
      <c r="D24" s="154">
        <f>+B24+C24</f>
        <v>0</v>
      </c>
      <c r="E24" s="154">
        <v>0</v>
      </c>
      <c r="F24" s="154">
        <v>0</v>
      </c>
      <c r="G24" s="154">
        <f>D24-E24</f>
        <v>0</v>
      </c>
    </row>
    <row r="25" spans="1:7" x14ac:dyDescent="0.25">
      <c r="A25" s="126" t="s">
        <v>452</v>
      </c>
      <c r="B25" s="154">
        <f>'FORMATO 6A'!C22</f>
        <v>0</v>
      </c>
      <c r="C25" s="154">
        <f>'FORMATO 6A'!D22</f>
        <v>0</v>
      </c>
      <c r="D25" s="154">
        <f t="shared" ref="D25:D28" si="6">+B25+C25</f>
        <v>0</v>
      </c>
      <c r="E25" s="154">
        <v>0</v>
      </c>
      <c r="F25" s="154">
        <v>0</v>
      </c>
      <c r="G25" s="154">
        <f t="shared" ref="G25:G28" si="7">D25-E25</f>
        <v>0</v>
      </c>
    </row>
    <row r="26" spans="1:7" x14ac:dyDescent="0.25">
      <c r="A26" s="126" t="s">
        <v>453</v>
      </c>
      <c r="B26" s="154">
        <v>0</v>
      </c>
      <c r="C26" s="154">
        <v>0</v>
      </c>
      <c r="D26" s="154">
        <f t="shared" si="6"/>
        <v>0</v>
      </c>
      <c r="E26" s="154">
        <v>0</v>
      </c>
      <c r="F26" s="154">
        <v>0</v>
      </c>
      <c r="G26" s="154">
        <f t="shared" si="7"/>
        <v>0</v>
      </c>
    </row>
    <row r="27" spans="1:7" x14ac:dyDescent="0.25">
      <c r="A27" s="126" t="s">
        <v>454</v>
      </c>
      <c r="B27" s="154">
        <v>0</v>
      </c>
      <c r="C27" s="154">
        <v>0</v>
      </c>
      <c r="D27" s="154">
        <f t="shared" si="6"/>
        <v>0</v>
      </c>
      <c r="E27" s="154">
        <v>0</v>
      </c>
      <c r="F27" s="154">
        <v>0</v>
      </c>
      <c r="G27" s="154">
        <f t="shared" si="7"/>
        <v>0</v>
      </c>
    </row>
    <row r="28" spans="1:7" x14ac:dyDescent="0.25">
      <c r="A28" s="126" t="s">
        <v>455</v>
      </c>
      <c r="B28" s="154">
        <v>0</v>
      </c>
      <c r="C28" s="154">
        <v>0</v>
      </c>
      <c r="D28" s="154">
        <f t="shared" si="6"/>
        <v>0</v>
      </c>
      <c r="E28" s="154">
        <v>0</v>
      </c>
      <c r="F28" s="154">
        <v>0</v>
      </c>
      <c r="G28" s="154">
        <f t="shared" si="7"/>
        <v>0</v>
      </c>
    </row>
    <row r="29" spans="1:7" x14ac:dyDescent="0.25">
      <c r="A29" s="51" t="s">
        <v>390</v>
      </c>
      <c r="B29" s="63"/>
      <c r="C29" s="63"/>
      <c r="D29" s="63"/>
      <c r="E29" s="63"/>
      <c r="F29" s="63"/>
      <c r="G29" s="63"/>
    </row>
    <row r="30" spans="1:7" x14ac:dyDescent="0.25">
      <c r="A30" s="51" t="s">
        <v>391</v>
      </c>
      <c r="B30" s="63"/>
      <c r="C30" s="63"/>
      <c r="D30" s="63"/>
      <c r="E30" s="63"/>
      <c r="F30" s="63"/>
      <c r="G30" s="63"/>
    </row>
    <row r="31" spans="1:7" x14ac:dyDescent="0.25">
      <c r="A31" s="51" t="s">
        <v>392</v>
      </c>
      <c r="B31" s="63"/>
      <c r="C31" s="63"/>
      <c r="D31" s="63"/>
      <c r="E31" s="63"/>
      <c r="F31" s="63"/>
      <c r="G31" s="63"/>
    </row>
    <row r="32" spans="1:7" x14ac:dyDescent="0.25">
      <c r="A32" s="32"/>
      <c r="B32" s="63"/>
      <c r="C32" s="63"/>
      <c r="D32" s="63"/>
      <c r="E32" s="63"/>
      <c r="F32" s="63"/>
      <c r="G32" s="63"/>
    </row>
    <row r="33" spans="1:7" x14ac:dyDescent="0.25">
      <c r="A33" s="10" t="s">
        <v>386</v>
      </c>
      <c r="B33" s="61">
        <f t="shared" ref="B33:G33" si="8">+B23+B11</f>
        <v>13591525</v>
      </c>
      <c r="C33" s="61">
        <f t="shared" si="8"/>
        <v>0</v>
      </c>
      <c r="D33" s="61">
        <f t="shared" si="8"/>
        <v>13591525</v>
      </c>
      <c r="E33" s="61">
        <f t="shared" si="8"/>
        <v>2441767.6399999997</v>
      </c>
      <c r="F33" s="61">
        <f t="shared" si="8"/>
        <v>2441767.6399999997</v>
      </c>
      <c r="G33" s="61">
        <f t="shared" si="8"/>
        <v>11149757.359999999</v>
      </c>
    </row>
    <row r="34" spans="1:7" ht="15.75" thickBot="1" x14ac:dyDescent="0.3">
      <c r="A34" s="14"/>
      <c r="B34" s="156"/>
      <c r="C34" s="156"/>
      <c r="D34" s="156"/>
      <c r="E34" s="156"/>
      <c r="F34" s="156"/>
      <c r="G34" s="156"/>
    </row>
    <row r="35" spans="1:7" hidden="1" x14ac:dyDescent="0.25">
      <c r="B35" s="57">
        <v>5020225883</v>
      </c>
      <c r="C35" s="57">
        <v>547350942.34000003</v>
      </c>
      <c r="D35" s="57">
        <v>5567576825.3400002</v>
      </c>
      <c r="E35" s="57">
        <v>4045776904.8400002</v>
      </c>
      <c r="F35" s="57">
        <v>4028071592.54</v>
      </c>
      <c r="G35" s="57">
        <v>1521799920.5</v>
      </c>
    </row>
    <row r="36" spans="1:7" hidden="1" x14ac:dyDescent="0.25">
      <c r="B36" s="58">
        <f t="shared" ref="B36:G36" si="9">+B35-B33</f>
        <v>5006634358</v>
      </c>
      <c r="C36" s="46">
        <f t="shared" si="9"/>
        <v>547350942.34000003</v>
      </c>
      <c r="D36" s="58">
        <f t="shared" si="9"/>
        <v>5553985300.3400002</v>
      </c>
      <c r="E36" s="58">
        <f t="shared" si="9"/>
        <v>4043335137.2000003</v>
      </c>
      <c r="F36" s="58">
        <f t="shared" si="9"/>
        <v>4025629824.9000001</v>
      </c>
      <c r="G36" s="58">
        <f t="shared" si="9"/>
        <v>1510650163.1400001</v>
      </c>
    </row>
    <row r="37" spans="1:7" ht="12" customHeight="1" x14ac:dyDescent="0.25">
      <c r="B37" s="49"/>
      <c r="C37" s="49"/>
      <c r="D37" s="49"/>
      <c r="E37" s="49"/>
      <c r="F37" s="49"/>
      <c r="G37" s="49"/>
    </row>
    <row r="38" spans="1:7" ht="12" customHeight="1" x14ac:dyDescent="0.25">
      <c r="B38" s="49"/>
      <c r="C38" s="49"/>
      <c r="D38" s="49"/>
      <c r="E38" s="49"/>
      <c r="F38" s="49"/>
      <c r="G38" s="49"/>
    </row>
    <row r="39" spans="1:7" ht="12" customHeight="1" x14ac:dyDescent="0.25">
      <c r="B39" s="49"/>
      <c r="C39" s="49"/>
      <c r="D39" s="49"/>
      <c r="E39" s="49"/>
      <c r="F39" s="49"/>
      <c r="G39" s="49"/>
    </row>
    <row r="40" spans="1:7" ht="12" customHeight="1" x14ac:dyDescent="0.25">
      <c r="B40" s="49"/>
      <c r="C40" s="49"/>
      <c r="D40" s="49"/>
      <c r="E40" s="49"/>
      <c r="F40" s="49"/>
      <c r="G40" s="49"/>
    </row>
    <row r="41" spans="1:7" ht="12" customHeight="1" x14ac:dyDescent="0.25">
      <c r="B41" s="49"/>
      <c r="C41" s="49"/>
      <c r="D41" s="49"/>
      <c r="E41" s="49"/>
      <c r="F41" s="49"/>
      <c r="G41" s="49"/>
    </row>
    <row r="42" spans="1:7" ht="12" customHeight="1" x14ac:dyDescent="0.25">
      <c r="B42" s="49"/>
      <c r="C42" s="49"/>
      <c r="D42" s="49"/>
      <c r="E42" s="49"/>
      <c r="F42" s="49"/>
      <c r="G42" s="49"/>
    </row>
    <row r="43" spans="1:7" ht="12" customHeight="1" x14ac:dyDescent="0.25">
      <c r="B43" s="49"/>
      <c r="C43" s="49"/>
      <c r="D43" s="49"/>
      <c r="E43" s="49"/>
      <c r="F43" s="49"/>
      <c r="G43" s="49"/>
    </row>
    <row r="44" spans="1:7" ht="12" customHeight="1" x14ac:dyDescent="0.25">
      <c r="B44" s="49"/>
      <c r="C44" s="49"/>
      <c r="D44" s="49"/>
      <c r="E44" s="49"/>
      <c r="F44" s="49"/>
      <c r="G44" s="49"/>
    </row>
    <row r="45" spans="1:7" ht="12" customHeight="1" x14ac:dyDescent="0.25">
      <c r="B45" s="58"/>
      <c r="C45" s="58"/>
      <c r="D45" s="58"/>
      <c r="E45" s="58"/>
      <c r="F45" s="58"/>
      <c r="G45" s="58"/>
    </row>
    <row r="46" spans="1:7" x14ac:dyDescent="0.25">
      <c r="A46" s="223" t="str">
        <f>'FORMATO 1'!A88:B88</f>
        <v>LCDA. YANELI DEL RAZO ENRÍQUEZ</v>
      </c>
      <c r="B46" s="223"/>
      <c r="C46" s="223"/>
      <c r="D46" s="223" t="str">
        <f>'FORMATO 1'!E88</f>
        <v>C.P. GIOVANNA DY AGUILAR MEZA</v>
      </c>
      <c r="E46" s="223"/>
      <c r="F46" s="223"/>
      <c r="G46" s="223"/>
    </row>
    <row r="47" spans="1:7" ht="27.75" customHeight="1" x14ac:dyDescent="0.25">
      <c r="A47" s="343" t="str">
        <f>'FORMATO 1'!A89:B89</f>
        <v>JEFA DEL DEPARTAMENTO DE ASUNTOS JURÍDICOS EN FUNCIONES DE SECRETARIA TÉCNICA</v>
      </c>
      <c r="B47" s="343"/>
      <c r="C47" s="343"/>
      <c r="D47" s="344" t="str">
        <f>'FORMATO 1'!E89</f>
        <v>JEFA DEL DEPARTAMENTO DE ADMINISTRACIÓN Y FINANZAS</v>
      </c>
      <c r="E47" s="344"/>
      <c r="F47" s="344"/>
      <c r="G47" s="344"/>
    </row>
    <row r="48" spans="1:7" x14ac:dyDescent="0.25">
      <c r="A48" s="84"/>
      <c r="F48" s="84"/>
    </row>
  </sheetData>
  <mergeCells count="13">
    <mergeCell ref="A7:G7"/>
    <mergeCell ref="A1:G1"/>
    <mergeCell ref="A3:G3"/>
    <mergeCell ref="A4:G4"/>
    <mergeCell ref="A5:G5"/>
    <mergeCell ref="A6:G6"/>
    <mergeCell ref="G8:G9"/>
    <mergeCell ref="A8:A9"/>
    <mergeCell ref="B8:F8"/>
    <mergeCell ref="A47:C47"/>
    <mergeCell ref="D47:G47"/>
    <mergeCell ref="A46:C46"/>
    <mergeCell ref="D46:G46"/>
  </mergeCells>
  <printOptions horizontalCentered="1"/>
  <pageMargins left="0.59055118110236204" right="0.39370078740157499" top="0.99" bottom="0.55118110236220497" header="0.31496062992126" footer="0.31496062992126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2"/>
  <sheetViews>
    <sheetView zoomScale="85" zoomScaleNormal="85" zoomScaleSheetLayoutView="148" workbookViewId="0">
      <selection activeCell="A3" sqref="A3:H9"/>
    </sheetView>
  </sheetViews>
  <sheetFormatPr baseColWidth="10" defaultColWidth="11.42578125" defaultRowHeight="15" x14ac:dyDescent="0.25"/>
  <cols>
    <col min="1" max="1" width="4.5703125" customWidth="1"/>
    <col min="2" max="2" width="40.5703125" customWidth="1"/>
    <col min="3" max="3" width="13.85546875" customWidth="1"/>
    <col min="4" max="4" width="13.140625" customWidth="1"/>
    <col min="5" max="5" width="12.140625" customWidth="1"/>
    <col min="6" max="6" width="13.140625" customWidth="1"/>
    <col min="7" max="7" width="13.7109375" customWidth="1"/>
    <col min="8" max="8" width="13.5703125" customWidth="1"/>
    <col min="9" max="14" width="17.5703125" bestFit="1" customWidth="1"/>
    <col min="15" max="16" width="11.5703125" bestFit="1" customWidth="1"/>
  </cols>
  <sheetData>
    <row r="1" spans="1:9" ht="30" customHeight="1" x14ac:dyDescent="0.25">
      <c r="A1" s="359" t="s">
        <v>395</v>
      </c>
      <c r="B1" s="359"/>
      <c r="C1" s="359"/>
      <c r="D1" s="359"/>
      <c r="E1" s="359"/>
      <c r="F1" s="359"/>
      <c r="G1" s="359"/>
      <c r="H1" s="359"/>
    </row>
    <row r="2" spans="1:9" ht="15.75" thickBot="1" x14ac:dyDescent="0.3"/>
    <row r="3" spans="1:9" ht="13.5" customHeight="1" x14ac:dyDescent="0.25">
      <c r="A3" s="294" t="str">
        <f>'FORMATO 1'!A3:G3</f>
        <v>Secretaría Ejecutiva del Sistema Anticorrupción del Estado de Tlaxcala</v>
      </c>
      <c r="B3" s="295"/>
      <c r="C3" s="295"/>
      <c r="D3" s="295"/>
      <c r="E3" s="295"/>
      <c r="F3" s="295"/>
      <c r="G3" s="295"/>
      <c r="H3" s="330"/>
    </row>
    <row r="4" spans="1:9" ht="13.5" customHeight="1" x14ac:dyDescent="0.25">
      <c r="A4" s="297" t="s">
        <v>305</v>
      </c>
      <c r="B4" s="298"/>
      <c r="C4" s="298"/>
      <c r="D4" s="298"/>
      <c r="E4" s="298"/>
      <c r="F4" s="298"/>
      <c r="G4" s="298"/>
      <c r="H4" s="329"/>
    </row>
    <row r="5" spans="1:9" ht="13.5" customHeight="1" x14ac:dyDescent="0.25">
      <c r="A5" s="297" t="s">
        <v>396</v>
      </c>
      <c r="B5" s="298"/>
      <c r="C5" s="298"/>
      <c r="D5" s="298"/>
      <c r="E5" s="298"/>
      <c r="F5" s="298"/>
      <c r="G5" s="298"/>
      <c r="H5" s="329"/>
    </row>
    <row r="6" spans="1:9" ht="13.5" customHeight="1" x14ac:dyDescent="0.25">
      <c r="A6" s="297" t="str">
        <f>+'FORMATO 2'!A6:I6</f>
        <v>Del 01 de enero al 31 de marzo de 2026</v>
      </c>
      <c r="B6" s="298"/>
      <c r="C6" s="298"/>
      <c r="D6" s="298"/>
      <c r="E6" s="298"/>
      <c r="F6" s="298"/>
      <c r="G6" s="298"/>
      <c r="H6" s="329"/>
    </row>
    <row r="7" spans="1:9" ht="13.5" customHeight="1" thickBot="1" x14ac:dyDescent="0.3">
      <c r="A7" s="300" t="s">
        <v>2</v>
      </c>
      <c r="B7" s="301"/>
      <c r="C7" s="301"/>
      <c r="D7" s="301"/>
      <c r="E7" s="301"/>
      <c r="F7" s="301"/>
      <c r="G7" s="301"/>
      <c r="H7" s="328"/>
    </row>
    <row r="8" spans="1:9" ht="15.75" thickBot="1" x14ac:dyDescent="0.3">
      <c r="A8" s="360" t="s">
        <v>3</v>
      </c>
      <c r="B8" s="361"/>
      <c r="C8" s="340" t="s">
        <v>307</v>
      </c>
      <c r="D8" s="341"/>
      <c r="E8" s="341"/>
      <c r="F8" s="341"/>
      <c r="G8" s="342"/>
      <c r="H8" s="267" t="s">
        <v>308</v>
      </c>
    </row>
    <row r="9" spans="1:9" ht="17.25" thickBot="1" x14ac:dyDescent="0.3">
      <c r="A9" s="362"/>
      <c r="B9" s="363"/>
      <c r="C9" s="186" t="s">
        <v>193</v>
      </c>
      <c r="D9" s="186" t="s">
        <v>309</v>
      </c>
      <c r="E9" s="186" t="s">
        <v>310</v>
      </c>
      <c r="F9" s="186" t="s">
        <v>191</v>
      </c>
      <c r="G9" s="186" t="s">
        <v>210</v>
      </c>
      <c r="H9" s="268"/>
    </row>
    <row r="10" spans="1:9" ht="12" customHeight="1" x14ac:dyDescent="0.25">
      <c r="A10" s="356"/>
      <c r="B10" s="357"/>
      <c r="C10" s="59"/>
      <c r="D10" s="59"/>
      <c r="E10" s="59"/>
      <c r="F10" s="59"/>
      <c r="G10" s="59"/>
      <c r="H10" s="59"/>
    </row>
    <row r="11" spans="1:9" x14ac:dyDescent="0.25">
      <c r="A11" s="325" t="s">
        <v>397</v>
      </c>
      <c r="B11" s="358"/>
      <c r="C11" s="60">
        <f>C12+C22+C31+C42</f>
        <v>13591525</v>
      </c>
      <c r="D11" s="60">
        <f>D12+D22+D31+D42</f>
        <v>0</v>
      </c>
      <c r="E11" s="60">
        <f>E12+E22+E31+E42</f>
        <v>13591525</v>
      </c>
      <c r="F11" s="60">
        <f>F12+F22+F31+F42</f>
        <v>2441767.64</v>
      </c>
      <c r="G11" s="60">
        <f>G12+G22+G31+G42</f>
        <v>2441767.64</v>
      </c>
      <c r="H11" s="61">
        <f>+E11-F11</f>
        <v>11149757.359999999</v>
      </c>
      <c r="I11" s="43"/>
    </row>
    <row r="12" spans="1:9" x14ac:dyDescent="0.25">
      <c r="A12" s="321" t="s">
        <v>398</v>
      </c>
      <c r="B12" s="322"/>
      <c r="C12" s="62">
        <f>C13+C14+C15+C16+C17+C18+C19+C20</f>
        <v>13591525</v>
      </c>
      <c r="D12" s="62">
        <f>D13+D14+D15+D16+D17+D18+D19+D20</f>
        <v>0</v>
      </c>
      <c r="E12" s="62">
        <f>E13+E14+E15+E16+E17+E18+E19+E20</f>
        <v>13591525</v>
      </c>
      <c r="F12" s="62">
        <f>F13+F14+F15+F16+F17+F18+F19+F20</f>
        <v>2441767.64</v>
      </c>
      <c r="G12" s="62">
        <f>G13+G14+G15+G16+G17+G18+G19+G20</f>
        <v>2441767.64</v>
      </c>
      <c r="H12" s="61">
        <f t="shared" ref="H12:H20" si="0">+E12-F12</f>
        <v>11149757.359999999</v>
      </c>
    </row>
    <row r="13" spans="1:9" ht="12" customHeight="1" x14ac:dyDescent="0.25">
      <c r="A13" s="53"/>
      <c r="B13" s="29" t="s">
        <v>399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63">
        <f t="shared" si="0"/>
        <v>0</v>
      </c>
    </row>
    <row r="14" spans="1:9" ht="12" customHeight="1" x14ac:dyDescent="0.25">
      <c r="A14" s="53"/>
      <c r="B14" s="29" t="s">
        <v>400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63">
        <f t="shared" si="0"/>
        <v>0</v>
      </c>
    </row>
    <row r="15" spans="1:9" ht="12" customHeight="1" x14ac:dyDescent="0.25">
      <c r="A15" s="53"/>
      <c r="B15" s="29" t="s">
        <v>401</v>
      </c>
      <c r="C15" s="54">
        <v>13591525</v>
      </c>
      <c r="D15" s="54">
        <v>0</v>
      </c>
      <c r="E15" s="54">
        <v>13591525</v>
      </c>
      <c r="F15" s="54">
        <v>2441767.64</v>
      </c>
      <c r="G15" s="54">
        <v>2441767.64</v>
      </c>
      <c r="H15" s="63">
        <f t="shared" si="0"/>
        <v>11149757.359999999</v>
      </c>
    </row>
    <row r="16" spans="1:9" ht="12" customHeight="1" x14ac:dyDescent="0.25">
      <c r="A16" s="53"/>
      <c r="B16" s="29" t="s">
        <v>402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63">
        <f t="shared" si="0"/>
        <v>0</v>
      </c>
    </row>
    <row r="17" spans="1:8" ht="12" customHeight="1" x14ac:dyDescent="0.25">
      <c r="A17" s="53"/>
      <c r="B17" s="29" t="s">
        <v>403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63">
        <f t="shared" si="0"/>
        <v>0</v>
      </c>
    </row>
    <row r="18" spans="1:8" ht="12" customHeight="1" x14ac:dyDescent="0.25">
      <c r="A18" s="53"/>
      <c r="B18" s="29" t="s">
        <v>404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63">
        <f t="shared" si="0"/>
        <v>0</v>
      </c>
    </row>
    <row r="19" spans="1:8" ht="12" customHeight="1" x14ac:dyDescent="0.25">
      <c r="A19" s="53"/>
      <c r="B19" s="29" t="s">
        <v>405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63">
        <f t="shared" si="0"/>
        <v>0</v>
      </c>
    </row>
    <row r="20" spans="1:8" ht="12" customHeight="1" x14ac:dyDescent="0.25">
      <c r="A20" s="53"/>
      <c r="B20" s="29" t="s">
        <v>406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63">
        <f t="shared" si="0"/>
        <v>0</v>
      </c>
    </row>
    <row r="21" spans="1:8" x14ac:dyDescent="0.25">
      <c r="A21" s="53"/>
      <c r="B21" s="29"/>
      <c r="C21" s="54"/>
      <c r="D21" s="54"/>
      <c r="E21" s="54"/>
      <c r="F21" s="54"/>
      <c r="G21" s="54"/>
      <c r="H21" s="55"/>
    </row>
    <row r="22" spans="1:8" x14ac:dyDescent="0.25">
      <c r="A22" s="321" t="s">
        <v>407</v>
      </c>
      <c r="B22" s="322"/>
      <c r="C22" s="62">
        <f>C23+C24+C25+C26+C27+C28+C29</f>
        <v>0</v>
      </c>
      <c r="D22" s="62">
        <f>D23+D24+D25+D26+D27+D28+D29</f>
        <v>0</v>
      </c>
      <c r="E22" s="62">
        <f>E23+E24+E25+E26+E27+E28+E29</f>
        <v>0</v>
      </c>
      <c r="F22" s="62">
        <f>F23+F24+F25+F26+F27+F28+F29</f>
        <v>0</v>
      </c>
      <c r="G22" s="62">
        <f>G23+G24+G25+G26+G27+G28+G29</f>
        <v>0</v>
      </c>
      <c r="H22" s="61">
        <f t="shared" ref="H22:H40" si="1">+E22-F22</f>
        <v>0</v>
      </c>
    </row>
    <row r="23" spans="1:8" ht="12" customHeight="1" x14ac:dyDescent="0.25">
      <c r="A23" s="53"/>
      <c r="B23" s="29" t="s">
        <v>408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63">
        <f t="shared" si="1"/>
        <v>0</v>
      </c>
    </row>
    <row r="24" spans="1:8" ht="12" customHeight="1" x14ac:dyDescent="0.25">
      <c r="A24" s="53"/>
      <c r="B24" s="29" t="s">
        <v>409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63">
        <f t="shared" si="1"/>
        <v>0</v>
      </c>
    </row>
    <row r="25" spans="1:8" ht="12" customHeight="1" x14ac:dyDescent="0.25">
      <c r="A25" s="53"/>
      <c r="B25" s="29" t="s">
        <v>410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63">
        <f t="shared" si="1"/>
        <v>0</v>
      </c>
    </row>
    <row r="26" spans="1:8" ht="12" customHeight="1" x14ac:dyDescent="0.25">
      <c r="A26" s="53"/>
      <c r="B26" s="29" t="s">
        <v>411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63">
        <f t="shared" si="1"/>
        <v>0</v>
      </c>
    </row>
    <row r="27" spans="1:8" ht="12" customHeight="1" x14ac:dyDescent="0.25">
      <c r="A27" s="53"/>
      <c r="B27" s="48" t="s">
        <v>412</v>
      </c>
      <c r="C27" s="54">
        <v>0</v>
      </c>
      <c r="D27" s="54">
        <v>0</v>
      </c>
      <c r="E27" s="54">
        <f>+C27+D27</f>
        <v>0</v>
      </c>
      <c r="F27" s="54">
        <v>0</v>
      </c>
      <c r="G27" s="54">
        <v>0</v>
      </c>
      <c r="H27" s="63">
        <f t="shared" si="1"/>
        <v>0</v>
      </c>
    </row>
    <row r="28" spans="1:8" ht="12" customHeight="1" x14ac:dyDescent="0.25">
      <c r="A28" s="53"/>
      <c r="B28" s="29" t="s">
        <v>413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63">
        <f t="shared" si="1"/>
        <v>0</v>
      </c>
    </row>
    <row r="29" spans="1:8" ht="12" customHeight="1" x14ac:dyDescent="0.25">
      <c r="A29" s="53"/>
      <c r="B29" s="29" t="s">
        <v>414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63">
        <f t="shared" si="1"/>
        <v>0</v>
      </c>
    </row>
    <row r="30" spans="1:8" ht="12" customHeight="1" x14ac:dyDescent="0.25">
      <c r="A30" s="53"/>
      <c r="B30" s="29"/>
      <c r="C30" s="54"/>
      <c r="D30" s="54"/>
      <c r="E30" s="54"/>
      <c r="F30" s="54"/>
      <c r="G30" s="54"/>
      <c r="H30" s="63"/>
    </row>
    <row r="31" spans="1:8" x14ac:dyDescent="0.25">
      <c r="A31" s="321" t="s">
        <v>415</v>
      </c>
      <c r="B31" s="322"/>
      <c r="C31" s="62">
        <f>C32+C33+C34+C35+C36+C37+C38+C39+C40</f>
        <v>0</v>
      </c>
      <c r="D31" s="62">
        <f>D32+D33+D34+D35+D36+D37+D38+D39+D40</f>
        <v>0</v>
      </c>
      <c r="E31" s="62">
        <f>E32+E33+E34+E35+E36+E37+E38+E39+E40</f>
        <v>0</v>
      </c>
      <c r="F31" s="62">
        <f>F32+F33+F34+F35+F36+F37+F38+F39+F40</f>
        <v>0</v>
      </c>
      <c r="G31" s="62">
        <f>G32+G33+G34+G35+G36+G37+G38+G39+G40</f>
        <v>0</v>
      </c>
      <c r="H31" s="104">
        <f t="shared" si="1"/>
        <v>0</v>
      </c>
    </row>
    <row r="32" spans="1:8" ht="12" customHeight="1" x14ac:dyDescent="0.25">
      <c r="A32" s="53"/>
      <c r="B32" s="29" t="s">
        <v>416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f t="shared" si="1"/>
        <v>0</v>
      </c>
    </row>
    <row r="33" spans="1:13" ht="12" customHeight="1" x14ac:dyDescent="0.25">
      <c r="A33" s="53"/>
      <c r="B33" s="29" t="s">
        <v>417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f t="shared" si="1"/>
        <v>0</v>
      </c>
    </row>
    <row r="34" spans="1:13" ht="12" customHeight="1" x14ac:dyDescent="0.25">
      <c r="A34" s="53"/>
      <c r="B34" s="29" t="s">
        <v>418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f t="shared" si="1"/>
        <v>0</v>
      </c>
    </row>
    <row r="35" spans="1:13" ht="12" customHeight="1" x14ac:dyDescent="0.25">
      <c r="A35" s="53"/>
      <c r="B35" s="29" t="s">
        <v>419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f t="shared" si="1"/>
        <v>0</v>
      </c>
    </row>
    <row r="36" spans="1:13" ht="12" customHeight="1" x14ac:dyDescent="0.25">
      <c r="A36" s="53"/>
      <c r="B36" s="29" t="s">
        <v>420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f t="shared" si="1"/>
        <v>0</v>
      </c>
    </row>
    <row r="37" spans="1:13" ht="12" customHeight="1" x14ac:dyDescent="0.25">
      <c r="A37" s="53"/>
      <c r="B37" s="29" t="s">
        <v>421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f t="shared" si="1"/>
        <v>0</v>
      </c>
    </row>
    <row r="38" spans="1:13" ht="12" customHeight="1" x14ac:dyDescent="0.25">
      <c r="A38" s="53"/>
      <c r="B38" s="29" t="s">
        <v>422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f t="shared" si="1"/>
        <v>0</v>
      </c>
    </row>
    <row r="39" spans="1:13" ht="12" customHeight="1" x14ac:dyDescent="0.25">
      <c r="A39" s="53"/>
      <c r="B39" s="29" t="s">
        <v>423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f t="shared" si="1"/>
        <v>0</v>
      </c>
    </row>
    <row r="40" spans="1:13" ht="12" customHeight="1" x14ac:dyDescent="0.25">
      <c r="A40" s="53"/>
      <c r="B40" s="29" t="s">
        <v>424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f t="shared" si="1"/>
        <v>0</v>
      </c>
    </row>
    <row r="41" spans="1:13" x14ac:dyDescent="0.25">
      <c r="A41" s="53"/>
      <c r="B41" s="29"/>
      <c r="C41" s="54"/>
      <c r="D41" s="54"/>
      <c r="E41" s="54"/>
      <c r="F41" s="54"/>
      <c r="G41" s="54"/>
      <c r="H41" s="55"/>
    </row>
    <row r="42" spans="1:13" x14ac:dyDescent="0.25">
      <c r="A42" s="321" t="s">
        <v>425</v>
      </c>
      <c r="B42" s="322"/>
      <c r="C42" s="54">
        <f>C43+C44+C45+C46</f>
        <v>0</v>
      </c>
      <c r="D42" s="54">
        <f>D43+D44+D45+D46</f>
        <v>0</v>
      </c>
      <c r="E42" s="54">
        <f>E43+E44+E45+E46</f>
        <v>0</v>
      </c>
      <c r="F42" s="54">
        <f>F43+F44+F45+F46</f>
        <v>0</v>
      </c>
      <c r="G42" s="54">
        <f>G43+G44+G45+G46</f>
        <v>0</v>
      </c>
      <c r="H42" s="54">
        <f t="shared" ref="H42:H46" si="2">+E42-F42</f>
        <v>0</v>
      </c>
    </row>
    <row r="43" spans="1:13" ht="12" customHeight="1" x14ac:dyDescent="0.25">
      <c r="A43" s="53"/>
      <c r="B43" s="29" t="s">
        <v>426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f t="shared" si="2"/>
        <v>0</v>
      </c>
    </row>
    <row r="44" spans="1:13" ht="16.5" x14ac:dyDescent="0.25">
      <c r="A44" s="53"/>
      <c r="B44" s="31" t="s">
        <v>427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f t="shared" si="2"/>
        <v>0</v>
      </c>
    </row>
    <row r="45" spans="1:13" ht="12" customHeight="1" x14ac:dyDescent="0.25">
      <c r="A45" s="53"/>
      <c r="B45" s="29" t="s">
        <v>428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f t="shared" si="2"/>
        <v>0</v>
      </c>
    </row>
    <row r="46" spans="1:13" ht="12" customHeight="1" x14ac:dyDescent="0.25">
      <c r="A46" s="53"/>
      <c r="B46" s="29" t="s">
        <v>429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f t="shared" si="2"/>
        <v>0</v>
      </c>
    </row>
    <row r="47" spans="1:13" x14ac:dyDescent="0.25">
      <c r="A47" s="53"/>
      <c r="B47" s="29"/>
      <c r="C47" s="54"/>
      <c r="D47" s="54"/>
      <c r="E47" s="54"/>
      <c r="F47" s="54"/>
      <c r="G47" s="54"/>
      <c r="H47" s="55"/>
    </row>
    <row r="48" spans="1:13" x14ac:dyDescent="0.25">
      <c r="A48" s="321" t="s">
        <v>430</v>
      </c>
      <c r="B48" s="322"/>
      <c r="C48" s="62">
        <f t="shared" ref="C48:G48" si="3">C49+C59+C68+C79</f>
        <v>0</v>
      </c>
      <c r="D48" s="62">
        <f t="shared" si="3"/>
        <v>0</v>
      </c>
      <c r="E48" s="62">
        <f t="shared" si="3"/>
        <v>0</v>
      </c>
      <c r="F48" s="62">
        <f t="shared" si="3"/>
        <v>0</v>
      </c>
      <c r="G48" s="62">
        <f t="shared" si="3"/>
        <v>0</v>
      </c>
      <c r="H48" s="62">
        <f t="shared" ref="H48:H57" si="4">+E48-F48</f>
        <v>0</v>
      </c>
      <c r="I48" s="43">
        <f>+ROUND(C48,0)</f>
        <v>0</v>
      </c>
      <c r="J48" s="43">
        <f>+ROUND(D48,0)</f>
        <v>0</v>
      </c>
      <c r="K48" s="43">
        <f>+ROUND(E48,0)</f>
        <v>0</v>
      </c>
      <c r="L48" s="43">
        <f>+ROUND(F48,0)</f>
        <v>0</v>
      </c>
      <c r="M48" s="43">
        <f>+ROUND(G48,0)</f>
        <v>0</v>
      </c>
    </row>
    <row r="49" spans="1:13" x14ac:dyDescent="0.25">
      <c r="A49" s="321" t="s">
        <v>398</v>
      </c>
      <c r="B49" s="322"/>
      <c r="C49" s="62">
        <f>C50+C51+C52+C53+C54+C55+C56+C57</f>
        <v>0</v>
      </c>
      <c r="D49" s="62">
        <f>D50+D51+D52+D53+D54+D55+D56+D57</f>
        <v>0</v>
      </c>
      <c r="E49" s="62">
        <f>E50+E51+E52+E53+E54+E55+E56+E57</f>
        <v>0</v>
      </c>
      <c r="F49" s="62">
        <f>F50+F51+F52+F53+F54+F55+F56+F57</f>
        <v>0</v>
      </c>
      <c r="G49" s="62">
        <f>G50+G51+G52+G53+G54+G55+G56+G57</f>
        <v>0</v>
      </c>
      <c r="H49" s="62">
        <f t="shared" si="4"/>
        <v>0</v>
      </c>
    </row>
    <row r="50" spans="1:13" ht="12" customHeight="1" x14ac:dyDescent="0.25">
      <c r="A50" s="53"/>
      <c r="B50" s="29" t="s">
        <v>399</v>
      </c>
      <c r="C50" s="54">
        <v>0</v>
      </c>
      <c r="D50" s="54"/>
      <c r="E50" s="54"/>
      <c r="F50" s="54"/>
      <c r="G50" s="54"/>
      <c r="H50" s="54">
        <f t="shared" si="4"/>
        <v>0</v>
      </c>
    </row>
    <row r="51" spans="1:13" ht="12" customHeight="1" x14ac:dyDescent="0.25">
      <c r="A51" s="53"/>
      <c r="B51" s="29" t="s">
        <v>400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f t="shared" si="4"/>
        <v>0</v>
      </c>
    </row>
    <row r="52" spans="1:13" ht="12" customHeight="1" x14ac:dyDescent="0.25">
      <c r="A52" s="53"/>
      <c r="B52" s="29" t="s">
        <v>401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f t="shared" si="4"/>
        <v>0</v>
      </c>
    </row>
    <row r="53" spans="1:13" ht="12" customHeight="1" x14ac:dyDescent="0.25">
      <c r="A53" s="53"/>
      <c r="B53" s="29" t="s">
        <v>402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f t="shared" si="4"/>
        <v>0</v>
      </c>
    </row>
    <row r="54" spans="1:13" ht="12" customHeight="1" x14ac:dyDescent="0.25">
      <c r="A54" s="53"/>
      <c r="B54" s="29" t="s">
        <v>403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f t="shared" si="4"/>
        <v>0</v>
      </c>
    </row>
    <row r="55" spans="1:13" ht="12" customHeight="1" x14ac:dyDescent="0.25">
      <c r="A55" s="53"/>
      <c r="B55" s="29" t="s">
        <v>404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f t="shared" si="4"/>
        <v>0</v>
      </c>
    </row>
    <row r="56" spans="1:13" ht="12" customHeight="1" x14ac:dyDescent="0.25">
      <c r="A56" s="53"/>
      <c r="B56" s="29" t="s">
        <v>405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f t="shared" si="4"/>
        <v>0</v>
      </c>
    </row>
    <row r="57" spans="1:13" ht="12" customHeight="1" x14ac:dyDescent="0.25">
      <c r="A57" s="53"/>
      <c r="B57" s="29" t="s">
        <v>406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f t="shared" si="4"/>
        <v>0</v>
      </c>
    </row>
    <row r="58" spans="1:13" x14ac:dyDescent="0.25">
      <c r="A58" s="53"/>
      <c r="B58" s="29"/>
      <c r="C58" s="54"/>
      <c r="D58" s="54"/>
      <c r="E58" s="54"/>
      <c r="F58" s="54"/>
      <c r="G58" s="54"/>
      <c r="H58" s="55"/>
    </row>
    <row r="59" spans="1:13" x14ac:dyDescent="0.25">
      <c r="A59" s="321" t="s">
        <v>407</v>
      </c>
      <c r="B59" s="322"/>
      <c r="C59" s="62">
        <f>C60+C61+C62+C63+C64+C65+C66</f>
        <v>0</v>
      </c>
      <c r="D59" s="62">
        <f>D60+D61+D62+D63+D64+D65+D66</f>
        <v>0</v>
      </c>
      <c r="E59" s="62">
        <f>E60+E61+E62+E63+E64+E65+E66</f>
        <v>0</v>
      </c>
      <c r="F59" s="62">
        <f>F60+F61+F62+F63+F64+F65+F66</f>
        <v>0</v>
      </c>
      <c r="G59" s="62">
        <f>G60+G61+G62+G63+G64+G65+G66</f>
        <v>0</v>
      </c>
      <c r="H59" s="61">
        <f t="shared" ref="H59:H66" si="5">+E59-F59</f>
        <v>0</v>
      </c>
    </row>
    <row r="60" spans="1:13" ht="12" customHeight="1" x14ac:dyDescent="0.25">
      <c r="A60" s="53"/>
      <c r="B60" s="29" t="s">
        <v>408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f t="shared" si="5"/>
        <v>0</v>
      </c>
    </row>
    <row r="61" spans="1:13" ht="12" customHeight="1" x14ac:dyDescent="0.25">
      <c r="A61" s="53"/>
      <c r="B61" s="29" t="s">
        <v>409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f t="shared" si="5"/>
        <v>0</v>
      </c>
    </row>
    <row r="62" spans="1:13" ht="12" customHeight="1" x14ac:dyDescent="0.25">
      <c r="A62" s="53"/>
      <c r="B62" s="29" t="s">
        <v>410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f t="shared" si="5"/>
        <v>0</v>
      </c>
    </row>
    <row r="63" spans="1:13" ht="12" customHeight="1" x14ac:dyDescent="0.25">
      <c r="A63" s="53"/>
      <c r="B63" s="29" t="s">
        <v>411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f t="shared" si="5"/>
        <v>0</v>
      </c>
    </row>
    <row r="64" spans="1:13" ht="12" customHeight="1" x14ac:dyDescent="0.25">
      <c r="A64" s="53"/>
      <c r="B64" s="29" t="s">
        <v>412</v>
      </c>
      <c r="C64" s="54">
        <f>'FORMATO 6A'!C84</f>
        <v>0</v>
      </c>
      <c r="D64" s="54">
        <v>0</v>
      </c>
      <c r="E64" s="54">
        <f>+C64+D64</f>
        <v>0</v>
      </c>
      <c r="F64" s="54">
        <v>0</v>
      </c>
      <c r="G64" s="54">
        <v>0</v>
      </c>
      <c r="H64" s="54">
        <f t="shared" si="5"/>
        <v>0</v>
      </c>
      <c r="I64" s="43"/>
      <c r="J64" s="43"/>
      <c r="K64" s="43"/>
      <c r="L64" s="43"/>
      <c r="M64" s="54"/>
    </row>
    <row r="65" spans="1:8" ht="12" customHeight="1" x14ac:dyDescent="0.25">
      <c r="A65" s="53"/>
      <c r="B65" s="29" t="s">
        <v>413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f t="shared" si="5"/>
        <v>0</v>
      </c>
    </row>
    <row r="66" spans="1:8" ht="12" customHeight="1" x14ac:dyDescent="0.25">
      <c r="A66" s="53"/>
      <c r="B66" s="29" t="s">
        <v>414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f t="shared" si="5"/>
        <v>0</v>
      </c>
    </row>
    <row r="67" spans="1:8" x14ac:dyDescent="0.25">
      <c r="A67" s="53"/>
      <c r="B67" s="29"/>
      <c r="C67" s="54"/>
      <c r="D67" s="54"/>
      <c r="E67" s="54"/>
      <c r="F67" s="54"/>
      <c r="G67" s="54"/>
      <c r="H67" s="55"/>
    </row>
    <row r="68" spans="1:8" x14ac:dyDescent="0.25">
      <c r="A68" s="321" t="s">
        <v>415</v>
      </c>
      <c r="B68" s="322"/>
      <c r="C68" s="62">
        <f>C69+C70+C71+C72+C73+C74+C75+C76+C77</f>
        <v>0</v>
      </c>
      <c r="D68" s="62">
        <f>D69+D70+D71+D72+D73+D74+D75+D76+D77</f>
        <v>0</v>
      </c>
      <c r="E68" s="62">
        <f>E69+E70+E71+E72+E73+E74+E75+E76+E77</f>
        <v>0</v>
      </c>
      <c r="F68" s="62">
        <f>F69+F70+F71+F72+F73+F74+F75+F76+F77</f>
        <v>0</v>
      </c>
      <c r="G68" s="62">
        <f>G69+G70+G71+G72+G73+G74+G75+G76+G77</f>
        <v>0</v>
      </c>
      <c r="H68" s="62">
        <f t="shared" ref="H68:H77" si="6">+E68-F68</f>
        <v>0</v>
      </c>
    </row>
    <row r="69" spans="1:8" ht="12" customHeight="1" x14ac:dyDescent="0.25">
      <c r="A69" s="53"/>
      <c r="B69" s="29" t="s">
        <v>416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f t="shared" si="6"/>
        <v>0</v>
      </c>
    </row>
    <row r="70" spans="1:8" ht="12" customHeight="1" x14ac:dyDescent="0.25">
      <c r="A70" s="53"/>
      <c r="B70" s="29" t="s">
        <v>417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f t="shared" si="6"/>
        <v>0</v>
      </c>
    </row>
    <row r="71" spans="1:8" ht="12" customHeight="1" x14ac:dyDescent="0.25">
      <c r="A71" s="53"/>
      <c r="B71" s="29" t="s">
        <v>418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f t="shared" si="6"/>
        <v>0</v>
      </c>
    </row>
    <row r="72" spans="1:8" ht="12" customHeight="1" x14ac:dyDescent="0.25">
      <c r="A72" s="53"/>
      <c r="B72" s="29" t="s">
        <v>419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f t="shared" si="6"/>
        <v>0</v>
      </c>
    </row>
    <row r="73" spans="1:8" ht="12" customHeight="1" x14ac:dyDescent="0.25">
      <c r="A73" s="53"/>
      <c r="B73" s="29" t="s">
        <v>420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f t="shared" si="6"/>
        <v>0</v>
      </c>
    </row>
    <row r="74" spans="1:8" ht="12" customHeight="1" x14ac:dyDescent="0.25">
      <c r="A74" s="53"/>
      <c r="B74" s="29" t="s">
        <v>421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f t="shared" si="6"/>
        <v>0</v>
      </c>
    </row>
    <row r="75" spans="1:8" ht="12" customHeight="1" x14ac:dyDescent="0.25">
      <c r="A75" s="53"/>
      <c r="B75" s="29" t="s">
        <v>422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f t="shared" si="6"/>
        <v>0</v>
      </c>
    </row>
    <row r="76" spans="1:8" ht="12" customHeight="1" x14ac:dyDescent="0.25">
      <c r="A76" s="53"/>
      <c r="B76" s="29" t="s">
        <v>423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f t="shared" si="6"/>
        <v>0</v>
      </c>
    </row>
    <row r="77" spans="1:8" ht="12" customHeight="1" x14ac:dyDescent="0.25">
      <c r="A77" s="53"/>
      <c r="B77" s="29" t="s">
        <v>424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f t="shared" si="6"/>
        <v>0</v>
      </c>
    </row>
    <row r="78" spans="1:8" x14ac:dyDescent="0.25">
      <c r="A78" s="53"/>
      <c r="B78" s="29"/>
      <c r="C78" s="54"/>
      <c r="D78" s="54"/>
      <c r="E78" s="54"/>
      <c r="F78" s="54"/>
      <c r="G78" s="54"/>
      <c r="H78" s="55"/>
    </row>
    <row r="79" spans="1:8" x14ac:dyDescent="0.25">
      <c r="A79" s="321" t="s">
        <v>425</v>
      </c>
      <c r="B79" s="322"/>
      <c r="C79" s="62">
        <f>C80+C81+C82+C83</f>
        <v>0</v>
      </c>
      <c r="D79" s="62">
        <f>D80+D81+D82+D83</f>
        <v>0</v>
      </c>
      <c r="E79" s="62">
        <f>E80+E81+E82+E83</f>
        <v>0</v>
      </c>
      <c r="F79" s="62">
        <f>F80+F81+F82+F83</f>
        <v>0</v>
      </c>
      <c r="G79" s="62">
        <f>G80+G81+G82+G83</f>
        <v>0</v>
      </c>
      <c r="H79" s="62">
        <f t="shared" ref="H79:H83" si="7">+E79-F79</f>
        <v>0</v>
      </c>
    </row>
    <row r="80" spans="1:8" ht="12" customHeight="1" x14ac:dyDescent="0.25">
      <c r="A80" s="53"/>
      <c r="B80" s="29" t="s">
        <v>426</v>
      </c>
      <c r="C80" s="54">
        <v>0</v>
      </c>
      <c r="D80" s="54"/>
      <c r="E80" s="54"/>
      <c r="F80" s="54"/>
      <c r="G80" s="54"/>
      <c r="H80" s="54">
        <f t="shared" si="7"/>
        <v>0</v>
      </c>
    </row>
    <row r="81" spans="1:8" ht="12" customHeight="1" x14ac:dyDescent="0.25">
      <c r="A81" s="53"/>
      <c r="B81" s="29" t="s">
        <v>427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f t="shared" si="7"/>
        <v>0</v>
      </c>
    </row>
    <row r="82" spans="1:8" ht="12" customHeight="1" x14ac:dyDescent="0.25">
      <c r="A82" s="53"/>
      <c r="B82" s="29" t="s">
        <v>428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f t="shared" si="7"/>
        <v>0</v>
      </c>
    </row>
    <row r="83" spans="1:8" ht="12" customHeight="1" x14ac:dyDescent="0.25">
      <c r="A83" s="53"/>
      <c r="B83" s="29" t="s">
        <v>429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f t="shared" si="7"/>
        <v>0</v>
      </c>
    </row>
    <row r="84" spans="1:8" x14ac:dyDescent="0.25">
      <c r="A84" s="53"/>
      <c r="B84" s="29"/>
      <c r="C84" s="54"/>
      <c r="D84" s="54"/>
      <c r="E84" s="54"/>
      <c r="F84" s="54"/>
      <c r="G84" s="54"/>
      <c r="H84" s="55"/>
    </row>
    <row r="85" spans="1:8" x14ac:dyDescent="0.25">
      <c r="A85" s="321" t="s">
        <v>386</v>
      </c>
      <c r="B85" s="322"/>
      <c r="C85" s="62">
        <f t="shared" ref="C85:H85" si="8">C11+C48</f>
        <v>13591525</v>
      </c>
      <c r="D85" s="62">
        <f t="shared" si="8"/>
        <v>0</v>
      </c>
      <c r="E85" s="62">
        <f t="shared" si="8"/>
        <v>13591525</v>
      </c>
      <c r="F85" s="62">
        <f t="shared" si="8"/>
        <v>2441767.64</v>
      </c>
      <c r="G85" s="62">
        <f t="shared" si="8"/>
        <v>2441767.64</v>
      </c>
      <c r="H85" s="62">
        <f t="shared" si="8"/>
        <v>11149757.359999999</v>
      </c>
    </row>
    <row r="86" spans="1:8" ht="15.75" thickBot="1" x14ac:dyDescent="0.3">
      <c r="A86" s="28"/>
      <c r="B86" s="33"/>
      <c r="C86" s="64"/>
      <c r="D86" s="64"/>
      <c r="E86" s="64"/>
      <c r="F86" s="64"/>
      <c r="G86" s="64"/>
      <c r="H86" s="65"/>
    </row>
    <row r="87" spans="1:8" x14ac:dyDescent="0.25">
      <c r="A87" s="66"/>
      <c r="B87" s="66"/>
      <c r="C87" s="67"/>
      <c r="D87" s="67"/>
      <c r="E87" s="67"/>
      <c r="F87" s="67"/>
      <c r="G87" s="67"/>
      <c r="H87" s="67"/>
    </row>
    <row r="88" spans="1:8" x14ac:dyDescent="0.25">
      <c r="C88" s="103"/>
      <c r="D88" s="103"/>
      <c r="E88" s="103"/>
      <c r="F88" s="103"/>
      <c r="G88" s="103"/>
      <c r="H88" s="103"/>
    </row>
    <row r="90" spans="1:8" x14ac:dyDescent="0.25">
      <c r="A90" s="223" t="str">
        <f>'FORMATO 1'!A88</f>
        <v>LCDA. YANELI DEL RAZO ENRÍQUEZ</v>
      </c>
      <c r="B90" s="223"/>
      <c r="C90" s="223"/>
      <c r="D90" s="223" t="str">
        <f>'FORMATO 1'!E88</f>
        <v>C.P. GIOVANNA DY AGUILAR MEZA</v>
      </c>
      <c r="E90" s="223"/>
      <c r="F90" s="223"/>
      <c r="G90" s="223"/>
      <c r="H90" s="223"/>
    </row>
    <row r="91" spans="1:8" ht="27.75" customHeight="1" x14ac:dyDescent="0.25">
      <c r="A91" s="355" t="str">
        <f>'FORMATO 1'!A89</f>
        <v>JEFA DEL DEPARTAMENTO DE ASUNTOS JURÍDICOS EN FUNCIONES DE SECRETARIA TÉCNICA</v>
      </c>
      <c r="B91" s="355"/>
      <c r="C91" s="355"/>
      <c r="D91" s="225" t="str">
        <f>'FORMATO 1'!E89</f>
        <v>JEFA DEL DEPARTAMENTO DE ADMINISTRACIÓN Y FINANZAS</v>
      </c>
      <c r="E91" s="225"/>
      <c r="F91" s="225"/>
      <c r="G91" s="225"/>
      <c r="H91" s="225"/>
    </row>
    <row r="92" spans="1:8" x14ac:dyDescent="0.25">
      <c r="B92" s="84"/>
      <c r="F92" s="84"/>
    </row>
  </sheetData>
  <mergeCells count="25">
    <mergeCell ref="A1:H1"/>
    <mergeCell ref="A48:B48"/>
    <mergeCell ref="A5:H5"/>
    <mergeCell ref="A3:H3"/>
    <mergeCell ref="A4:H4"/>
    <mergeCell ref="A7:H7"/>
    <mergeCell ref="A42:B42"/>
    <mergeCell ref="A8:B9"/>
    <mergeCell ref="A6:H6"/>
    <mergeCell ref="C8:G8"/>
    <mergeCell ref="H8:H9"/>
    <mergeCell ref="A91:C91"/>
    <mergeCell ref="D91:H91"/>
    <mergeCell ref="A85:B85"/>
    <mergeCell ref="A10:B10"/>
    <mergeCell ref="A11:B11"/>
    <mergeCell ref="A12:B12"/>
    <mergeCell ref="A22:B22"/>
    <mergeCell ref="A31:B31"/>
    <mergeCell ref="A68:B68"/>
    <mergeCell ref="A79:B79"/>
    <mergeCell ref="A59:B59"/>
    <mergeCell ref="A49:B49"/>
    <mergeCell ref="A90:C90"/>
    <mergeCell ref="D90:H90"/>
  </mergeCells>
  <printOptions horizontalCentered="1"/>
  <pageMargins left="0.39370078740157499" right="0.511811023622047" top="0.49370078740157503" bottom="0.39370078740157499" header="0.31496062992126" footer="0.31496062992126"/>
  <pageSetup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9"/>
  <sheetViews>
    <sheetView tabSelected="1" zoomScaleNormal="100" zoomScaleSheetLayoutView="172" workbookViewId="0">
      <selection activeCell="I16" sqref="I16"/>
    </sheetView>
  </sheetViews>
  <sheetFormatPr baseColWidth="10" defaultColWidth="9.140625" defaultRowHeight="15" x14ac:dyDescent="0.25"/>
  <cols>
    <col min="1" max="1" width="26.7109375" customWidth="1"/>
    <col min="2" max="2" width="12.7109375" customWidth="1"/>
    <col min="3" max="3" width="12.85546875" customWidth="1"/>
    <col min="4" max="4" width="13.42578125" customWidth="1"/>
    <col min="5" max="5" width="12.5703125" customWidth="1"/>
    <col min="6" max="6" width="12.140625" customWidth="1"/>
    <col min="7" max="7" width="12.85546875" customWidth="1"/>
    <col min="8" max="256" width="11.42578125" customWidth="1"/>
  </cols>
  <sheetData>
    <row r="1" spans="1:7" ht="30.75" customHeight="1" x14ac:dyDescent="0.25">
      <c r="A1" s="359" t="s">
        <v>432</v>
      </c>
      <c r="B1" s="359"/>
      <c r="C1" s="359"/>
      <c r="D1" s="359"/>
      <c r="E1" s="359"/>
      <c r="F1" s="359"/>
      <c r="G1" s="359"/>
    </row>
    <row r="2" spans="1:7" ht="15.75" thickBot="1" x14ac:dyDescent="0.3"/>
    <row r="3" spans="1:7" x14ac:dyDescent="0.25">
      <c r="A3" s="294" t="str">
        <f>'FORMATO 1'!A3:G3</f>
        <v>Secretaría Ejecutiva del Sistema Anticorrupción del Estado de Tlaxcala</v>
      </c>
      <c r="B3" s="295"/>
      <c r="C3" s="295"/>
      <c r="D3" s="295"/>
      <c r="E3" s="295"/>
      <c r="F3" s="295"/>
      <c r="G3" s="330"/>
    </row>
    <row r="4" spans="1:7" x14ac:dyDescent="0.25">
      <c r="A4" s="297" t="s">
        <v>305</v>
      </c>
      <c r="B4" s="298"/>
      <c r="C4" s="298"/>
      <c r="D4" s="298"/>
      <c r="E4" s="298"/>
      <c r="F4" s="298"/>
      <c r="G4" s="329"/>
    </row>
    <row r="5" spans="1:7" x14ac:dyDescent="0.25">
      <c r="A5" s="297" t="s">
        <v>433</v>
      </c>
      <c r="B5" s="298"/>
      <c r="C5" s="298"/>
      <c r="D5" s="298"/>
      <c r="E5" s="298"/>
      <c r="F5" s="298"/>
      <c r="G5" s="329"/>
    </row>
    <row r="6" spans="1:7" x14ac:dyDescent="0.25">
      <c r="A6" s="297" t="str">
        <f>+'FORMATO 2'!A6:I6</f>
        <v>Del 01 de enero al 31 de marzo de 2026</v>
      </c>
      <c r="B6" s="298"/>
      <c r="C6" s="298"/>
      <c r="D6" s="298"/>
      <c r="E6" s="298"/>
      <c r="F6" s="298"/>
      <c r="G6" s="329"/>
    </row>
    <row r="7" spans="1:7" ht="15.75" thickBot="1" x14ac:dyDescent="0.3">
      <c r="A7" s="300" t="s">
        <v>2</v>
      </c>
      <c r="B7" s="301"/>
      <c r="C7" s="301"/>
      <c r="D7" s="301"/>
      <c r="E7" s="301"/>
      <c r="F7" s="301"/>
      <c r="G7" s="328"/>
    </row>
    <row r="8" spans="1:7" ht="15.75" thickBot="1" x14ac:dyDescent="0.3">
      <c r="A8" s="272" t="s">
        <v>3</v>
      </c>
      <c r="B8" s="340" t="s">
        <v>307</v>
      </c>
      <c r="C8" s="341"/>
      <c r="D8" s="341"/>
      <c r="E8" s="341"/>
      <c r="F8" s="342"/>
      <c r="G8" s="267" t="s">
        <v>308</v>
      </c>
    </row>
    <row r="9" spans="1:7" ht="17.25" thickBot="1" x14ac:dyDescent="0.3">
      <c r="A9" s="273"/>
      <c r="B9" s="186" t="s">
        <v>193</v>
      </c>
      <c r="C9" s="186" t="s">
        <v>309</v>
      </c>
      <c r="D9" s="186" t="s">
        <v>310</v>
      </c>
      <c r="E9" s="186" t="s">
        <v>434</v>
      </c>
      <c r="F9" s="186" t="s">
        <v>210</v>
      </c>
      <c r="G9" s="268"/>
    </row>
    <row r="10" spans="1:7" ht="16.5" x14ac:dyDescent="0.25">
      <c r="A10" s="124" t="s">
        <v>435</v>
      </c>
      <c r="B10" s="108">
        <f>B11+B12+B13+B16+B17+B20</f>
        <v>7349676</v>
      </c>
      <c r="C10" s="108">
        <f>C11+C12+C13+C16+C17+C20</f>
        <v>0</v>
      </c>
      <c r="D10" s="108">
        <f>D11+D12+D13+D16+D17+D20</f>
        <v>7349676</v>
      </c>
      <c r="E10" s="108">
        <f>E11+E12+E13+E16+E17+E20</f>
        <v>1314453.73</v>
      </c>
      <c r="F10" s="108">
        <f>F11+F12+F13+F16+F17+F20</f>
        <v>1314453.73</v>
      </c>
      <c r="G10" s="71">
        <f>D10-E10</f>
        <v>6035222.2699999996</v>
      </c>
    </row>
    <row r="11" spans="1:7" x14ac:dyDescent="0.25">
      <c r="A11" s="34" t="s">
        <v>436</v>
      </c>
      <c r="B11" s="109">
        <v>7349676</v>
      </c>
      <c r="C11" s="109">
        <v>0</v>
      </c>
      <c r="D11" s="109">
        <v>7349676</v>
      </c>
      <c r="E11" s="109">
        <v>1314453.73</v>
      </c>
      <c r="F11" s="109">
        <v>1314453.73</v>
      </c>
      <c r="G11" s="109">
        <f t="shared" ref="G11:G20" si="0">D11-E11</f>
        <v>6035222.2699999996</v>
      </c>
    </row>
    <row r="12" spans="1:7" x14ac:dyDescent="0.25">
      <c r="A12" s="34" t="s">
        <v>437</v>
      </c>
      <c r="B12" s="109">
        <v>0</v>
      </c>
      <c r="C12" s="109">
        <v>0</v>
      </c>
      <c r="D12" s="109">
        <v>0</v>
      </c>
      <c r="E12" s="109">
        <v>0</v>
      </c>
      <c r="F12" s="109">
        <v>0</v>
      </c>
      <c r="G12" s="72">
        <f t="shared" si="0"/>
        <v>0</v>
      </c>
    </row>
    <row r="13" spans="1:7" x14ac:dyDescent="0.25">
      <c r="A13" s="34" t="s">
        <v>438</v>
      </c>
      <c r="B13" s="109">
        <v>0</v>
      </c>
      <c r="C13" s="109">
        <v>0</v>
      </c>
      <c r="D13" s="109">
        <v>0</v>
      </c>
      <c r="E13" s="109">
        <v>0</v>
      </c>
      <c r="F13" s="109">
        <v>0</v>
      </c>
      <c r="G13" s="72">
        <f t="shared" si="0"/>
        <v>0</v>
      </c>
    </row>
    <row r="14" spans="1:7" x14ac:dyDescent="0.25">
      <c r="A14" s="34" t="s">
        <v>439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72">
        <f t="shared" si="0"/>
        <v>0</v>
      </c>
    </row>
    <row r="15" spans="1:7" x14ac:dyDescent="0.25">
      <c r="A15" s="34" t="s">
        <v>440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72">
        <f t="shared" si="0"/>
        <v>0</v>
      </c>
    </row>
    <row r="16" spans="1:7" x14ac:dyDescent="0.25">
      <c r="A16" s="34" t="s">
        <v>441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72">
        <f t="shared" si="0"/>
        <v>0</v>
      </c>
    </row>
    <row r="17" spans="1:7" ht="26.25" x14ac:dyDescent="0.25">
      <c r="A17" s="38" t="s">
        <v>442</v>
      </c>
      <c r="B17" s="110">
        <f>B18+B19</f>
        <v>0</v>
      </c>
      <c r="C17" s="110">
        <f>C18+C19</f>
        <v>0</v>
      </c>
      <c r="D17" s="110">
        <f>D18+D19</f>
        <v>0</v>
      </c>
      <c r="E17" s="110">
        <f>E18+E19</f>
        <v>0</v>
      </c>
      <c r="F17" s="110">
        <f>F18+F19</f>
        <v>0</v>
      </c>
      <c r="G17" s="72">
        <f t="shared" si="0"/>
        <v>0</v>
      </c>
    </row>
    <row r="18" spans="1:7" x14ac:dyDescent="0.25">
      <c r="A18" s="35" t="s">
        <v>443</v>
      </c>
      <c r="B18" s="109">
        <v>0</v>
      </c>
      <c r="C18" s="109">
        <v>0</v>
      </c>
      <c r="D18" s="109">
        <v>0</v>
      </c>
      <c r="E18" s="109">
        <v>0</v>
      </c>
      <c r="F18" s="109">
        <v>0</v>
      </c>
      <c r="G18" s="72">
        <f t="shared" si="0"/>
        <v>0</v>
      </c>
    </row>
    <row r="19" spans="1:7" x14ac:dyDescent="0.25">
      <c r="A19" s="35" t="s">
        <v>444</v>
      </c>
      <c r="B19" s="109">
        <v>0</v>
      </c>
      <c r="C19" s="109">
        <v>0</v>
      </c>
      <c r="D19" s="109">
        <v>0</v>
      </c>
      <c r="E19" s="109">
        <v>0</v>
      </c>
      <c r="F19" s="109">
        <v>0</v>
      </c>
      <c r="G19" s="72">
        <f t="shared" si="0"/>
        <v>0</v>
      </c>
    </row>
    <row r="20" spans="1:7" x14ac:dyDescent="0.25">
      <c r="A20" s="34" t="s">
        <v>445</v>
      </c>
      <c r="B20" s="109">
        <v>0</v>
      </c>
      <c r="C20" s="109">
        <v>0</v>
      </c>
      <c r="D20" s="109">
        <v>0</v>
      </c>
      <c r="E20" s="109">
        <v>0</v>
      </c>
      <c r="F20" s="109">
        <v>0</v>
      </c>
      <c r="G20" s="72">
        <f t="shared" si="0"/>
        <v>0</v>
      </c>
    </row>
    <row r="21" spans="1:7" x14ac:dyDescent="0.25">
      <c r="A21" s="34"/>
      <c r="B21" s="108"/>
      <c r="C21" s="108"/>
      <c r="D21" s="108"/>
      <c r="E21" s="108"/>
      <c r="F21" s="108"/>
      <c r="G21" s="71"/>
    </row>
    <row r="22" spans="1:7" ht="16.5" x14ac:dyDescent="0.25">
      <c r="A22" s="124" t="s">
        <v>446</v>
      </c>
      <c r="B22" s="108">
        <f>B23+B24+B25+B28+B29+B32</f>
        <v>0</v>
      </c>
      <c r="C22" s="108">
        <f>C23+C24+C25+C28+C29+C32</f>
        <v>0</v>
      </c>
      <c r="D22" s="108">
        <f>D23+D24+D25+D28+D29+D32</f>
        <v>0</v>
      </c>
      <c r="E22" s="108">
        <f>E23+E24+E25+E28+E29+E32</f>
        <v>0</v>
      </c>
      <c r="F22" s="108">
        <f>F23+F24+F25+F28+F29+F32</f>
        <v>0</v>
      </c>
      <c r="G22" s="71">
        <f>D22-E22</f>
        <v>0</v>
      </c>
    </row>
    <row r="23" spans="1:7" x14ac:dyDescent="0.25">
      <c r="A23" s="34" t="s">
        <v>436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72">
        <f t="shared" ref="G23:G32" si="1">D23-E23</f>
        <v>0</v>
      </c>
    </row>
    <row r="24" spans="1:7" x14ac:dyDescent="0.25">
      <c r="A24" s="34" t="s">
        <v>437</v>
      </c>
      <c r="B24" s="109">
        <f>'FORMATO 6A'!C85</f>
        <v>0</v>
      </c>
      <c r="C24" s="109">
        <f>'FORMATO 6A'!D85</f>
        <v>0</v>
      </c>
      <c r="D24" s="109">
        <f>'FORMATO 6A'!E85</f>
        <v>0</v>
      </c>
      <c r="E24" s="109">
        <f>'FORMATO 6A'!F85</f>
        <v>0</v>
      </c>
      <c r="F24" s="109">
        <f>'FORMATO 6A'!G85</f>
        <v>0</v>
      </c>
      <c r="G24" s="72">
        <f t="shared" si="1"/>
        <v>0</v>
      </c>
    </row>
    <row r="25" spans="1:7" x14ac:dyDescent="0.25">
      <c r="A25" s="34" t="s">
        <v>438</v>
      </c>
      <c r="B25" s="109">
        <f>B26+B27</f>
        <v>0</v>
      </c>
      <c r="C25" s="109">
        <f>C26+C27</f>
        <v>0</v>
      </c>
      <c r="D25" s="109">
        <f>D26+D27</f>
        <v>0</v>
      </c>
      <c r="E25" s="109">
        <f>E26+E27</f>
        <v>0</v>
      </c>
      <c r="F25" s="109">
        <f>F26+F27</f>
        <v>0</v>
      </c>
      <c r="G25" s="72">
        <f t="shared" si="1"/>
        <v>0</v>
      </c>
    </row>
    <row r="26" spans="1:7" x14ac:dyDescent="0.25">
      <c r="A26" s="34" t="s">
        <v>439</v>
      </c>
      <c r="B26" s="109">
        <v>0</v>
      </c>
      <c r="C26" s="109">
        <v>0</v>
      </c>
      <c r="D26" s="109">
        <v>0</v>
      </c>
      <c r="E26" s="109">
        <v>0</v>
      </c>
      <c r="F26" s="109">
        <v>0</v>
      </c>
      <c r="G26" s="72">
        <f t="shared" si="1"/>
        <v>0</v>
      </c>
    </row>
    <row r="27" spans="1:7" x14ac:dyDescent="0.25">
      <c r="A27" s="34" t="s">
        <v>440</v>
      </c>
      <c r="B27" s="109">
        <v>0</v>
      </c>
      <c r="C27" s="109">
        <v>0</v>
      </c>
      <c r="D27" s="109">
        <v>0</v>
      </c>
      <c r="E27" s="109">
        <v>0</v>
      </c>
      <c r="F27" s="109">
        <v>0</v>
      </c>
      <c r="G27" s="72">
        <f t="shared" si="1"/>
        <v>0</v>
      </c>
    </row>
    <row r="28" spans="1:7" x14ac:dyDescent="0.25">
      <c r="A28" s="34" t="s">
        <v>441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72">
        <f t="shared" si="1"/>
        <v>0</v>
      </c>
    </row>
    <row r="29" spans="1:7" ht="24.75" x14ac:dyDescent="0.25">
      <c r="A29" s="34" t="s">
        <v>442</v>
      </c>
      <c r="B29" s="109">
        <f>B30+B31</f>
        <v>0</v>
      </c>
      <c r="C29" s="109">
        <f>C30+C31</f>
        <v>0</v>
      </c>
      <c r="D29" s="109">
        <f>D30+D31</f>
        <v>0</v>
      </c>
      <c r="E29" s="109">
        <f>E30+E31</f>
        <v>0</v>
      </c>
      <c r="F29" s="109">
        <f>F30+F31</f>
        <v>0</v>
      </c>
      <c r="G29" s="72">
        <f t="shared" si="1"/>
        <v>0</v>
      </c>
    </row>
    <row r="30" spans="1:7" x14ac:dyDescent="0.25">
      <c r="A30" s="35" t="s">
        <v>443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72">
        <f t="shared" si="1"/>
        <v>0</v>
      </c>
    </row>
    <row r="31" spans="1:7" x14ac:dyDescent="0.25">
      <c r="A31" s="35" t="s">
        <v>444</v>
      </c>
      <c r="B31" s="109">
        <v>0</v>
      </c>
      <c r="C31" s="109">
        <v>0</v>
      </c>
      <c r="D31" s="109">
        <v>0</v>
      </c>
      <c r="E31" s="109">
        <v>0</v>
      </c>
      <c r="F31" s="109">
        <v>0</v>
      </c>
      <c r="G31" s="72">
        <f t="shared" si="1"/>
        <v>0</v>
      </c>
    </row>
    <row r="32" spans="1:7" x14ac:dyDescent="0.25">
      <c r="A32" s="34" t="s">
        <v>445</v>
      </c>
      <c r="B32" s="109">
        <v>0</v>
      </c>
      <c r="C32" s="109">
        <v>0</v>
      </c>
      <c r="D32" s="109">
        <v>0</v>
      </c>
      <c r="E32" s="109">
        <v>0</v>
      </c>
      <c r="F32" s="109">
        <v>0</v>
      </c>
      <c r="G32" s="72">
        <f t="shared" si="1"/>
        <v>0</v>
      </c>
    </row>
    <row r="33" spans="1:7" x14ac:dyDescent="0.25">
      <c r="A33" s="34"/>
      <c r="B33" s="109"/>
      <c r="C33" s="109"/>
      <c r="D33" s="109"/>
      <c r="E33" s="109"/>
      <c r="F33" s="109"/>
      <c r="G33" s="72"/>
    </row>
    <row r="34" spans="1:7" ht="16.5" x14ac:dyDescent="0.25">
      <c r="A34" s="124" t="s">
        <v>447</v>
      </c>
      <c r="B34" s="108">
        <f>B10+B22</f>
        <v>7349676</v>
      </c>
      <c r="C34" s="108">
        <f>C10+C22</f>
        <v>0</v>
      </c>
      <c r="D34" s="108">
        <f>D10+D22</f>
        <v>7349676</v>
      </c>
      <c r="E34" s="108">
        <f>E10+E22</f>
        <v>1314453.73</v>
      </c>
      <c r="F34" s="108">
        <f>F10+F22</f>
        <v>1314453.73</v>
      </c>
      <c r="G34" s="71">
        <f>D34-E34</f>
        <v>6035222.2699999996</v>
      </c>
    </row>
    <row r="35" spans="1:7" ht="15.75" thickBot="1" x14ac:dyDescent="0.3">
      <c r="A35" s="36"/>
      <c r="B35" s="37"/>
      <c r="C35" s="37"/>
      <c r="D35" s="37"/>
      <c r="E35" s="37"/>
      <c r="F35" s="37"/>
      <c r="G35" s="1"/>
    </row>
    <row r="36" spans="1:7" hidden="1" x14ac:dyDescent="0.25">
      <c r="A36" s="16" t="s">
        <v>448</v>
      </c>
      <c r="B36">
        <v>66710114</v>
      </c>
      <c r="C36">
        <v>2319820</v>
      </c>
      <c r="D36">
        <v>69029934</v>
      </c>
      <c r="E36">
        <v>53381408</v>
      </c>
      <c r="F36">
        <v>51133811</v>
      </c>
      <c r="G36">
        <f>+D36-E36</f>
        <v>15648526</v>
      </c>
    </row>
    <row r="37" spans="1:7" hidden="1" x14ac:dyDescent="0.25">
      <c r="A37" t="s">
        <v>431</v>
      </c>
      <c r="B37" s="46">
        <v>4760133684</v>
      </c>
      <c r="C37" s="46">
        <v>43136702</v>
      </c>
      <c r="D37" s="46">
        <v>4803270386</v>
      </c>
      <c r="E37" s="46">
        <v>3332877666</v>
      </c>
      <c r="F37" s="46">
        <v>3332877666</v>
      </c>
      <c r="G37">
        <f>+D37-E37</f>
        <v>1470392720</v>
      </c>
    </row>
    <row r="38" spans="1:7" hidden="1" x14ac:dyDescent="0.25">
      <c r="B38" s="46">
        <f t="shared" ref="B38:G38" si="2">+B37+B36</f>
        <v>4826843798</v>
      </c>
      <c r="C38" s="46">
        <f t="shared" si="2"/>
        <v>45456522</v>
      </c>
      <c r="D38" s="46">
        <f t="shared" si="2"/>
        <v>4872300320</v>
      </c>
      <c r="E38" s="46">
        <f t="shared" si="2"/>
        <v>3386259074</v>
      </c>
      <c r="F38" s="46">
        <f t="shared" si="2"/>
        <v>3384011477</v>
      </c>
      <c r="G38" s="46">
        <f t="shared" si="2"/>
        <v>1486041246</v>
      </c>
    </row>
    <row r="39" spans="1:7" hidden="1" x14ac:dyDescent="0.25">
      <c r="B39" s="46">
        <f t="shared" ref="B39:G39" si="3">+B38-B34</f>
        <v>4819494122</v>
      </c>
      <c r="C39" s="46">
        <f t="shared" si="3"/>
        <v>45456522</v>
      </c>
      <c r="D39" s="46">
        <f t="shared" si="3"/>
        <v>4864950644</v>
      </c>
      <c r="E39" s="46">
        <f t="shared" si="3"/>
        <v>3384944620.27</v>
      </c>
      <c r="F39" s="46">
        <f t="shared" si="3"/>
        <v>3382697023.27</v>
      </c>
      <c r="G39" s="46">
        <f t="shared" si="3"/>
        <v>1480006023.73</v>
      </c>
    </row>
    <row r="40" spans="1:7" x14ac:dyDescent="0.25">
      <c r="B40" s="47"/>
      <c r="C40" s="47"/>
      <c r="D40" s="47"/>
      <c r="E40" s="47"/>
      <c r="F40" s="47"/>
      <c r="G40" s="47"/>
    </row>
    <row r="41" spans="1:7" x14ac:dyDescent="0.25">
      <c r="B41" s="47"/>
      <c r="C41" s="47"/>
      <c r="D41" s="47"/>
      <c r="E41" s="47"/>
      <c r="F41" s="47"/>
      <c r="G41" s="47"/>
    </row>
    <row r="42" spans="1:7" x14ac:dyDescent="0.25">
      <c r="B42" s="47"/>
      <c r="C42" s="47"/>
      <c r="D42" s="47"/>
      <c r="E42" s="47"/>
      <c r="F42" s="47"/>
      <c r="G42" s="47"/>
    </row>
    <row r="43" spans="1:7" x14ac:dyDescent="0.25">
      <c r="B43" s="47"/>
      <c r="C43" s="47"/>
      <c r="D43" s="47"/>
      <c r="E43" s="47"/>
      <c r="F43" s="47"/>
      <c r="G43" s="47"/>
    </row>
    <row r="44" spans="1:7" hidden="1" x14ac:dyDescent="0.25">
      <c r="B44" s="47"/>
      <c r="C44" s="47"/>
      <c r="D44" s="47"/>
      <c r="E44" s="47"/>
      <c r="F44" s="47"/>
      <c r="G44" s="47"/>
    </row>
    <row r="45" spans="1:7" hidden="1" x14ac:dyDescent="0.25">
      <c r="B45" s="47"/>
      <c r="C45" s="47"/>
      <c r="D45" s="47"/>
      <c r="E45" s="47"/>
      <c r="F45" s="47"/>
      <c r="G45" s="47"/>
    </row>
    <row r="46" spans="1:7" hidden="1" x14ac:dyDescent="0.25">
      <c r="B46" s="47"/>
      <c r="C46" s="47"/>
      <c r="D46" s="47"/>
      <c r="E46" s="47"/>
      <c r="F46" s="47"/>
      <c r="G46" s="47"/>
    </row>
    <row r="47" spans="1:7" hidden="1" x14ac:dyDescent="0.25">
      <c r="B47" s="47"/>
      <c r="C47" s="47"/>
      <c r="D47" s="47"/>
      <c r="E47" s="47"/>
      <c r="F47" s="47"/>
      <c r="G47" s="47"/>
    </row>
    <row r="48" spans="1:7" hidden="1" x14ac:dyDescent="0.25">
      <c r="B48" s="47"/>
      <c r="C48" s="47"/>
      <c r="D48" s="47"/>
      <c r="E48" s="47"/>
      <c r="F48" s="47"/>
      <c r="G48" s="47"/>
    </row>
    <row r="49" spans="1:7" hidden="1" x14ac:dyDescent="0.25">
      <c r="B49" s="47"/>
      <c r="C49" s="47"/>
      <c r="D49" s="47"/>
      <c r="E49" s="47"/>
      <c r="F49" s="47"/>
      <c r="G49" s="47"/>
    </row>
    <row r="50" spans="1:7" x14ac:dyDescent="0.25">
      <c r="A50" s="223" t="str">
        <f>'FORMATO 1'!A88</f>
        <v>LCDA. YANELI DEL RAZO ENRÍQUEZ</v>
      </c>
      <c r="B50" s="223"/>
      <c r="C50" s="223"/>
      <c r="D50" s="223" t="str">
        <f>'FORMATO 1'!E88</f>
        <v>C.P. GIOVANNA DY AGUILAR MEZA</v>
      </c>
      <c r="E50" s="223"/>
      <c r="F50" s="223"/>
      <c r="G50" s="223"/>
    </row>
    <row r="51" spans="1:7" ht="28.5" customHeight="1" x14ac:dyDescent="0.25">
      <c r="A51" s="224" t="str">
        <f>'FORMATO 1'!A89</f>
        <v>JEFA DEL DEPARTAMENTO DE ASUNTOS JURÍDICOS EN FUNCIONES DE SECRETARIA TÉCNICA</v>
      </c>
      <c r="B51" s="224"/>
      <c r="C51" s="224"/>
      <c r="D51" s="344" t="str">
        <f>'FORMATO 1'!E89</f>
        <v>JEFA DEL DEPARTAMENTO DE ADMINISTRACIÓN Y FINANZAS</v>
      </c>
      <c r="E51" s="344"/>
      <c r="F51" s="344"/>
      <c r="G51" s="344"/>
    </row>
    <row r="52" spans="1:7" x14ac:dyDescent="0.25">
      <c r="C52" s="46"/>
      <c r="D52" s="46"/>
      <c r="G52" s="46"/>
    </row>
    <row r="53" spans="1:7" x14ac:dyDescent="0.25">
      <c r="B53" s="84"/>
      <c r="C53" s="46"/>
      <c r="D53" s="46"/>
      <c r="F53" s="84"/>
      <c r="G53" s="46"/>
    </row>
    <row r="54" spans="1:7" x14ac:dyDescent="0.25">
      <c r="B54" s="47"/>
      <c r="C54" s="47"/>
      <c r="D54" s="47"/>
      <c r="E54" s="47"/>
      <c r="F54" s="47"/>
      <c r="G54" s="47"/>
    </row>
    <row r="55" spans="1:7" x14ac:dyDescent="0.25">
      <c r="B55" s="46"/>
      <c r="C55" s="46"/>
      <c r="D55" s="46"/>
      <c r="E55" s="46"/>
      <c r="F55" s="46"/>
      <c r="G55" s="46"/>
    </row>
    <row r="56" spans="1:7" x14ac:dyDescent="0.25">
      <c r="B56" s="46"/>
      <c r="C56" s="46"/>
      <c r="D56" s="46"/>
      <c r="E56" s="46"/>
      <c r="F56" s="46"/>
      <c r="G56" s="46"/>
    </row>
    <row r="57" spans="1:7" x14ac:dyDescent="0.25">
      <c r="B57" s="46"/>
      <c r="C57" s="46"/>
      <c r="D57" s="46"/>
      <c r="E57" s="46"/>
      <c r="F57" s="46"/>
      <c r="G57" s="46"/>
    </row>
    <row r="58" spans="1:7" x14ac:dyDescent="0.25">
      <c r="B58" s="46"/>
      <c r="C58" s="46"/>
      <c r="D58" s="46"/>
      <c r="E58" s="46"/>
      <c r="F58" s="46"/>
      <c r="G58" s="46"/>
    </row>
    <row r="59" spans="1:7" x14ac:dyDescent="0.25">
      <c r="B59" s="46"/>
      <c r="C59" s="46"/>
      <c r="D59" s="46"/>
      <c r="E59" s="46"/>
      <c r="F59" s="46"/>
      <c r="G59" s="46"/>
    </row>
    <row r="60" spans="1:7" x14ac:dyDescent="0.25">
      <c r="B60" s="46"/>
      <c r="C60" s="46"/>
      <c r="D60" s="46"/>
      <c r="E60" s="46"/>
      <c r="F60" s="46"/>
      <c r="G60" s="46"/>
    </row>
    <row r="61" spans="1:7" x14ac:dyDescent="0.25">
      <c r="B61" s="46"/>
      <c r="C61" s="46"/>
      <c r="D61" s="46"/>
      <c r="E61" s="46"/>
      <c r="F61" s="46"/>
      <c r="G61" s="46"/>
    </row>
    <row r="62" spans="1:7" x14ac:dyDescent="0.25">
      <c r="B62" s="46"/>
      <c r="C62" s="46"/>
      <c r="D62" s="46"/>
      <c r="E62" s="46"/>
      <c r="F62" s="46"/>
      <c r="G62" s="46"/>
    </row>
    <row r="63" spans="1:7" x14ac:dyDescent="0.25">
      <c r="B63" s="46"/>
      <c r="C63" s="46"/>
      <c r="D63" s="46"/>
      <c r="E63" s="46"/>
      <c r="F63" s="46"/>
      <c r="G63" s="46"/>
    </row>
    <row r="64" spans="1:7" x14ac:dyDescent="0.25">
      <c r="B64" s="46"/>
      <c r="C64" s="46"/>
      <c r="D64" s="46"/>
      <c r="E64" s="46"/>
      <c r="F64" s="46"/>
      <c r="G64" s="46"/>
    </row>
    <row r="65" spans="2:7" x14ac:dyDescent="0.25">
      <c r="B65" s="46"/>
      <c r="C65" s="46"/>
      <c r="D65" s="46"/>
      <c r="E65" s="46"/>
      <c r="F65" s="46"/>
      <c r="G65" s="46"/>
    </row>
    <row r="66" spans="2:7" x14ac:dyDescent="0.25">
      <c r="B66" s="46"/>
      <c r="C66" s="46"/>
      <c r="D66" s="46"/>
      <c r="E66" s="46"/>
      <c r="F66" s="46"/>
      <c r="G66" s="46"/>
    </row>
    <row r="67" spans="2:7" x14ac:dyDescent="0.25">
      <c r="B67" s="46"/>
      <c r="C67" s="46"/>
      <c r="D67" s="46"/>
      <c r="E67" s="46"/>
      <c r="F67" s="46"/>
      <c r="G67" s="46"/>
    </row>
    <row r="68" spans="2:7" x14ac:dyDescent="0.25">
      <c r="B68" s="46"/>
      <c r="C68" s="46"/>
      <c r="D68" s="46"/>
      <c r="E68" s="46"/>
      <c r="F68" s="46"/>
      <c r="G68" s="46"/>
    </row>
    <row r="69" spans="2:7" x14ac:dyDescent="0.25">
      <c r="B69" s="46"/>
      <c r="C69" s="46"/>
      <c r="D69" s="46"/>
      <c r="E69" s="46"/>
      <c r="F69" s="46"/>
      <c r="G69" s="46"/>
    </row>
    <row r="70" spans="2:7" x14ac:dyDescent="0.25">
      <c r="B70" s="46"/>
      <c r="C70" s="46"/>
      <c r="D70" s="46"/>
      <c r="E70" s="46"/>
      <c r="F70" s="46"/>
      <c r="G70" s="46"/>
    </row>
    <row r="71" spans="2:7" x14ac:dyDescent="0.25">
      <c r="B71" s="46"/>
      <c r="C71" s="46"/>
      <c r="D71" s="46"/>
      <c r="E71" s="46"/>
      <c r="F71" s="46"/>
      <c r="G71" s="46"/>
    </row>
    <row r="72" spans="2:7" x14ac:dyDescent="0.25">
      <c r="B72" s="46"/>
      <c r="C72" s="46"/>
      <c r="D72" s="46"/>
      <c r="E72" s="46"/>
      <c r="F72" s="46"/>
      <c r="G72" s="46"/>
    </row>
    <row r="73" spans="2:7" x14ac:dyDescent="0.25">
      <c r="B73" s="46"/>
      <c r="C73" s="46"/>
      <c r="D73" s="46"/>
      <c r="E73" s="46"/>
      <c r="F73" s="46"/>
      <c r="G73" s="46"/>
    </row>
    <row r="74" spans="2:7" x14ac:dyDescent="0.25">
      <c r="B74" s="46"/>
      <c r="C74" s="46"/>
      <c r="D74" s="46"/>
      <c r="E74" s="46"/>
      <c r="F74" s="46"/>
      <c r="G74" s="46"/>
    </row>
    <row r="75" spans="2:7" x14ac:dyDescent="0.25">
      <c r="B75" s="46"/>
      <c r="C75" s="46"/>
      <c r="D75" s="46"/>
      <c r="E75" s="46"/>
      <c r="F75" s="46"/>
      <c r="G75" s="46"/>
    </row>
    <row r="76" spans="2:7" x14ac:dyDescent="0.25">
      <c r="B76" s="46"/>
      <c r="C76" s="46"/>
      <c r="D76" s="46"/>
      <c r="E76" s="46"/>
      <c r="F76" s="46"/>
      <c r="G76" s="46"/>
    </row>
    <row r="77" spans="2:7" x14ac:dyDescent="0.25">
      <c r="B77" s="46"/>
      <c r="C77" s="46"/>
      <c r="D77" s="46"/>
      <c r="E77" s="46"/>
      <c r="F77" s="46"/>
      <c r="G77" s="46"/>
    </row>
    <row r="78" spans="2:7" x14ac:dyDescent="0.25">
      <c r="B78" s="46"/>
      <c r="C78" s="46"/>
      <c r="D78" s="46"/>
      <c r="E78" s="46"/>
      <c r="F78" s="46"/>
      <c r="G78" s="46"/>
    </row>
    <row r="79" spans="2:7" x14ac:dyDescent="0.25">
      <c r="B79" s="46"/>
      <c r="C79" s="46"/>
      <c r="D79" s="46"/>
      <c r="E79" s="46"/>
      <c r="F79" s="46"/>
      <c r="G79" s="46"/>
    </row>
  </sheetData>
  <mergeCells count="13">
    <mergeCell ref="A1:G1"/>
    <mergeCell ref="A3:G3"/>
    <mergeCell ref="A4:G4"/>
    <mergeCell ref="A5:G5"/>
    <mergeCell ref="A6:G6"/>
    <mergeCell ref="D50:G50"/>
    <mergeCell ref="D51:G51"/>
    <mergeCell ref="A51:C51"/>
    <mergeCell ref="A50:C50"/>
    <mergeCell ref="A7:G7"/>
    <mergeCell ref="A8:A9"/>
    <mergeCell ref="B8:F8"/>
    <mergeCell ref="G8:G9"/>
  </mergeCells>
  <printOptions horizontalCentered="1"/>
  <pageMargins left="0.59055118110236204" right="0.39370078740157499" top="1.351181102" bottom="0.55118110236220497" header="0.31496062992126" footer="0.31496062992126"/>
  <pageSetup scale="9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4'!Área_de_impresión</vt:lpstr>
      <vt:lpstr>'FORMATO 5'!Área_de_impresión</vt:lpstr>
      <vt:lpstr>'FORMATO 6A'!Área_de_impresión</vt:lpstr>
      <vt:lpstr>'FORMATO 6C'!Área_de_impresión</vt:lpstr>
      <vt:lpstr>'FORMATO 6D'!Área_de_impresión</vt:lpstr>
      <vt:lpstr>'FORMATO 1'!Títulos_a_imprimir</vt:lpstr>
      <vt:lpstr>'FORMATO 4'!Títulos_a_imprimir</vt:lpstr>
      <vt:lpstr>'FORMATO 5'!Títulos_a_imprimir</vt:lpstr>
      <vt:lpstr>'FORMATO 6A'!Títulos_a_imprimir</vt:lpstr>
      <vt:lpstr>'FORMATO 6C'!Títulos_a_imprimir</vt:lpstr>
      <vt:lpstr>'FORMATO 6D'!Títulos_a_imprimir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Aztatzi</dc:creator>
  <cp:lastModifiedBy>marlen ocomatl cervantes</cp:lastModifiedBy>
  <cp:revision/>
  <cp:lastPrinted>2026-04-15T19:13:58Z</cp:lastPrinted>
  <dcterms:created xsi:type="dcterms:W3CDTF">2016-11-11T22:08:30Z</dcterms:created>
  <dcterms:modified xsi:type="dcterms:W3CDTF">2026-04-20T23:40:12Z</dcterms:modified>
</cp:coreProperties>
</file>