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CEAVIT\"/>
    </mc:Choice>
  </mc:AlternateContent>
  <xr:revisionPtr revIDLastSave="0" documentId="13_ncr:1_{2AF7EFB0-0D14-42E2-8175-E4F0300907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ORMATO 1" sheetId="1" r:id="rId1"/>
    <sheet name="FORMATO 2" sheetId="2" r:id="rId2"/>
    <sheet name="FORMATO 3" sheetId="8" r:id="rId3"/>
    <sheet name="FORMATO 4" sheetId="3" r:id="rId4"/>
    <sheet name="FORMATO 5" sheetId="7" r:id="rId5"/>
    <sheet name="FORMATO 6A" sheetId="5" r:id="rId6"/>
    <sheet name="FORMATO 6B" sheetId="4" r:id="rId7"/>
    <sheet name="FORMATO 6C" sheetId="6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6">'FORMATO 6B'!$2:$9</definedName>
    <definedName name="_xlnm.Print_Titles" localSheetId="7">'FORMATO 6C'!$2:$9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G13" i="6" s="1"/>
  <c r="F14" i="6"/>
  <c r="F13" i="6"/>
  <c r="D14" i="6"/>
  <c r="G14" i="6" s="1"/>
  <c r="I31" i="4"/>
  <c r="H31" i="4"/>
  <c r="H32" i="4"/>
  <c r="H33" i="4"/>
  <c r="H34" i="4"/>
  <c r="H29" i="4" s="1"/>
  <c r="H35" i="4"/>
  <c r="H36" i="4"/>
  <c r="H37" i="4"/>
  <c r="H38" i="4"/>
  <c r="H30" i="4"/>
  <c r="G29" i="4"/>
  <c r="F31" i="4"/>
  <c r="F32" i="4"/>
  <c r="I32" i="4" s="1"/>
  <c r="F33" i="4"/>
  <c r="I33" i="4" s="1"/>
  <c r="F34" i="4"/>
  <c r="I34" i="4" s="1"/>
  <c r="F35" i="4"/>
  <c r="I35" i="4" s="1"/>
  <c r="F36" i="4"/>
  <c r="I36" i="4" s="1"/>
  <c r="F37" i="4"/>
  <c r="I37" i="4" s="1"/>
  <c r="F38" i="4"/>
  <c r="I38" i="4" s="1"/>
  <c r="F30" i="4"/>
  <c r="I30" i="4" s="1"/>
  <c r="I29" i="4" s="1"/>
  <c r="I28" i="4"/>
  <c r="I27" i="4"/>
  <c r="I26" i="4"/>
  <c r="I24" i="4"/>
  <c r="I23" i="4"/>
  <c r="I20" i="4"/>
  <c r="H19" i="4"/>
  <c r="H28" i="4"/>
  <c r="H27" i="4"/>
  <c r="H26" i="4"/>
  <c r="H25" i="4"/>
  <c r="H24" i="4"/>
  <c r="H23" i="4"/>
  <c r="H22" i="4"/>
  <c r="H21" i="4"/>
  <c r="H20" i="4"/>
  <c r="F28" i="4"/>
  <c r="F27" i="4"/>
  <c r="F26" i="4"/>
  <c r="F25" i="4"/>
  <c r="I25" i="4" s="1"/>
  <c r="F24" i="4"/>
  <c r="F23" i="4"/>
  <c r="F22" i="4"/>
  <c r="I22" i="4" s="1"/>
  <c r="F21" i="4"/>
  <c r="I21" i="4" s="1"/>
  <c r="F20" i="4"/>
  <c r="I13" i="4"/>
  <c r="I14" i="4"/>
  <c r="I15" i="4"/>
  <c r="I16" i="4"/>
  <c r="G11" i="4"/>
  <c r="H13" i="4"/>
  <c r="H14" i="4"/>
  <c r="H15" i="4"/>
  <c r="H16" i="4"/>
  <c r="H17" i="4"/>
  <c r="H18" i="4"/>
  <c r="H12" i="4"/>
  <c r="F13" i="4"/>
  <c r="F14" i="4"/>
  <c r="F15" i="4"/>
  <c r="F16" i="4"/>
  <c r="F17" i="4"/>
  <c r="I17" i="4" s="1"/>
  <c r="F18" i="4"/>
  <c r="I18" i="4" s="1"/>
  <c r="F12" i="4"/>
  <c r="I12" i="4" s="1"/>
  <c r="G15" i="7"/>
  <c r="E29" i="4" l="1"/>
  <c r="G10" i="5"/>
  <c r="G19" i="4" l="1"/>
  <c r="D11" i="4"/>
  <c r="D12" i="9"/>
  <c r="F12" i="9"/>
  <c r="B14" i="9"/>
  <c r="C14" i="9"/>
  <c r="C11" i="9" s="1"/>
  <c r="D14" i="9"/>
  <c r="E14" i="9"/>
  <c r="F14" i="9"/>
  <c r="G14" i="9"/>
  <c r="B18" i="9"/>
  <c r="C18" i="9"/>
  <c r="F18" i="9"/>
  <c r="D19" i="9"/>
  <c r="D18" i="9" s="1"/>
  <c r="D20" i="9"/>
  <c r="E20" i="9"/>
  <c r="G20" i="9" s="1"/>
  <c r="F23" i="9"/>
  <c r="B26" i="9"/>
  <c r="B23" i="9" s="1"/>
  <c r="C26" i="9"/>
  <c r="C23" i="9" s="1"/>
  <c r="D26" i="9"/>
  <c r="D23" i="9" s="1"/>
  <c r="E26" i="9"/>
  <c r="F26" i="9"/>
  <c r="G26" i="9"/>
  <c r="B30" i="9"/>
  <c r="C30" i="9"/>
  <c r="D30" i="9"/>
  <c r="E30" i="9"/>
  <c r="E23" i="9" s="1"/>
  <c r="F30" i="9"/>
  <c r="G30" i="9"/>
  <c r="B12" i="6"/>
  <c r="C12" i="6"/>
  <c r="C11" i="6" s="1"/>
  <c r="E12" i="6"/>
  <c r="F12" i="6"/>
  <c r="D15" i="6"/>
  <c r="G15" i="6" s="1"/>
  <c r="D16" i="6"/>
  <c r="G16" i="6" s="1"/>
  <c r="D17" i="6"/>
  <c r="G17" i="6" s="1"/>
  <c r="D18" i="6"/>
  <c r="D12" i="6" s="1"/>
  <c r="G18" i="6"/>
  <c r="D19" i="6"/>
  <c r="G19" i="6"/>
  <c r="D20" i="6"/>
  <c r="G20" i="6" s="1"/>
  <c r="B22" i="6"/>
  <c r="C22" i="6"/>
  <c r="E22" i="6"/>
  <c r="F22" i="6"/>
  <c r="D23" i="6"/>
  <c r="D24" i="6"/>
  <c r="G24" i="6" s="1"/>
  <c r="D25" i="6"/>
  <c r="G25" i="6"/>
  <c r="D26" i="6"/>
  <c r="G26" i="6"/>
  <c r="D27" i="6"/>
  <c r="G27" i="6" s="1"/>
  <c r="D28" i="6"/>
  <c r="G28" i="6" s="1"/>
  <c r="D29" i="6"/>
  <c r="G29" i="6" s="1"/>
  <c r="B31" i="6"/>
  <c r="C31" i="6"/>
  <c r="E31" i="6"/>
  <c r="F31" i="6"/>
  <c r="D32" i="6"/>
  <c r="G32" i="6"/>
  <c r="D33" i="6"/>
  <c r="G33" i="6"/>
  <c r="D34" i="6"/>
  <c r="D35" i="6"/>
  <c r="G35" i="6" s="1"/>
  <c r="D36" i="6"/>
  <c r="G36" i="6" s="1"/>
  <c r="D37" i="6"/>
  <c r="G37" i="6"/>
  <c r="D38" i="6"/>
  <c r="G38" i="6" s="1"/>
  <c r="D39" i="6"/>
  <c r="G39" i="6" s="1"/>
  <c r="D40" i="6"/>
  <c r="G40" i="6"/>
  <c r="B42" i="6"/>
  <c r="C42" i="6"/>
  <c r="E42" i="6"/>
  <c r="F42" i="6"/>
  <c r="D43" i="6"/>
  <c r="G43" i="6" s="1"/>
  <c r="D44" i="6"/>
  <c r="G44" i="6"/>
  <c r="D45" i="6"/>
  <c r="D46" i="6"/>
  <c r="G46" i="6" s="1"/>
  <c r="B49" i="6"/>
  <c r="C49" i="6"/>
  <c r="E49" i="6"/>
  <c r="F49" i="6"/>
  <c r="D50" i="6"/>
  <c r="D51" i="6"/>
  <c r="G51" i="6" s="1"/>
  <c r="D52" i="6"/>
  <c r="G52" i="6" s="1"/>
  <c r="D53" i="6"/>
  <c r="G53" i="6"/>
  <c r="D54" i="6"/>
  <c r="G54" i="6" s="1"/>
  <c r="D55" i="6"/>
  <c r="G55" i="6" s="1"/>
  <c r="D56" i="6"/>
  <c r="G56" i="6"/>
  <c r="D57" i="6"/>
  <c r="G57" i="6"/>
  <c r="B59" i="6"/>
  <c r="C59" i="6"/>
  <c r="E59" i="6"/>
  <c r="E48" i="6" s="1"/>
  <c r="F59" i="6"/>
  <c r="D60" i="6"/>
  <c r="G60" i="6"/>
  <c r="D61" i="6"/>
  <c r="G61" i="6" s="1"/>
  <c r="D62" i="6"/>
  <c r="G62" i="6" s="1"/>
  <c r="D63" i="6"/>
  <c r="G63" i="6"/>
  <c r="D64" i="6"/>
  <c r="G64" i="6"/>
  <c r="D65" i="6"/>
  <c r="G65" i="6" s="1"/>
  <c r="D66" i="6"/>
  <c r="G66" i="6" s="1"/>
  <c r="B68" i="6"/>
  <c r="C68" i="6"/>
  <c r="E68" i="6"/>
  <c r="F68" i="6"/>
  <c r="D69" i="6"/>
  <c r="G69" i="6" s="1"/>
  <c r="D70" i="6"/>
  <c r="G70" i="6" s="1"/>
  <c r="D71" i="6"/>
  <c r="G71" i="6"/>
  <c r="D72" i="6"/>
  <c r="G72" i="6" s="1"/>
  <c r="D73" i="6"/>
  <c r="G73" i="6" s="1"/>
  <c r="D74" i="6"/>
  <c r="G74" i="6" s="1"/>
  <c r="D75" i="6"/>
  <c r="G75" i="6" s="1"/>
  <c r="D76" i="6"/>
  <c r="G76" i="6" s="1"/>
  <c r="D77" i="6"/>
  <c r="G77" i="6" s="1"/>
  <c r="B79" i="6"/>
  <c r="C79" i="6"/>
  <c r="E79" i="6"/>
  <c r="F79" i="6"/>
  <c r="D80" i="6"/>
  <c r="G80" i="6" s="1"/>
  <c r="D81" i="6"/>
  <c r="G81" i="6"/>
  <c r="D82" i="6"/>
  <c r="G82" i="6" s="1"/>
  <c r="D83" i="6"/>
  <c r="G83" i="6" s="1"/>
  <c r="E11" i="4"/>
  <c r="H11" i="4"/>
  <c r="D19" i="4"/>
  <c r="D29" i="4"/>
  <c r="D39" i="4"/>
  <c r="G39" i="4"/>
  <c r="H39" i="4" s="1"/>
  <c r="F40" i="4"/>
  <c r="I40" i="4" s="1"/>
  <c r="H40" i="4"/>
  <c r="F41" i="4"/>
  <c r="I41" i="4" s="1"/>
  <c r="H41" i="4"/>
  <c r="F42" i="4"/>
  <c r="I42" i="4" s="1"/>
  <c r="H42" i="4"/>
  <c r="F43" i="4"/>
  <c r="I43" i="4" s="1"/>
  <c r="H43" i="4"/>
  <c r="F44" i="4"/>
  <c r="F45" i="4"/>
  <c r="F46" i="4"/>
  <c r="F47" i="4"/>
  <c r="F48" i="4"/>
  <c r="E49" i="4"/>
  <c r="G49" i="4"/>
  <c r="H49" i="4"/>
  <c r="F50" i="4"/>
  <c r="I50" i="4" s="1"/>
  <c r="I49" i="4" s="1"/>
  <c r="H50" i="4"/>
  <c r="D86" i="4"/>
  <c r="D85" i="4" s="1"/>
  <c r="F85" i="4" s="1"/>
  <c r="E86" i="4"/>
  <c r="E85" i="4" s="1"/>
  <c r="F86" i="4"/>
  <c r="G86" i="4"/>
  <c r="G85" i="4" s="1"/>
  <c r="H85" i="4" s="1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I158" i="4"/>
  <c r="C9" i="5"/>
  <c r="C29" i="5" s="1"/>
  <c r="D9" i="5"/>
  <c r="F9" i="5"/>
  <c r="F29" i="5" s="1"/>
  <c r="E10" i="5"/>
  <c r="H10" i="5" s="1"/>
  <c r="G9" i="5"/>
  <c r="H11" i="5"/>
  <c r="H12" i="5"/>
  <c r="H13" i="5"/>
  <c r="H14" i="5"/>
  <c r="H15" i="5"/>
  <c r="H16" i="5"/>
  <c r="H17" i="5"/>
  <c r="C19" i="5"/>
  <c r="D19" i="5"/>
  <c r="E19" i="5"/>
  <c r="F19" i="5"/>
  <c r="G19" i="5"/>
  <c r="H20" i="5"/>
  <c r="H21" i="5"/>
  <c r="H22" i="5"/>
  <c r="H23" i="5"/>
  <c r="H24" i="5"/>
  <c r="H25" i="5"/>
  <c r="H26" i="5"/>
  <c r="H27" i="5"/>
  <c r="H28" i="5"/>
  <c r="H10" i="7"/>
  <c r="H11" i="7"/>
  <c r="H12" i="7"/>
  <c r="H13" i="7"/>
  <c r="H14" i="7"/>
  <c r="H15" i="7"/>
  <c r="H16" i="7"/>
  <c r="C17" i="7"/>
  <c r="D17" i="7"/>
  <c r="D42" i="7" s="1"/>
  <c r="E17" i="7"/>
  <c r="E18" i="7"/>
  <c r="G18" i="7"/>
  <c r="G17" i="7" s="1"/>
  <c r="H20" i="7"/>
  <c r="H21" i="7"/>
  <c r="H22" i="7"/>
  <c r="H23" i="7"/>
  <c r="H24" i="7"/>
  <c r="H25" i="7"/>
  <c r="H26" i="7"/>
  <c r="H28" i="7"/>
  <c r="H29" i="7"/>
  <c r="H30" i="7"/>
  <c r="H31" i="7"/>
  <c r="H32" i="7"/>
  <c r="H33" i="7"/>
  <c r="H34" i="7"/>
  <c r="E35" i="7"/>
  <c r="G35" i="7"/>
  <c r="H35" i="7" s="1"/>
  <c r="H37" i="7"/>
  <c r="C38" i="7"/>
  <c r="D38" i="7"/>
  <c r="F38" i="7"/>
  <c r="F42" i="7"/>
  <c r="F72" i="7" s="1"/>
  <c r="G72" i="7" s="1"/>
  <c r="E39" i="7"/>
  <c r="E38" i="7" s="1"/>
  <c r="H39" i="7"/>
  <c r="H38" i="7" s="1"/>
  <c r="E40" i="7"/>
  <c r="G40" i="7"/>
  <c r="H40" i="7" s="1"/>
  <c r="C47" i="7"/>
  <c r="H49" i="7"/>
  <c r="E50" i="7"/>
  <c r="H50" i="7"/>
  <c r="E51" i="7"/>
  <c r="H51" i="7"/>
  <c r="H52" i="7"/>
  <c r="E53" i="7"/>
  <c r="H53" i="7"/>
  <c r="E54" i="7"/>
  <c r="H54" i="7"/>
  <c r="H55" i="7"/>
  <c r="C56" i="7"/>
  <c r="D56" i="7"/>
  <c r="D67" i="7" s="1"/>
  <c r="F56" i="7"/>
  <c r="G56" i="7"/>
  <c r="E57" i="7"/>
  <c r="H57" i="7"/>
  <c r="E58" i="7"/>
  <c r="E56" i="7" s="1"/>
  <c r="H58" i="7"/>
  <c r="E59" i="7"/>
  <c r="H59" i="7"/>
  <c r="E60" i="7"/>
  <c r="H60" i="7"/>
  <c r="C61" i="7"/>
  <c r="D61" i="7"/>
  <c r="F61" i="7"/>
  <c r="G61" i="7"/>
  <c r="G67" i="7" s="1"/>
  <c r="E62" i="7"/>
  <c r="E61" i="7" s="1"/>
  <c r="H62" i="7"/>
  <c r="H61" i="7" s="1"/>
  <c r="E63" i="7"/>
  <c r="H63" i="7"/>
  <c r="E64" i="7"/>
  <c r="G64" i="7"/>
  <c r="H64" i="7"/>
  <c r="E65" i="7"/>
  <c r="H65" i="7"/>
  <c r="F67" i="7"/>
  <c r="C69" i="7"/>
  <c r="D69" i="7"/>
  <c r="F69" i="7"/>
  <c r="E70" i="7"/>
  <c r="E69" i="7" s="1"/>
  <c r="G70" i="7"/>
  <c r="H70" i="7" s="1"/>
  <c r="H69" i="7" s="1"/>
  <c r="E74" i="7"/>
  <c r="E75" i="7"/>
  <c r="H75" i="7"/>
  <c r="E76" i="7"/>
  <c r="H76" i="7"/>
  <c r="C77" i="7"/>
  <c r="D77" i="7"/>
  <c r="F77" i="7"/>
  <c r="G77" i="7"/>
  <c r="C9" i="3"/>
  <c r="C22" i="3" s="1"/>
  <c r="C24" i="3" s="1"/>
  <c r="C26" i="3" s="1"/>
  <c r="C35" i="3" s="1"/>
  <c r="E10" i="3"/>
  <c r="D11" i="3"/>
  <c r="D9" i="3" s="1"/>
  <c r="E12" i="3"/>
  <c r="C14" i="3"/>
  <c r="D14" i="3"/>
  <c r="E15" i="3"/>
  <c r="E14" i="3" s="1"/>
  <c r="D18" i="3"/>
  <c r="E18" i="3"/>
  <c r="C31" i="3"/>
  <c r="D31" i="3"/>
  <c r="E31" i="3"/>
  <c r="C41" i="3"/>
  <c r="C48" i="3" s="1"/>
  <c r="D41" i="3"/>
  <c r="D48" i="3" s="1"/>
  <c r="E41" i="3"/>
  <c r="E48" i="3" s="1"/>
  <c r="C44" i="3"/>
  <c r="D44" i="3"/>
  <c r="E44" i="3"/>
  <c r="C54" i="3"/>
  <c r="D54" i="3"/>
  <c r="C56" i="3"/>
  <c r="D56" i="3"/>
  <c r="E56" i="3"/>
  <c r="C57" i="3"/>
  <c r="E57" i="3"/>
  <c r="D58" i="3"/>
  <c r="E58" i="3"/>
  <c r="E60" i="3"/>
  <c r="D62" i="3"/>
  <c r="E62" i="3"/>
  <c r="E72" i="3"/>
  <c r="C75" i="3"/>
  <c r="C74" i="3" s="1"/>
  <c r="C82" i="3" s="1"/>
  <c r="C84" i="3" s="1"/>
  <c r="D75" i="3"/>
  <c r="E75" i="3"/>
  <c r="E74" i="3" s="1"/>
  <c r="E82" i="3" s="1"/>
  <c r="E84" i="3" s="1"/>
  <c r="C76" i="3"/>
  <c r="D76" i="3"/>
  <c r="E76" i="3"/>
  <c r="E78" i="3"/>
  <c r="D80" i="3"/>
  <c r="E80" i="3"/>
  <c r="C9" i="8"/>
  <c r="D9" i="8"/>
  <c r="E9" i="8"/>
  <c r="F9" i="8"/>
  <c r="G9" i="8"/>
  <c r="G21" i="8" s="1"/>
  <c r="H9" i="8"/>
  <c r="H21" i="8" s="1"/>
  <c r="I9" i="8"/>
  <c r="I21" i="8" s="1"/>
  <c r="J9" i="8"/>
  <c r="K9" i="8"/>
  <c r="K21" i="8" s="1"/>
  <c r="L10" i="8"/>
  <c r="L11" i="8"/>
  <c r="L12" i="8"/>
  <c r="L13" i="8"/>
  <c r="L14" i="8"/>
  <c r="C15" i="8"/>
  <c r="D15" i="8"/>
  <c r="E15" i="8"/>
  <c r="F15" i="8"/>
  <c r="F21" i="8" s="1"/>
  <c r="G15" i="8"/>
  <c r="H15" i="8"/>
  <c r="I15" i="8"/>
  <c r="J15" i="8"/>
  <c r="K15" i="8"/>
  <c r="L16" i="8"/>
  <c r="L17" i="8"/>
  <c r="L18" i="8"/>
  <c r="L19" i="8"/>
  <c r="L20" i="8"/>
  <c r="C21" i="8"/>
  <c r="D21" i="8"/>
  <c r="E21" i="8"/>
  <c r="C9" i="2"/>
  <c r="D9" i="2"/>
  <c r="E9" i="2"/>
  <c r="E8" i="2" s="1"/>
  <c r="E19" i="2" s="1"/>
  <c r="F9" i="2"/>
  <c r="F8" i="2" s="1"/>
  <c r="F19" i="2" s="1"/>
  <c r="H9" i="2"/>
  <c r="H8" i="2" s="1"/>
  <c r="H19" i="2" s="1"/>
  <c r="I9" i="2"/>
  <c r="I8" i="2" s="1"/>
  <c r="I19" i="2" s="1"/>
  <c r="G12" i="2"/>
  <c r="G9" i="2" s="1"/>
  <c r="G8" i="2" s="1"/>
  <c r="G19" i="2" s="1"/>
  <c r="C13" i="2"/>
  <c r="D13" i="2"/>
  <c r="E13" i="2"/>
  <c r="F13" i="2"/>
  <c r="G13" i="2"/>
  <c r="H13" i="2"/>
  <c r="I13" i="2"/>
  <c r="C21" i="2"/>
  <c r="D21" i="2"/>
  <c r="E21" i="2"/>
  <c r="F21" i="2"/>
  <c r="H21" i="2"/>
  <c r="I21" i="2"/>
  <c r="G22" i="2"/>
  <c r="G21" i="2" s="1"/>
  <c r="G23" i="2"/>
  <c r="G24" i="2"/>
  <c r="C26" i="2"/>
  <c r="D26" i="2"/>
  <c r="E26" i="2"/>
  <c r="F26" i="2"/>
  <c r="H26" i="2"/>
  <c r="I26" i="2"/>
  <c r="G27" i="2"/>
  <c r="G28" i="2"/>
  <c r="G29" i="2"/>
  <c r="C36" i="2"/>
  <c r="D36" i="2"/>
  <c r="E36" i="2"/>
  <c r="F36" i="2"/>
  <c r="G36" i="2"/>
  <c r="F19" i="1"/>
  <c r="F47" i="1" s="1"/>
  <c r="F59" i="1" s="1"/>
  <c r="G19" i="1"/>
  <c r="G47" i="1" s="1"/>
  <c r="G59" i="1" s="1"/>
  <c r="G81" i="1" s="1"/>
  <c r="F23" i="1"/>
  <c r="G23" i="1"/>
  <c r="C25" i="1"/>
  <c r="C47" i="1" s="1"/>
  <c r="C62" i="1" s="1"/>
  <c r="D25" i="1"/>
  <c r="D47" i="1" s="1"/>
  <c r="D62" i="1" s="1"/>
  <c r="F27" i="1"/>
  <c r="G27" i="1"/>
  <c r="C31" i="1"/>
  <c r="D31" i="1"/>
  <c r="F31" i="1"/>
  <c r="G31" i="1"/>
  <c r="C38" i="1"/>
  <c r="D38" i="1"/>
  <c r="F38" i="1"/>
  <c r="G38" i="1"/>
  <c r="C41" i="1"/>
  <c r="D41" i="1"/>
  <c r="F42" i="1"/>
  <c r="G42" i="1"/>
  <c r="C60" i="1"/>
  <c r="D60" i="1"/>
  <c r="F63" i="1"/>
  <c r="G63" i="1"/>
  <c r="F75" i="1"/>
  <c r="G75" i="1"/>
  <c r="G79" i="1" s="1"/>
  <c r="D72" i="7" l="1"/>
  <c r="G26" i="2"/>
  <c r="F79" i="1"/>
  <c r="F81" i="1" s="1"/>
  <c r="C48" i="6"/>
  <c r="D29" i="5"/>
  <c r="I85" i="4"/>
  <c r="B11" i="6"/>
  <c r="B85" i="6" s="1"/>
  <c r="E11" i="6"/>
  <c r="E85" i="6" s="1"/>
  <c r="B11" i="9"/>
  <c r="B35" i="9" s="1"/>
  <c r="D8" i="2"/>
  <c r="D19" i="2" s="1"/>
  <c r="C64" i="3"/>
  <c r="C66" i="3" s="1"/>
  <c r="H77" i="7"/>
  <c r="B48" i="6"/>
  <c r="G19" i="9"/>
  <c r="G18" i="9" s="1"/>
  <c r="F11" i="9"/>
  <c r="F35" i="9" s="1"/>
  <c r="E67" i="7"/>
  <c r="E11" i="9"/>
  <c r="E35" i="9" s="1"/>
  <c r="D74" i="3"/>
  <c r="D82" i="3" s="1"/>
  <c r="D84" i="3" s="1"/>
  <c r="I39" i="4"/>
  <c r="C42" i="7"/>
  <c r="C72" i="7" s="1"/>
  <c r="D64" i="3"/>
  <c r="D66" i="3" s="1"/>
  <c r="L15" i="8"/>
  <c r="C67" i="7"/>
  <c r="H19" i="5"/>
  <c r="D42" i="6"/>
  <c r="G42" i="6" s="1"/>
  <c r="D22" i="6"/>
  <c r="G22" i="6" s="1"/>
  <c r="E77" i="7"/>
  <c r="G29" i="5"/>
  <c r="F48" i="6"/>
  <c r="G23" i="9"/>
  <c r="D49" i="6"/>
  <c r="D48" i="6" s="1"/>
  <c r="G48" i="6" s="1"/>
  <c r="D31" i="6"/>
  <c r="G31" i="6" s="1"/>
  <c r="H56" i="7"/>
  <c r="H67" i="7" s="1"/>
  <c r="C8" i="2"/>
  <c r="C19" i="2" s="1"/>
  <c r="J21" i="8"/>
  <c r="L9" i="8"/>
  <c r="H9" i="5"/>
  <c r="F11" i="6"/>
  <c r="D11" i="9"/>
  <c r="G11" i="9" s="1"/>
  <c r="G12" i="9"/>
  <c r="H160" i="4"/>
  <c r="D160" i="4"/>
  <c r="D10" i="4"/>
  <c r="D22" i="3"/>
  <c r="D24" i="3" s="1"/>
  <c r="D26" i="3" s="1"/>
  <c r="D35" i="3" s="1"/>
  <c r="G160" i="4"/>
  <c r="G10" i="4"/>
  <c r="E10" i="4"/>
  <c r="F19" i="4"/>
  <c r="I19" i="4"/>
  <c r="E160" i="4"/>
  <c r="F11" i="4"/>
  <c r="I11" i="4" s="1"/>
  <c r="G12" i="6"/>
  <c r="L21" i="8"/>
  <c r="E42" i="7"/>
  <c r="E72" i="7" s="1"/>
  <c r="H42" i="7"/>
  <c r="H72" i="7" s="1"/>
  <c r="C85" i="6"/>
  <c r="H29" i="5"/>
  <c r="F85" i="6"/>
  <c r="C35" i="9"/>
  <c r="D59" i="6"/>
  <c r="G59" i="6" s="1"/>
  <c r="E11" i="3"/>
  <c r="E9" i="3" s="1"/>
  <c r="G69" i="7"/>
  <c r="G38" i="7"/>
  <c r="G42" i="7" s="1"/>
  <c r="G50" i="6"/>
  <c r="G45" i="6"/>
  <c r="G34" i="6"/>
  <c r="G23" i="6"/>
  <c r="E54" i="3"/>
  <c r="E64" i="3" s="1"/>
  <c r="E66" i="3" s="1"/>
  <c r="F39" i="4"/>
  <c r="F29" i="4"/>
  <c r="H18" i="7"/>
  <c r="H17" i="7" s="1"/>
  <c r="E9" i="5"/>
  <c r="E29" i="5" s="1"/>
  <c r="F49" i="4"/>
  <c r="D79" i="6"/>
  <c r="G79" i="6" s="1"/>
  <c r="D68" i="6"/>
  <c r="G68" i="6" s="1"/>
  <c r="E18" i="9"/>
  <c r="H10" i="4"/>
  <c r="G49" i="6" l="1"/>
  <c r="E22" i="3"/>
  <c r="E24" i="3" s="1"/>
  <c r="E26" i="3" s="1"/>
  <c r="E35" i="3" s="1"/>
  <c r="G35" i="9"/>
  <c r="D11" i="6"/>
  <c r="G11" i="6" s="1"/>
  <c r="D35" i="9"/>
  <c r="I10" i="4"/>
  <c r="F10" i="4"/>
  <c r="F160" i="4"/>
  <c r="G85" i="6"/>
  <c r="D85" i="6"/>
</calcChain>
</file>

<file path=xl/sharedStrings.xml><?xml version="1.0" encoding="utf-8"?>
<sst xmlns="http://schemas.openxmlformats.org/spreadsheetml/2006/main" count="696" uniqueCount="454">
  <si>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</si>
  <si>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</si>
  <si>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</si>
  <si>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</si>
  <si>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</si>
  <si>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</si>
  <si>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</si>
  <si>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</si>
  <si>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</si>
  <si>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</si>
  <si>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</si>
  <si>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</si>
  <si>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</si>
  <si>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</si>
  <si>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</si>
  <si>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</si>
  <si>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</si>
  <si>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</si>
  <si>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</si>
  <si>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</si>
  <si>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</si>
  <si>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</si>
  <si>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</si>
  <si>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</si>
  <si>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</si>
  <si>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</si>
  <si>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</si>
  <si>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</si>
  <si>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</si>
  <si>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</si>
  <si>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</si>
  <si>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</si>
  <si>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</si>
  <si>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</si>
  <si>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</si>
  <si>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</si>
  <si>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</si>
  <si>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</si>
  <si>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</si>
  <si>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</si>
  <si>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</si>
  <si>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</si>
  <si>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</si>
  <si>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</si>
  <si>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</si>
  <si>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</si>
  <si>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</si>
  <si>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</si>
  <si>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</si>
  <si>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</si>
  <si>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</si>
  <si>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</si>
  <si>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</si>
  <si>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</si>
  <si>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</si>
  <si>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</si>
  <si>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</si>
  <si>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</si>
  <si>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</si>
  <si>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</si>
  <si>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</si>
  <si>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</si>
  <si>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</si>
  <si>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</si>
  <si>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</si>
  <si>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</si>
  <si>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</si>
  <si>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</si>
  <si>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</si>
  <si>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</si>
  <si>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</si>
  <si>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</si>
  <si>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</si>
  <si>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</si>
  <si>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</si>
  <si>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</si>
  <si>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</si>
  <si>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</si>
  <si>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</si>
  <si>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</si>
  <si>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</si>
  <si>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</si>
  <si>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</si>
  <si>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</si>
  <si>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</si>
  <si>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</si>
  <si>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</si>
  <si>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</si>
  <si>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</si>
  <si>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</si>
  <si>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</si>
  <si>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</si>
  <si>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</si>
  <si>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</si>
  <si>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</si>
  <si>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</si>
  <si>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</si>
  <si>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</si>
  <si>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</si>
  <si>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</si>
  <si>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</si>
  <si>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</si>
  <si>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</si>
  <si>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</si>
  <si>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</si>
  <si>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</si>
  <si>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</si>
  <si>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</si>
  <si>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</si>
  <si>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</si>
  <si>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</si>
  <si>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</si>
  <si>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</si>
  <si>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</si>
  <si>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</si>
  <si>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</si>
  <si>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</si>
  <si>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</si>
  <si>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</si>
  <si>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</si>
  <si>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Jefe de la Oficina Administrativa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</si>
  <si>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</si>
  <si>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</si>
  <si>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</si>
  <si>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</si>
  <si>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</si>
  <si>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</si>
  <si>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</si>
  <si>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</si>
  <si>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</si>
  <si>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</si>
  <si>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</si>
  <si>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</si>
  <si>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</si>
  <si>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</si>
  <si>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</si>
  <si>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</si>
  <si>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</si>
  <si>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</si>
  <si>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</si>
  <si>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</si>
  <si>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</si>
  <si>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</si>
  <si>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</si>
  <si>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</si>
  <si>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</si>
  <si>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</si>
  <si>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</si>
  <si>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</si>
  <si>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</si>
  <si>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</si>
  <si>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</si>
  <si>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</si>
  <si>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</si>
  <si>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</si>
  <si>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</si>
  <si>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</si>
  <si>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</si>
  <si>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</si>
  <si>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</si>
  <si>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</si>
  <si>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</si>
  <si>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</si>
  <si>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</si>
  <si>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</si>
  <si>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</si>
  <si>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</si>
  <si>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</si>
  <si>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</si>
  <si>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</si>
  <si>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</si>
  <si>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</si>
  <si>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</si>
  <si>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</si>
  <si>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</si>
  <si>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</si>
  <si>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</si>
  <si>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</si>
  <si>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</si>
  <si>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</si>
  <si>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</si>
  <si>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</si>
  <si>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</si>
  <si>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</si>
  <si>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</si>
  <si>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</si>
  <si>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</si>
  <si>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</si>
  <si>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</si>
  <si>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</si>
  <si>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</si>
  <si>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</si>
  <si>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</si>
  <si>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</si>
  <si>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</si>
  <si>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-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</si>
  <si>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</si>
  <si>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</si>
  <si>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</si>
  <si>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</si>
  <si>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</si>
  <si>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</si>
  <si>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</si>
  <si>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</si>
  <si>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</si>
  <si>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</si>
  <si>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</si>
  <si>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</si>
  <si>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</si>
  <si>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</si>
  <si>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</si>
  <si>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</si>
  <si>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Jefe  de la Oficina Administrativa.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</si>
  <si>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</si>
  <si>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</si>
  <si>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</si>
  <si>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</si>
  <si>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</si>
  <si>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</si>
  <si>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</si>
  <si>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</si>
  <si>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</si>
  <si>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</si>
  <si>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</si>
  <si>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</si>
  <si>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</si>
  <si>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</si>
  <si>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</si>
  <si>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</si>
  <si>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</si>
  <si>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</si>
  <si>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</si>
  <si>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</si>
  <si>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</si>
  <si>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</si>
  <si>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</si>
  <si>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</si>
  <si>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</si>
  <si>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</si>
  <si>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</si>
  <si>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</si>
  <si>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</si>
  <si>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</si>
  <si>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</si>
  <si>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</si>
  <si>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</si>
  <si>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</si>
  <si>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</si>
  <si>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</si>
  <si>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</si>
  <si>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</si>
  <si>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</si>
  <si>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</si>
  <si>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</si>
  <si>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</si>
  <si>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</si>
  <si>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</si>
  <si>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</si>
  <si>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</si>
  <si>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</si>
  <si>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</si>
  <si>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</si>
  <si>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</si>
  <si>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</si>
  <si>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</si>
  <si>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</si>
  <si>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</si>
  <si>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</si>
  <si>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</si>
  <si>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</si>
  <si>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</si>
  <si>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</si>
  <si>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</si>
  <si>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</si>
  <si>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</si>
  <si>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</si>
  <si>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</si>
  <si>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</si>
  <si>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</si>
  <si>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</si>
  <si>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</si>
  <si>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</si>
  <si>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</si>
  <si>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</si>
  <si>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</si>
  <si>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</si>
  <si>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</si>
  <si>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</si>
  <si>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</si>
  <si>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</si>
  <si>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</si>
  <si>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</si>
  <si>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</si>
  <si>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</si>
  <si>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</si>
  <si>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</si>
  <si>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</si>
  <si>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</si>
  <si>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I. Gasto No Etiquetado  (I=A+B+C+D+E+F+G+H)</t>
  </si>
  <si>
    <t>Fideicomiso Fondo de Ayuda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</si>
  <si>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</si>
  <si>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</si>
  <si>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</si>
  <si>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</si>
  <si>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</si>
  <si>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</si>
  <si>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</si>
  <si>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</si>
  <si>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</si>
  <si>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</si>
  <si>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</si>
  <si>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</si>
  <si>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</si>
  <si>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</si>
  <si>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</si>
  <si>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</si>
  <si>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</si>
  <si>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</si>
  <si>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</si>
  <si>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</si>
  <si>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</si>
  <si>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</si>
  <si>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</si>
  <si>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</si>
  <si>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</si>
  <si>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</si>
  <si>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</si>
  <si>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</si>
  <si>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</si>
  <si>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</si>
  <si>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</si>
  <si>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</si>
  <si>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</si>
  <si>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</si>
  <si>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</si>
  <si>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</si>
  <si>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Estado Analítico de Ingresos Detallado - LDF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</si>
  <si>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</si>
  <si>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</si>
  <si>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</si>
  <si>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</si>
  <si>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</si>
  <si>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</si>
  <si>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</si>
  <si>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</si>
  <si>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</si>
  <si>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</si>
  <si>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</si>
  <si>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</si>
  <si>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</si>
  <si>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</si>
  <si>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</si>
  <si>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</si>
  <si>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</si>
  <si>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</si>
  <si>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</si>
  <si>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</si>
  <si>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</si>
  <si>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</si>
  <si>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</si>
  <si>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</si>
  <si>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</si>
  <si>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</si>
  <si>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</si>
  <si>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</si>
  <si>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</si>
  <si>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</si>
  <si>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</si>
  <si>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</si>
  <si>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</si>
  <si>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</si>
  <si>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</si>
  <si>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</si>
  <si>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</si>
  <si>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</si>
  <si>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</si>
  <si>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</si>
  <si>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</si>
  <si>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</si>
  <si>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</si>
  <si>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</si>
  <si>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</si>
  <si>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</si>
  <si>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</si>
  <si>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</si>
  <si>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</si>
  <si>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</si>
  <si>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</si>
  <si>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</si>
  <si>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</si>
  <si>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</si>
  <si>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</si>
  <si>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</si>
  <si>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</si>
  <si>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</si>
  <si>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</si>
  <si>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</si>
  <si>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</si>
  <si>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</si>
  <si>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</si>
  <si>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</si>
  <si>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</si>
  <si>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</si>
  <si>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</si>
  <si>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</si>
  <si>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</si>
  <si>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</si>
  <si>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</si>
  <si>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</si>
  <si>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</si>
  <si>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</si>
  <si>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</si>
  <si>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</si>
  <si>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</si>
  <si>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</si>
  <si>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</si>
  <si>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</si>
  <si>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</si>
  <si>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</si>
  <si>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</si>
  <si>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</si>
  <si>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</si>
  <si>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</si>
  <si>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</si>
  <si>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</si>
  <si>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</si>
  <si>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</si>
  <si>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</si>
  <si>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</si>
  <si>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</si>
  <si>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Clasificación de Servicios Personales por Categoria</t>
  </si>
  <si>
    <t>I. Gasto No Etiquetado (I=A+B+C+D+E+F)</t>
  </si>
  <si>
    <t>A.personal Administrativo y de Servicio Publico</t>
  </si>
  <si>
    <t>B. Magisterio</t>
  </si>
  <si>
    <t>C.Servicio de Salud (C=c1+c2)</t>
  </si>
  <si>
    <t>c1) Personal Administrativo</t>
  </si>
  <si>
    <t>c2) Personal Medico, Paramedico y/o afín.</t>
  </si>
  <si>
    <t>D. Seguridad Publica</t>
  </si>
  <si>
    <t>E. Gastos asociados a la implementacion de nuevas leyes federales o reformas a las mismas (E=e1+e2)</t>
  </si>
  <si>
    <t>e1) Nombre del programa o Ley 1</t>
  </si>
  <si>
    <t>e2)Nombre del programa o Ley 2</t>
  </si>
  <si>
    <t>F. Sentencias Laborales definitivas</t>
  </si>
  <si>
    <t>II. Gasto No Etiquetado (II=A+B+C+D+E+F)</t>
  </si>
  <si>
    <t>III. Total de gasto en servicios Personales (III=I+II)</t>
  </si>
  <si>
    <t>Bajo protesta de decir verdad declaramos que los Estados Financieros y sus Notas son razonables correctos y responsabilidad del emisor.</t>
  </si>
  <si>
    <t xml:space="preserve"> Comision Ejecutiva de Atencion a Victimas del Estado de Tlaxcala 
</t>
  </si>
  <si>
    <t xml:space="preserve"> Comision Ejecutiva de Atencion a Victimas del Estado de Tlaxcala </t>
  </si>
  <si>
    <t xml:space="preserve">Comisionada Ejecutiva de Atención a Victimas del Estado de Tlaxcala </t>
  </si>
  <si>
    <t>Del 01 de Enero al 31 de Diciembre del 2025 y del 01 Enero al 31 Marzo 2026</t>
  </si>
  <si>
    <t>Del 01 Enero al 31 marzo 2026</t>
  </si>
  <si>
    <t>31 de diciembre de 2025</t>
  </si>
  <si>
    <t>Saldo al 31 de diciembre de 2025 (d)</t>
  </si>
  <si>
    <t xml:space="preserve">Dra. Mónica Yazmín Jiménez Gutiérrez </t>
  </si>
  <si>
    <t xml:space="preserve"> C.P. Celestino Cuapio Popocatl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</si>
</sst>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88310A"/>
        <bgColor indexed="64"/>
      </patternFill>
    </fill>
    <fill>
      <patternFill patternType="solid">
        <fgColor rgb="FF7A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2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4"/>
    </xf>
    <xf numFmtId="164" fontId="4" fillId="0" borderId="3" xfId="0" applyNumberFormat="1" applyFont="1" applyBorder="1" applyAlignment="1">
      <alignment horizontal="left" vertical="center" wrapText="1" indent="4"/>
    </xf>
    <xf numFmtId="164" fontId="4" fillId="0" borderId="3" xfId="0" applyNumberFormat="1" applyFont="1" applyBorder="1" applyAlignment="1">
      <alignment horizontal="left" vertical="center" indent="4"/>
    </xf>
    <xf numFmtId="164" fontId="6" fillId="0" borderId="4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 indent="2"/>
    </xf>
    <xf numFmtId="164" fontId="4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164" fontId="9" fillId="0" borderId="3" xfId="0" applyNumberFormat="1" applyFont="1" applyBorder="1" applyAlignment="1">
      <alignment horizontal="justify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left" vertical="center" wrapText="1" indent="2"/>
    </xf>
    <xf numFmtId="164" fontId="8" fillId="0" borderId="4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justify" vertical="center"/>
    </xf>
    <xf numFmtId="164" fontId="10" fillId="0" borderId="3" xfId="0" applyNumberFormat="1" applyFont="1" applyBorder="1" applyAlignment="1">
      <alignment horizontal="justify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justify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vertical="center"/>
    </xf>
    <xf numFmtId="164" fontId="8" fillId="0" borderId="0" xfId="0" applyNumberFormat="1" applyFont="1"/>
    <xf numFmtId="164" fontId="10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left" vertical="center" wrapText="1" indent="5"/>
    </xf>
    <xf numFmtId="164" fontId="4" fillId="0" borderId="4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4" fillId="0" borderId="0" xfId="0" applyNumberFormat="1" applyFont="1"/>
    <xf numFmtId="164" fontId="5" fillId="2" borderId="9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left" vertical="center" indent="5"/>
    </xf>
    <xf numFmtId="164" fontId="4" fillId="0" borderId="3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justify" vertical="center"/>
    </xf>
    <xf numFmtId="164" fontId="4" fillId="0" borderId="3" xfId="0" applyNumberFormat="1" applyFont="1" applyBorder="1" applyAlignment="1">
      <alignment horizontal="left" vertical="center" indent="1"/>
    </xf>
    <xf numFmtId="164" fontId="4" fillId="3" borderId="4" xfId="0" applyNumberFormat="1" applyFont="1" applyFill="1" applyBorder="1" applyAlignment="1">
      <alignment vertical="center"/>
    </xf>
    <xf numFmtId="164" fontId="5" fillId="0" borderId="3" xfId="0" applyNumberFormat="1" applyFont="1" applyBorder="1" applyAlignment="1">
      <alignment horizontal="left" vertical="center" indent="1"/>
    </xf>
    <xf numFmtId="164" fontId="5" fillId="0" borderId="3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indent="3"/>
    </xf>
    <xf numFmtId="0" fontId="4" fillId="0" borderId="4" xfId="0" applyFont="1" applyBorder="1"/>
    <xf numFmtId="164" fontId="4" fillId="0" borderId="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indent="2"/>
    </xf>
    <xf numFmtId="164" fontId="4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indent="3"/>
    </xf>
    <xf numFmtId="164" fontId="4" fillId="0" borderId="3" xfId="0" applyNumberFormat="1" applyFont="1" applyBorder="1" applyAlignment="1">
      <alignment horizontal="left" vertical="center" wrapText="1" indent="3"/>
    </xf>
    <xf numFmtId="164" fontId="4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horizontal="center"/>
    </xf>
    <xf numFmtId="43" fontId="4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right" vertical="center"/>
    </xf>
    <xf numFmtId="43" fontId="4" fillId="0" borderId="3" xfId="1" applyFont="1" applyBorder="1" applyAlignment="1">
      <alignment vertical="center"/>
    </xf>
    <xf numFmtId="43" fontId="4" fillId="0" borderId="3" xfId="1" applyFont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4" xfId="1" applyFont="1" applyFill="1" applyBorder="1" applyAlignment="1">
      <alignment horizontal="center" vertical="center"/>
    </xf>
    <xf numFmtId="43" fontId="4" fillId="0" borderId="4" xfId="1" applyFont="1" applyBorder="1" applyAlignment="1">
      <alignment horizontal="justify" vertical="center"/>
    </xf>
    <xf numFmtId="43" fontId="4" fillId="0" borderId="13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165" fontId="4" fillId="0" borderId="4" xfId="1" applyNumberFormat="1" applyFont="1" applyBorder="1" applyAlignment="1">
      <alignment horizontal="right" vertical="center"/>
    </xf>
    <xf numFmtId="165" fontId="4" fillId="0" borderId="22" xfId="1" applyNumberFormat="1" applyFont="1" applyBorder="1" applyAlignment="1">
      <alignment horizontal="right" vertical="center"/>
    </xf>
    <xf numFmtId="165" fontId="4" fillId="0" borderId="4" xfId="1" applyNumberFormat="1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14" fillId="4" borderId="9" xfId="0" applyNumberFormat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3" fontId="4" fillId="0" borderId="0" xfId="0" applyNumberFormat="1" applyFont="1"/>
    <xf numFmtId="0" fontId="7" fillId="0" borderId="0" xfId="0" applyFont="1" applyAlignment="1">
      <alignment horizontal="center" wrapText="1"/>
    </xf>
    <xf numFmtId="166" fontId="4" fillId="0" borderId="4" xfId="0" applyNumberFormat="1" applyFont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4" fillId="4" borderId="10" xfId="0" applyNumberFormat="1" applyFont="1" applyFill="1" applyBorder="1" applyAlignment="1">
      <alignment vertical="center"/>
    </xf>
    <xf numFmtId="164" fontId="14" fillId="4" borderId="18" xfId="0" applyNumberFormat="1" applyFont="1" applyFill="1" applyBorder="1" applyAlignment="1">
      <alignment vertical="center"/>
    </xf>
    <xf numFmtId="164" fontId="14" fillId="4" borderId="8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B1:H88"/>
  <sheetViews>
    <sheetView zoomScale="130" zoomScaleNormal="130" workbookViewId="0">
      <pane ySplit="6" topLeftCell="A7" activePane="bottomLeft" state="frozen"/>
      <selection activeCell="C22" sqref="C22"/>
      <selection pane="bottomLeft" activeCell="C22" sqref="C2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6.85546875" style="2" customWidth="1"/>
    <col min="5" max="5" width="59.42578125" style="1" customWidth="1"/>
    <col min="6" max="6" width="12.28515625" style="2" customWidth="1"/>
    <col min="7" max="7" width="18.140625" style="2" customWidth="1"/>
    <col min="8" max="16384" width="11.42578125" style="1"/>
  </cols>
  <sheetData>
    <row r="1" spans="2:8" ht="13.5" thickBot="1" x14ac:dyDescent="0.25"/>
    <row r="2" spans="2:8" x14ac:dyDescent="0.2">
      <c r="B2" s="168" t="s">
        <v>445</v>
      </c>
      <c r="C2" s="169"/>
      <c r="D2" s="169"/>
      <c r="E2" s="169"/>
      <c r="F2" s="169"/>
      <c r="G2" s="170"/>
    </row>
    <row r="3" spans="2:8" x14ac:dyDescent="0.2">
      <c r="B3" s="171" t="s">
        <v>0</v>
      </c>
      <c r="C3" s="172"/>
      <c r="D3" s="172"/>
      <c r="E3" s="172"/>
      <c r="F3" s="172"/>
      <c r="G3" s="173"/>
    </row>
    <row r="4" spans="2:8" x14ac:dyDescent="0.2">
      <c r="B4" s="171" t="s">
        <v>448</v>
      </c>
      <c r="C4" s="172"/>
      <c r="D4" s="172"/>
      <c r="E4" s="172"/>
      <c r="F4" s="172"/>
      <c r="G4" s="173"/>
    </row>
    <row r="5" spans="2:8" ht="13.5" thickBot="1" x14ac:dyDescent="0.25">
      <c r="B5" s="174" t="s">
        <v>1</v>
      </c>
      <c r="C5" s="175"/>
      <c r="D5" s="175"/>
      <c r="E5" s="175"/>
      <c r="F5" s="175"/>
      <c r="G5" s="176"/>
    </row>
    <row r="6" spans="2:8" ht="26.25" thickBot="1" x14ac:dyDescent="0.25">
      <c r="B6" s="3" t="s">
        <v>2</v>
      </c>
      <c r="C6" s="4">
        <v>2026</v>
      </c>
      <c r="D6" s="4" t="s">
        <v>450</v>
      </c>
      <c r="E6" s="5" t="s">
        <v>2</v>
      </c>
      <c r="F6" s="4">
        <v>2026</v>
      </c>
      <c r="G6" s="4" t="s">
        <v>450</v>
      </c>
    </row>
    <row r="7" spans="2:8" x14ac:dyDescent="0.2">
      <c r="B7" s="6" t="s">
        <v>3</v>
      </c>
      <c r="C7" s="7"/>
      <c r="D7" s="7"/>
      <c r="E7" s="8" t="s">
        <v>4</v>
      </c>
      <c r="F7" s="7"/>
      <c r="G7" s="7"/>
    </row>
    <row r="8" spans="2:8" x14ac:dyDescent="0.2">
      <c r="B8" s="6" t="s">
        <v>5</v>
      </c>
      <c r="C8" s="9"/>
      <c r="D8" s="9"/>
      <c r="E8" s="8" t="s">
        <v>6</v>
      </c>
      <c r="F8" s="9"/>
      <c r="G8" s="9"/>
    </row>
    <row r="9" spans="2:8" x14ac:dyDescent="0.2">
      <c r="B9" s="10" t="s">
        <v>7</v>
      </c>
      <c r="C9" s="9">
        <v>295713</v>
      </c>
      <c r="D9" s="9">
        <v>164861</v>
      </c>
      <c r="E9" s="11" t="s">
        <v>8</v>
      </c>
      <c r="F9" s="9">
        <v>58643</v>
      </c>
      <c r="G9" s="9">
        <v>24238</v>
      </c>
      <c r="H9" s="53"/>
    </row>
    <row r="10" spans="2:8" x14ac:dyDescent="0.2">
      <c r="B10" s="12" t="s">
        <v>9</v>
      </c>
      <c r="C10" s="9">
        <v>0</v>
      </c>
      <c r="D10" s="9"/>
      <c r="E10" s="13" t="s">
        <v>10</v>
      </c>
      <c r="F10" s="9">
        <v>0</v>
      </c>
      <c r="G10" s="9">
        <v>0</v>
      </c>
    </row>
    <row r="11" spans="2:8" x14ac:dyDescent="0.2">
      <c r="B11" s="12" t="s">
        <v>11</v>
      </c>
      <c r="C11" s="9">
        <v>0</v>
      </c>
      <c r="D11" s="9">
        <v>0</v>
      </c>
      <c r="E11" s="13" t="s">
        <v>12</v>
      </c>
      <c r="F11" s="9">
        <v>0</v>
      </c>
      <c r="G11" s="9">
        <v>10</v>
      </c>
    </row>
    <row r="12" spans="2:8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8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  <c r="H13" s="53"/>
    </row>
    <row r="14" spans="2:8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8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8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0</v>
      </c>
      <c r="G16" s="9">
        <v>0</v>
      </c>
    </row>
    <row r="17" spans="2:7" x14ac:dyDescent="0.2">
      <c r="B17" s="10" t="s">
        <v>23</v>
      </c>
      <c r="C17" s="9">
        <v>15040</v>
      </c>
      <c r="D17" s="9">
        <v>15436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310753</v>
      </c>
      <c r="D47" s="9">
        <f>D9+D17+D25+D31+D37+D38+D41</f>
        <v>180297</v>
      </c>
      <c r="E47" s="8" t="s">
        <v>82</v>
      </c>
      <c r="F47" s="9">
        <f>F9+F19+F23+F26+F27+F31+F38+F42</f>
        <v>58643</v>
      </c>
      <c r="G47" s="9">
        <f>G9+G19+G23+G26+G27+G31+G38+G42</f>
        <v>24238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258255.68</v>
      </c>
      <c r="D50" s="9">
        <v>258255.68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3324187.46</v>
      </c>
      <c r="D52" s="9">
        <v>3324187.46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1110208</v>
      </c>
      <c r="D53" s="9">
        <v>1090729</v>
      </c>
      <c r="E53" s="11" t="s">
        <v>92</v>
      </c>
      <c r="F53" s="9">
        <v>0</v>
      </c>
      <c r="G53" s="9">
        <v>0</v>
      </c>
    </row>
    <row r="54" spans="2:7" ht="25.5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/>
      <c r="G57" s="9"/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58643</v>
      </c>
      <c r="G59" s="9">
        <f>G47+G57</f>
        <v>24238</v>
      </c>
    </row>
    <row r="60" spans="2:7" ht="25.5" x14ac:dyDescent="0.2">
      <c r="B60" s="6" t="s">
        <v>102</v>
      </c>
      <c r="C60" s="9">
        <f>SUM(C50:C58)</f>
        <v>4692651.1400000006</v>
      </c>
      <c r="D60" s="9">
        <f>SUM(D50:D58)</f>
        <v>4673172.1400000006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ht="13.5" customHeight="1" x14ac:dyDescent="0.2">
      <c r="B62" s="6" t="s">
        <v>104</v>
      </c>
      <c r="C62" s="160">
        <f>C47+C60</f>
        <v>5003404.1400000006</v>
      </c>
      <c r="D62" s="9">
        <f>D47+D60</f>
        <v>4853469.1400000006</v>
      </c>
      <c r="E62" s="8"/>
      <c r="F62" s="9"/>
      <c r="G62" s="9"/>
    </row>
    <row r="63" spans="2:7" ht="28.5" customHeight="1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v>4944761</v>
      </c>
      <c r="G68" s="9">
        <v>4829231</v>
      </c>
    </row>
    <row r="69" spans="2:7" x14ac:dyDescent="0.2">
      <c r="B69" s="10"/>
      <c r="C69" s="9"/>
      <c r="D69" s="9"/>
      <c r="E69" s="11" t="s">
        <v>110</v>
      </c>
      <c r="F69" s="9">
        <v>115530</v>
      </c>
      <c r="G69" s="9">
        <v>19487</v>
      </c>
    </row>
    <row r="70" spans="2:7" x14ac:dyDescent="0.2">
      <c r="B70" s="10"/>
      <c r="C70" s="9"/>
      <c r="D70" s="9"/>
      <c r="E70" s="11" t="s">
        <v>111</v>
      </c>
      <c r="F70" s="9">
        <v>143979</v>
      </c>
      <c r="G70" s="9">
        <v>143971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4685253</v>
      </c>
      <c r="G73" s="9">
        <v>4665773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4944761</v>
      </c>
      <c r="G79" s="9">
        <f>G63+G68+G75</f>
        <v>4829231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5003404</v>
      </c>
      <c r="G81" s="9">
        <f>G59+G79</f>
        <v>4853469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3" spans="2:7" ht="13.5" x14ac:dyDescent="0.25">
      <c r="B83" s="20" t="s">
        <v>444</v>
      </c>
    </row>
    <row r="85" spans="2:7" ht="42" customHeight="1" x14ac:dyDescent="0.2">
      <c r="F85" s="125"/>
    </row>
    <row r="86" spans="2:7" ht="38.25" customHeight="1" x14ac:dyDescent="0.2"/>
    <row r="87" spans="2:7" x14ac:dyDescent="0.2">
      <c r="B87" s="2" t="s">
        <v>452</v>
      </c>
      <c r="E87" s="2" t="s">
        <v>453</v>
      </c>
    </row>
    <row r="88" spans="2:7" x14ac:dyDescent="0.2">
      <c r="B88" s="2" t="s">
        <v>447</v>
      </c>
      <c r="E88" s="2" t="s">
        <v>120</v>
      </c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scale="50" fitToHeight="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B1:I47"/>
  <sheetViews>
    <sheetView zoomScaleNormal="100" workbookViewId="0">
      <pane xSplit="1" ySplit="7" topLeftCell="B8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RowHeight="12.75" x14ac:dyDescent="0.2"/>
  <cols>
    <col min="1" max="1" width="5" style="21" customWidth="1"/>
    <col min="2" max="2" width="43" style="21" customWidth="1"/>
    <col min="3" max="3" width="12.85546875" style="21" customWidth="1"/>
    <col min="4" max="4" width="13.28515625" style="21" customWidth="1"/>
    <col min="5" max="5" width="15" style="21" customWidth="1"/>
    <col min="6" max="6" width="16.5703125" style="21" customWidth="1"/>
    <col min="7" max="7" width="13.42578125" style="21" customWidth="1"/>
    <col min="8" max="8" width="14" style="21" customWidth="1"/>
    <col min="9" max="9" width="15" style="21" customWidth="1"/>
    <col min="10" max="16384" width="11.42578125" style="21"/>
  </cols>
  <sheetData>
    <row r="1" spans="2:9" ht="13.5" thickBot="1" x14ac:dyDescent="0.25"/>
    <row r="2" spans="2:9" ht="13.5" thickBot="1" x14ac:dyDescent="0.25">
      <c r="B2" s="161" t="s">
        <v>445</v>
      </c>
      <c r="C2" s="162"/>
      <c r="D2" s="162"/>
      <c r="E2" s="162"/>
      <c r="F2" s="162"/>
      <c r="G2" s="162"/>
      <c r="H2" s="162"/>
      <c r="I2" s="163"/>
    </row>
    <row r="3" spans="2:9" ht="13.5" thickBot="1" x14ac:dyDescent="0.25">
      <c r="B3" s="161" t="s">
        <v>121</v>
      </c>
      <c r="C3" s="164"/>
      <c r="D3" s="164"/>
      <c r="E3" s="164"/>
      <c r="F3" s="164"/>
      <c r="G3" s="164"/>
      <c r="H3" s="164"/>
      <c r="I3" s="165"/>
    </row>
    <row r="4" spans="2:9" ht="13.5" thickBot="1" x14ac:dyDescent="0.25">
      <c r="B4" s="161" t="s">
        <v>449</v>
      </c>
      <c r="C4" s="164"/>
      <c r="D4" s="164"/>
      <c r="E4" s="164"/>
      <c r="F4" s="164"/>
      <c r="G4" s="164"/>
      <c r="H4" s="164"/>
      <c r="I4" s="165"/>
    </row>
    <row r="5" spans="2:9" ht="13.5" thickBot="1" x14ac:dyDescent="0.25">
      <c r="B5" s="161" t="s">
        <v>1</v>
      </c>
      <c r="C5" s="164"/>
      <c r="D5" s="164"/>
      <c r="E5" s="164"/>
      <c r="F5" s="164"/>
      <c r="G5" s="164"/>
      <c r="H5" s="164"/>
      <c r="I5" s="165"/>
    </row>
    <row r="6" spans="2:9" ht="76.5" x14ac:dyDescent="0.2">
      <c r="B6" s="141" t="s">
        <v>122</v>
      </c>
      <c r="C6" s="141" t="s">
        <v>451</v>
      </c>
      <c r="D6" s="141" t="s">
        <v>123</v>
      </c>
      <c r="E6" s="141" t="s">
        <v>124</v>
      </c>
      <c r="F6" s="141" t="s">
        <v>125</v>
      </c>
      <c r="G6" s="141" t="s">
        <v>126</v>
      </c>
      <c r="H6" s="141" t="s">
        <v>127</v>
      </c>
      <c r="I6" s="141" t="s">
        <v>128</v>
      </c>
    </row>
    <row r="7" spans="2:9" ht="13.5" thickBot="1" x14ac:dyDescent="0.25">
      <c r="B7" s="142" t="s">
        <v>129</v>
      </c>
      <c r="C7" s="142" t="s">
        <v>130</v>
      </c>
      <c r="D7" s="142" t="s">
        <v>131</v>
      </c>
      <c r="E7" s="142" t="s">
        <v>132</v>
      </c>
      <c r="F7" s="142" t="s">
        <v>133</v>
      </c>
      <c r="G7" s="142" t="s">
        <v>134</v>
      </c>
      <c r="H7" s="142" t="s">
        <v>135</v>
      </c>
      <c r="I7" s="142" t="s">
        <v>136</v>
      </c>
    </row>
    <row r="8" spans="2:9" ht="12.75" customHeight="1" x14ac:dyDescent="0.2">
      <c r="B8" s="22" t="s">
        <v>137</v>
      </c>
      <c r="C8" s="23">
        <f t="shared" ref="C8:I8" si="0">C9+C13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</row>
    <row r="9" spans="2:9" ht="12.75" customHeight="1" x14ac:dyDescent="0.2">
      <c r="B9" s="22" t="s">
        <v>138</v>
      </c>
      <c r="C9" s="23">
        <f t="shared" ref="C9:I9" si="1">SUM(C10:C12)</f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</row>
    <row r="10" spans="2:9" x14ac:dyDescent="0.2">
      <c r="B10" s="24" t="s">
        <v>139</v>
      </c>
      <c r="C10" s="23">
        <v>0</v>
      </c>
      <c r="D10" s="23">
        <v>0</v>
      </c>
      <c r="E10" s="23">
        <v>0</v>
      </c>
      <c r="F10" s="23"/>
      <c r="G10" s="25">
        <v>0</v>
      </c>
      <c r="H10" s="23">
        <v>0</v>
      </c>
      <c r="I10" s="23">
        <v>0</v>
      </c>
    </row>
    <row r="11" spans="2:9" x14ac:dyDescent="0.2">
      <c r="B11" s="24" t="s">
        <v>140</v>
      </c>
      <c r="C11" s="25">
        <v>0</v>
      </c>
      <c r="D11" s="25">
        <v>0</v>
      </c>
      <c r="E11" s="25">
        <v>0</v>
      </c>
      <c r="F11" s="25"/>
      <c r="G11" s="25">
        <v>0</v>
      </c>
      <c r="H11" s="25">
        <v>0</v>
      </c>
      <c r="I11" s="25">
        <v>0</v>
      </c>
    </row>
    <row r="12" spans="2:9" x14ac:dyDescent="0.2">
      <c r="B12" s="24" t="s">
        <v>141</v>
      </c>
      <c r="C12" s="25">
        <v>0</v>
      </c>
      <c r="D12" s="25">
        <v>0</v>
      </c>
      <c r="E12" s="25">
        <v>0</v>
      </c>
      <c r="F12" s="25"/>
      <c r="G12" s="25">
        <f>C12+D12+E12+F12</f>
        <v>0</v>
      </c>
      <c r="H12" s="25">
        <v>0</v>
      </c>
      <c r="I12" s="25">
        <v>0</v>
      </c>
    </row>
    <row r="13" spans="2:9" ht="12.75" customHeight="1" x14ac:dyDescent="0.2">
      <c r="B13" s="22" t="s">
        <v>142</v>
      </c>
      <c r="C13" s="23">
        <f t="shared" ref="C13:I13" si="2">SUM(C14:C16)</f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23">
        <f t="shared" si="2"/>
        <v>0</v>
      </c>
    </row>
    <row r="14" spans="2:9" x14ac:dyDescent="0.2">
      <c r="B14" s="24" t="s">
        <v>143</v>
      </c>
      <c r="C14" s="23">
        <v>0</v>
      </c>
      <c r="D14" s="23">
        <v>0</v>
      </c>
      <c r="E14" s="23">
        <v>0</v>
      </c>
      <c r="F14" s="23"/>
      <c r="G14" s="25">
        <v>0</v>
      </c>
      <c r="H14" s="23">
        <v>0</v>
      </c>
      <c r="I14" s="23">
        <v>0</v>
      </c>
    </row>
    <row r="15" spans="2:9" x14ac:dyDescent="0.2">
      <c r="B15" s="24" t="s">
        <v>144</v>
      </c>
      <c r="C15" s="25">
        <v>0</v>
      </c>
      <c r="D15" s="25">
        <v>0</v>
      </c>
      <c r="E15" s="25">
        <v>0</v>
      </c>
      <c r="F15" s="25"/>
      <c r="G15" s="25">
        <v>0</v>
      </c>
      <c r="H15" s="25">
        <v>0</v>
      </c>
      <c r="I15" s="25">
        <v>0</v>
      </c>
    </row>
    <row r="16" spans="2:9" x14ac:dyDescent="0.2">
      <c r="B16" s="24" t="s">
        <v>145</v>
      </c>
      <c r="C16" s="25">
        <v>0</v>
      </c>
      <c r="D16" s="25">
        <v>0</v>
      </c>
      <c r="E16" s="25">
        <v>0</v>
      </c>
      <c r="F16" s="25"/>
      <c r="G16" s="25">
        <v>0</v>
      </c>
      <c r="H16" s="25">
        <v>0</v>
      </c>
      <c r="I16" s="25">
        <v>0</v>
      </c>
    </row>
    <row r="17" spans="2:9" x14ac:dyDescent="0.2">
      <c r="B17" s="22" t="s">
        <v>146</v>
      </c>
      <c r="C17" s="23">
        <v>72950</v>
      </c>
      <c r="D17" s="25">
        <v>0</v>
      </c>
      <c r="E17" s="25">
        <v>0</v>
      </c>
      <c r="F17" s="25">
        <v>0</v>
      </c>
      <c r="G17" s="23">
        <v>59077</v>
      </c>
      <c r="H17" s="25"/>
      <c r="I17" s="25"/>
    </row>
    <row r="18" spans="2:9" x14ac:dyDescent="0.2">
      <c r="B18" s="26"/>
      <c r="C18" s="25"/>
      <c r="D18" s="25"/>
      <c r="E18" s="25"/>
      <c r="F18" s="25"/>
      <c r="G18" s="25"/>
      <c r="H18" s="25"/>
      <c r="I18" s="25"/>
    </row>
    <row r="19" spans="2:9" ht="12.75" customHeight="1" x14ac:dyDescent="0.2">
      <c r="B19" s="27" t="s">
        <v>147</v>
      </c>
      <c r="C19" s="23">
        <f>C8+C17</f>
        <v>72950</v>
      </c>
      <c r="D19" s="23">
        <f t="shared" ref="D19:I19" si="3">D8+D17</f>
        <v>0</v>
      </c>
      <c r="E19" s="23">
        <f t="shared" si="3"/>
        <v>0</v>
      </c>
      <c r="F19" s="23">
        <f t="shared" si="3"/>
        <v>0</v>
      </c>
      <c r="G19" s="23">
        <f t="shared" si="3"/>
        <v>59077</v>
      </c>
      <c r="H19" s="23">
        <f t="shared" si="3"/>
        <v>0</v>
      </c>
      <c r="I19" s="23">
        <f t="shared" si="3"/>
        <v>0</v>
      </c>
    </row>
    <row r="20" spans="2:9" x14ac:dyDescent="0.2">
      <c r="B20" s="22"/>
      <c r="C20" s="23"/>
      <c r="D20" s="23"/>
      <c r="E20" s="23"/>
      <c r="F20" s="23"/>
      <c r="G20" s="23"/>
      <c r="H20" s="23"/>
      <c r="I20" s="23"/>
    </row>
    <row r="21" spans="2:9" ht="12.75" customHeight="1" x14ac:dyDescent="0.2">
      <c r="B21" s="22" t="s">
        <v>148</v>
      </c>
      <c r="C21" s="23">
        <f t="shared" ref="C21:I21" si="4">SUM(C22:C24)</f>
        <v>0</v>
      </c>
      <c r="D21" s="23">
        <f t="shared" si="4"/>
        <v>0</v>
      </c>
      <c r="E21" s="23">
        <f t="shared" si="4"/>
        <v>0</v>
      </c>
      <c r="F21" s="23">
        <f t="shared" si="4"/>
        <v>0</v>
      </c>
      <c r="G21" s="23">
        <f t="shared" si="4"/>
        <v>0</v>
      </c>
      <c r="H21" s="23">
        <f t="shared" si="4"/>
        <v>0</v>
      </c>
      <c r="I21" s="23">
        <f t="shared" si="4"/>
        <v>0</v>
      </c>
    </row>
    <row r="22" spans="2:9" ht="12.75" customHeight="1" x14ac:dyDescent="0.2">
      <c r="B22" s="26" t="s">
        <v>149</v>
      </c>
      <c r="C22" s="25"/>
      <c r="D22" s="25"/>
      <c r="E22" s="25"/>
      <c r="F22" s="25"/>
      <c r="G22" s="25">
        <f>C22+D22-E22+F22</f>
        <v>0</v>
      </c>
      <c r="H22" s="25"/>
      <c r="I22" s="25"/>
    </row>
    <row r="23" spans="2:9" ht="12.75" customHeight="1" x14ac:dyDescent="0.2">
      <c r="B23" s="26" t="s">
        <v>150</v>
      </c>
      <c r="C23" s="25"/>
      <c r="D23" s="25"/>
      <c r="E23" s="25"/>
      <c r="F23" s="25"/>
      <c r="G23" s="25">
        <f>C23+D23-E23+F23</f>
        <v>0</v>
      </c>
      <c r="H23" s="25"/>
      <c r="I23" s="25"/>
    </row>
    <row r="24" spans="2:9" ht="12.75" customHeight="1" x14ac:dyDescent="0.2">
      <c r="B24" s="26" t="s">
        <v>151</v>
      </c>
      <c r="C24" s="25"/>
      <c r="D24" s="25"/>
      <c r="E24" s="25"/>
      <c r="F24" s="25"/>
      <c r="G24" s="25">
        <f>C24+D24-E24+F24</f>
        <v>0</v>
      </c>
      <c r="H24" s="25"/>
      <c r="I24" s="25"/>
    </row>
    <row r="25" spans="2:9" x14ac:dyDescent="0.2">
      <c r="B25" s="28"/>
      <c r="C25" s="29"/>
      <c r="D25" s="29"/>
      <c r="E25" s="29"/>
      <c r="F25" s="29"/>
      <c r="G25" s="29"/>
      <c r="H25" s="29"/>
      <c r="I25" s="29"/>
    </row>
    <row r="26" spans="2:9" ht="25.5" x14ac:dyDescent="0.2">
      <c r="B26" s="27" t="s">
        <v>152</v>
      </c>
      <c r="C26" s="23">
        <f t="shared" ref="C26:I26" si="5">SUM(C27:C29)</f>
        <v>0</v>
      </c>
      <c r="D26" s="23">
        <f t="shared" si="5"/>
        <v>0</v>
      </c>
      <c r="E26" s="23">
        <f t="shared" si="5"/>
        <v>0</v>
      </c>
      <c r="F26" s="23">
        <f t="shared" si="5"/>
        <v>0</v>
      </c>
      <c r="G26" s="23">
        <f t="shared" si="5"/>
        <v>0</v>
      </c>
      <c r="H26" s="23">
        <f t="shared" si="5"/>
        <v>0</v>
      </c>
      <c r="I26" s="23">
        <f t="shared" si="5"/>
        <v>0</v>
      </c>
    </row>
    <row r="27" spans="2:9" ht="12.75" customHeight="1" x14ac:dyDescent="0.2">
      <c r="B27" s="26" t="s">
        <v>153</v>
      </c>
      <c r="C27" s="25"/>
      <c r="D27" s="25"/>
      <c r="E27" s="25"/>
      <c r="F27" s="25"/>
      <c r="G27" s="25">
        <f>C27+D27-E27+F27</f>
        <v>0</v>
      </c>
      <c r="H27" s="25"/>
      <c r="I27" s="25"/>
    </row>
    <row r="28" spans="2:9" ht="12.75" customHeight="1" x14ac:dyDescent="0.2">
      <c r="B28" s="26" t="s">
        <v>154</v>
      </c>
      <c r="C28" s="25"/>
      <c r="D28" s="25"/>
      <c r="E28" s="25"/>
      <c r="F28" s="25"/>
      <c r="G28" s="25">
        <f>C28+D28-E28+F28</f>
        <v>0</v>
      </c>
      <c r="H28" s="25"/>
      <c r="I28" s="25"/>
    </row>
    <row r="29" spans="2:9" ht="12.75" customHeight="1" x14ac:dyDescent="0.2">
      <c r="B29" s="26" t="s">
        <v>155</v>
      </c>
      <c r="C29" s="25"/>
      <c r="D29" s="25"/>
      <c r="E29" s="25"/>
      <c r="F29" s="25"/>
      <c r="G29" s="25">
        <f>C29+D29-E29+F29</f>
        <v>0</v>
      </c>
      <c r="H29" s="25"/>
      <c r="I29" s="25"/>
    </row>
    <row r="30" spans="2:9" ht="13.5" thickBot="1" x14ac:dyDescent="0.25">
      <c r="B30" s="30"/>
      <c r="C30" s="31"/>
      <c r="D30" s="31"/>
      <c r="E30" s="31"/>
      <c r="F30" s="31"/>
      <c r="G30" s="31"/>
      <c r="H30" s="31"/>
      <c r="I30" s="31"/>
    </row>
    <row r="31" spans="2:9" ht="23.25" customHeight="1" x14ac:dyDescent="0.2">
      <c r="B31" s="179" t="s">
        <v>156</v>
      </c>
      <c r="C31" s="179"/>
      <c r="D31" s="179"/>
      <c r="E31" s="179"/>
      <c r="F31" s="179"/>
      <c r="G31" s="179"/>
      <c r="H31" s="179"/>
      <c r="I31" s="179"/>
    </row>
    <row r="32" spans="2:9" x14ac:dyDescent="0.2">
      <c r="B32" s="32" t="s">
        <v>157</v>
      </c>
      <c r="C32" s="33"/>
      <c r="D32" s="34"/>
      <c r="E32" s="34"/>
      <c r="F32" s="34"/>
      <c r="G32" s="34"/>
      <c r="H32" s="34"/>
      <c r="I32" s="34"/>
    </row>
    <row r="33" spans="2:9" ht="73.5" customHeight="1" thickBot="1" x14ac:dyDescent="0.25">
      <c r="B33" s="35"/>
      <c r="C33" s="33"/>
      <c r="D33" s="33"/>
      <c r="E33" s="33"/>
      <c r="F33" s="33"/>
      <c r="G33" s="33"/>
      <c r="H33" s="33"/>
      <c r="I33" s="33"/>
    </row>
    <row r="34" spans="2:9" ht="38.25" customHeight="1" x14ac:dyDescent="0.2">
      <c r="B34" s="177" t="s">
        <v>158</v>
      </c>
      <c r="C34" s="177" t="s">
        <v>159</v>
      </c>
      <c r="D34" s="177" t="s">
        <v>160</v>
      </c>
      <c r="E34" s="143" t="s">
        <v>161</v>
      </c>
      <c r="F34" s="177" t="s">
        <v>162</v>
      </c>
      <c r="G34" s="143" t="s">
        <v>163</v>
      </c>
      <c r="H34" s="33"/>
      <c r="I34" s="33"/>
    </row>
    <row r="35" spans="2:9" ht="15.75" customHeight="1" thickBot="1" x14ac:dyDescent="0.25">
      <c r="B35" s="178"/>
      <c r="C35" s="178"/>
      <c r="D35" s="178"/>
      <c r="E35" s="144" t="s">
        <v>164</v>
      </c>
      <c r="F35" s="178"/>
      <c r="G35" s="144" t="s">
        <v>165</v>
      </c>
      <c r="H35" s="33"/>
      <c r="I35" s="33"/>
    </row>
    <row r="36" spans="2:9" x14ac:dyDescent="0.2">
      <c r="B36" s="36" t="s">
        <v>166</v>
      </c>
      <c r="C36" s="23">
        <f>SUM(C37:C39)</f>
        <v>0</v>
      </c>
      <c r="D36" s="23">
        <f>SUM(D37:D39)</f>
        <v>0</v>
      </c>
      <c r="E36" s="23">
        <f>SUM(E37:E39)</f>
        <v>0</v>
      </c>
      <c r="F36" s="23">
        <f>SUM(F37:F39)</f>
        <v>0</v>
      </c>
      <c r="G36" s="23">
        <f>SUM(G37:G39)</f>
        <v>0</v>
      </c>
      <c r="H36" s="33"/>
      <c r="I36" s="33"/>
    </row>
    <row r="37" spans="2:9" x14ac:dyDescent="0.2">
      <c r="B37" s="26" t="s">
        <v>167</v>
      </c>
      <c r="C37" s="25"/>
      <c r="D37" s="25"/>
      <c r="E37" s="25"/>
      <c r="F37" s="25"/>
      <c r="G37" s="25"/>
      <c r="H37" s="33"/>
      <c r="I37" s="33"/>
    </row>
    <row r="38" spans="2:9" x14ac:dyDescent="0.2">
      <c r="B38" s="26" t="s">
        <v>168</v>
      </c>
      <c r="C38" s="25"/>
      <c r="D38" s="25"/>
      <c r="E38" s="25"/>
      <c r="F38" s="25"/>
      <c r="G38" s="25"/>
      <c r="H38" s="33"/>
      <c r="I38" s="33"/>
    </row>
    <row r="39" spans="2:9" ht="13.5" thickBot="1" x14ac:dyDescent="0.25">
      <c r="B39" s="37" t="s">
        <v>169</v>
      </c>
      <c r="C39" s="38"/>
      <c r="D39" s="38"/>
      <c r="E39" s="38"/>
      <c r="F39" s="38"/>
      <c r="G39" s="38"/>
      <c r="H39" s="33"/>
      <c r="I39" s="33"/>
    </row>
    <row r="40" spans="2:9" ht="13.5" x14ac:dyDescent="0.25">
      <c r="B40" s="20" t="s">
        <v>444</v>
      </c>
      <c r="C40" s="2"/>
      <c r="D40" s="2"/>
      <c r="E40" s="1"/>
    </row>
    <row r="41" spans="2:9" ht="82.5" customHeight="1" x14ac:dyDescent="0.2">
      <c r="B41" s="1"/>
      <c r="C41" s="2"/>
      <c r="D41" s="2"/>
      <c r="E41" s="1"/>
    </row>
    <row r="42" spans="2:9" ht="90.75" customHeight="1" x14ac:dyDescent="0.2">
      <c r="B42" s="1"/>
      <c r="C42" s="2"/>
      <c r="D42" s="2"/>
      <c r="E42" s="1"/>
    </row>
    <row r="43" spans="2:9" x14ac:dyDescent="0.2">
      <c r="B43" s="2" t="s">
        <v>452</v>
      </c>
      <c r="C43" s="2"/>
      <c r="D43" s="2"/>
      <c r="E43" s="2" t="s">
        <v>453</v>
      </c>
    </row>
    <row r="44" spans="2:9" ht="13.5" x14ac:dyDescent="0.25">
      <c r="B44" s="159" t="s">
        <v>447</v>
      </c>
      <c r="C44" s="2"/>
      <c r="D44" s="2"/>
      <c r="E44" s="2" t="s">
        <v>120</v>
      </c>
    </row>
    <row r="45" spans="2:9" x14ac:dyDescent="0.2">
      <c r="B45" s="1"/>
      <c r="C45" s="2"/>
      <c r="D45" s="2"/>
      <c r="E45" s="1"/>
    </row>
    <row r="46" spans="2:9" x14ac:dyDescent="0.2">
      <c r="B46" s="1"/>
      <c r="C46" s="2"/>
      <c r="D46" s="2"/>
      <c r="E46" s="1"/>
    </row>
    <row r="47" spans="2:9" x14ac:dyDescent="0.2">
      <c r="B47" s="1"/>
      <c r="C47" s="2"/>
      <c r="D47" s="2"/>
      <c r="E47" s="1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L27"/>
  <sheetViews>
    <sheetView zoomScale="80" zoomScaleNormal="80" workbookViewId="0">
      <selection activeCell="C22" sqref="C2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61" t="s">
        <v>446</v>
      </c>
      <c r="C2" s="162"/>
      <c r="D2" s="162"/>
      <c r="E2" s="162"/>
      <c r="F2" s="162"/>
      <c r="G2" s="162"/>
      <c r="H2" s="162"/>
      <c r="I2" s="162"/>
      <c r="J2" s="162"/>
      <c r="K2" s="162"/>
      <c r="L2" s="163"/>
    </row>
    <row r="3" spans="2:12" ht="15.75" thickBot="1" x14ac:dyDescent="0.3">
      <c r="B3" s="161" t="s">
        <v>403</v>
      </c>
      <c r="C3" s="164"/>
      <c r="D3" s="164"/>
      <c r="E3" s="164"/>
      <c r="F3" s="164"/>
      <c r="G3" s="164"/>
      <c r="H3" s="164"/>
      <c r="I3" s="164"/>
      <c r="J3" s="164"/>
      <c r="K3" s="164"/>
      <c r="L3" s="165"/>
    </row>
    <row r="4" spans="2:12" ht="15.75" thickBot="1" x14ac:dyDescent="0.3">
      <c r="B4" s="161" t="s">
        <v>449</v>
      </c>
      <c r="C4" s="164"/>
      <c r="D4" s="164"/>
      <c r="E4" s="164"/>
      <c r="F4" s="164"/>
      <c r="G4" s="164"/>
      <c r="H4" s="164"/>
      <c r="I4" s="164"/>
      <c r="J4" s="164"/>
      <c r="K4" s="164"/>
      <c r="L4" s="165"/>
    </row>
    <row r="5" spans="2:12" ht="15.75" thickBot="1" x14ac:dyDescent="0.3">
      <c r="B5" s="161" t="s">
        <v>1</v>
      </c>
      <c r="C5" s="164"/>
      <c r="D5" s="164"/>
      <c r="E5" s="164"/>
      <c r="F5" s="164"/>
      <c r="G5" s="164"/>
      <c r="H5" s="164"/>
      <c r="I5" s="164"/>
      <c r="J5" s="164"/>
      <c r="K5" s="164"/>
      <c r="L5" s="165"/>
    </row>
    <row r="6" spans="2:12" ht="114.75" x14ac:dyDescent="0.25">
      <c r="B6" s="145" t="s">
        <v>404</v>
      </c>
      <c r="C6" s="146" t="s">
        <v>405</v>
      </c>
      <c r="D6" s="146" t="s">
        <v>406</v>
      </c>
      <c r="E6" s="146" t="s">
        <v>407</v>
      </c>
      <c r="F6" s="146" t="s">
        <v>408</v>
      </c>
      <c r="G6" s="146" t="s">
        <v>409</v>
      </c>
      <c r="H6" s="146" t="s">
        <v>410</v>
      </c>
      <c r="I6" s="146" t="s">
        <v>411</v>
      </c>
      <c r="J6" s="146" t="s">
        <v>412</v>
      </c>
      <c r="K6" s="146" t="s">
        <v>413</v>
      </c>
      <c r="L6" s="146" t="s">
        <v>414</v>
      </c>
    </row>
    <row r="7" spans="2:12" ht="15.75" thickBot="1" x14ac:dyDescent="0.3">
      <c r="B7" s="142" t="s">
        <v>129</v>
      </c>
      <c r="C7" s="142" t="s">
        <v>130</v>
      </c>
      <c r="D7" s="142" t="s">
        <v>131</v>
      </c>
      <c r="E7" s="142" t="s">
        <v>132</v>
      </c>
      <c r="F7" s="142" t="s">
        <v>133</v>
      </c>
      <c r="G7" s="142" t="s">
        <v>415</v>
      </c>
      <c r="H7" s="142" t="s">
        <v>135</v>
      </c>
      <c r="I7" s="142" t="s">
        <v>136</v>
      </c>
      <c r="J7" s="142" t="s">
        <v>416</v>
      </c>
      <c r="K7" s="142" t="s">
        <v>417</v>
      </c>
      <c r="L7" s="142" t="s">
        <v>418</v>
      </c>
    </row>
    <row r="8" spans="2:12" x14ac:dyDescent="0.25">
      <c r="B8" s="118"/>
      <c r="C8" s="119"/>
      <c r="D8" s="119"/>
      <c r="E8" s="119"/>
      <c r="F8" s="119"/>
      <c r="G8" s="119"/>
      <c r="H8" s="119"/>
      <c r="I8" s="119"/>
      <c r="J8" s="119"/>
      <c r="K8" s="119"/>
      <c r="L8" s="119"/>
    </row>
    <row r="9" spans="2:12" ht="25.5" x14ac:dyDescent="0.25">
      <c r="B9" s="120" t="s">
        <v>419</v>
      </c>
      <c r="C9" s="23">
        <f>SUM(C10:C13)</f>
        <v>0</v>
      </c>
      <c r="D9" s="23">
        <f t="shared" ref="D9:K9" si="0">SUM(D10:D13)</f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  <c r="L9" s="23">
        <f>SUM(L10:L13)</f>
        <v>0</v>
      </c>
    </row>
    <row r="10" spans="2:12" x14ac:dyDescent="0.25">
      <c r="B10" s="121" t="s">
        <v>420</v>
      </c>
      <c r="C10" s="25"/>
      <c r="D10" s="25"/>
      <c r="E10" s="25"/>
      <c r="F10" s="25"/>
      <c r="G10" s="25"/>
      <c r="H10" s="25"/>
      <c r="I10" s="25"/>
      <c r="J10" s="25"/>
      <c r="K10" s="25"/>
      <c r="L10" s="25">
        <f>F10-K10</f>
        <v>0</v>
      </c>
    </row>
    <row r="11" spans="2:12" x14ac:dyDescent="0.25">
      <c r="B11" s="121" t="s">
        <v>421</v>
      </c>
      <c r="C11" s="25"/>
      <c r="D11" s="25"/>
      <c r="E11" s="25"/>
      <c r="F11" s="25"/>
      <c r="G11" s="25"/>
      <c r="H11" s="25"/>
      <c r="I11" s="25"/>
      <c r="J11" s="25"/>
      <c r="K11" s="25"/>
      <c r="L11" s="25">
        <f t="shared" ref="L11:L20" si="1">F11-K11</f>
        <v>0</v>
      </c>
    </row>
    <row r="12" spans="2:12" x14ac:dyDescent="0.25">
      <c r="B12" s="121" t="s">
        <v>422</v>
      </c>
      <c r="C12" s="25"/>
      <c r="D12" s="25"/>
      <c r="E12" s="25"/>
      <c r="F12" s="25"/>
      <c r="G12" s="25"/>
      <c r="H12" s="25"/>
      <c r="I12" s="25"/>
      <c r="J12" s="25"/>
      <c r="K12" s="25"/>
      <c r="L12" s="25">
        <f t="shared" si="1"/>
        <v>0</v>
      </c>
    </row>
    <row r="13" spans="2:12" x14ac:dyDescent="0.25">
      <c r="B13" s="121" t="s">
        <v>423</v>
      </c>
      <c r="C13" s="25"/>
      <c r="D13" s="25"/>
      <c r="E13" s="25"/>
      <c r="F13" s="25"/>
      <c r="G13" s="25"/>
      <c r="H13" s="25"/>
      <c r="I13" s="25"/>
      <c r="J13" s="25"/>
      <c r="K13" s="25"/>
      <c r="L13" s="25">
        <f t="shared" si="1"/>
        <v>0</v>
      </c>
    </row>
    <row r="14" spans="2:12" x14ac:dyDescent="0.25">
      <c r="B14" s="122"/>
      <c r="C14" s="25"/>
      <c r="D14" s="25"/>
      <c r="E14" s="25"/>
      <c r="F14" s="25"/>
      <c r="G14" s="25"/>
      <c r="H14" s="25"/>
      <c r="I14" s="25"/>
      <c r="J14" s="25"/>
      <c r="K14" s="25"/>
      <c r="L14" s="25">
        <f t="shared" si="1"/>
        <v>0</v>
      </c>
    </row>
    <row r="15" spans="2:12" x14ac:dyDescent="0.25">
      <c r="B15" s="120" t="s">
        <v>424</v>
      </c>
      <c r="C15" s="23">
        <f>SUM(C16:C19)</f>
        <v>0</v>
      </c>
      <c r="D15" s="23">
        <f t="shared" ref="D15:L15" si="2">SUM(D16:D19)</f>
        <v>0</v>
      </c>
      <c r="E15" s="23">
        <f t="shared" si="2"/>
        <v>0</v>
      </c>
      <c r="F15" s="23">
        <f t="shared" si="2"/>
        <v>0</v>
      </c>
      <c r="G15" s="23">
        <f t="shared" si="2"/>
        <v>0</v>
      </c>
      <c r="H15" s="23">
        <f t="shared" si="2"/>
        <v>0</v>
      </c>
      <c r="I15" s="23">
        <f t="shared" si="2"/>
        <v>0</v>
      </c>
      <c r="J15" s="23">
        <f t="shared" si="2"/>
        <v>0</v>
      </c>
      <c r="K15" s="23">
        <f t="shared" si="2"/>
        <v>0</v>
      </c>
      <c r="L15" s="23">
        <f t="shared" si="2"/>
        <v>0</v>
      </c>
    </row>
    <row r="16" spans="2:12" x14ac:dyDescent="0.25">
      <c r="B16" s="121" t="s">
        <v>425</v>
      </c>
      <c r="C16" s="25"/>
      <c r="D16" s="25"/>
      <c r="E16" s="25"/>
      <c r="F16" s="25"/>
      <c r="G16" s="25"/>
      <c r="H16" s="25"/>
      <c r="I16" s="25"/>
      <c r="J16" s="25"/>
      <c r="K16" s="25"/>
      <c r="L16" s="25">
        <f t="shared" si="1"/>
        <v>0</v>
      </c>
    </row>
    <row r="17" spans="2:12" x14ac:dyDescent="0.25">
      <c r="B17" s="121" t="s">
        <v>426</v>
      </c>
      <c r="C17" s="25"/>
      <c r="D17" s="25"/>
      <c r="E17" s="25"/>
      <c r="F17" s="25"/>
      <c r="G17" s="25"/>
      <c r="H17" s="25"/>
      <c r="I17" s="25"/>
      <c r="J17" s="25"/>
      <c r="K17" s="25"/>
      <c r="L17" s="25">
        <f t="shared" si="1"/>
        <v>0</v>
      </c>
    </row>
    <row r="18" spans="2:12" x14ac:dyDescent="0.25">
      <c r="B18" s="121" t="s">
        <v>427</v>
      </c>
      <c r="C18" s="25"/>
      <c r="D18" s="25"/>
      <c r="E18" s="25"/>
      <c r="F18" s="25"/>
      <c r="G18" s="25"/>
      <c r="H18" s="25"/>
      <c r="I18" s="25"/>
      <c r="J18" s="25"/>
      <c r="K18" s="25"/>
      <c r="L18" s="25">
        <f t="shared" si="1"/>
        <v>0</v>
      </c>
    </row>
    <row r="19" spans="2:12" x14ac:dyDescent="0.25">
      <c r="B19" s="121" t="s">
        <v>428</v>
      </c>
      <c r="C19" s="25"/>
      <c r="D19" s="25"/>
      <c r="E19" s="25"/>
      <c r="F19" s="25"/>
      <c r="G19" s="25"/>
      <c r="H19" s="25"/>
      <c r="I19" s="25"/>
      <c r="J19" s="25"/>
      <c r="K19" s="25"/>
      <c r="L19" s="25">
        <f t="shared" si="1"/>
        <v>0</v>
      </c>
    </row>
    <row r="20" spans="2:12" x14ac:dyDescent="0.25">
      <c r="B20" s="122"/>
      <c r="C20" s="25"/>
      <c r="D20" s="25"/>
      <c r="E20" s="25"/>
      <c r="F20" s="25"/>
      <c r="G20" s="25"/>
      <c r="H20" s="25"/>
      <c r="I20" s="25"/>
      <c r="J20" s="25"/>
      <c r="K20" s="25"/>
      <c r="L20" s="25">
        <f t="shared" si="1"/>
        <v>0</v>
      </c>
    </row>
    <row r="21" spans="2:12" ht="38.25" x14ac:dyDescent="0.25">
      <c r="B21" s="120" t="s">
        <v>429</v>
      </c>
      <c r="C21" s="23">
        <f>C9+C15</f>
        <v>0</v>
      </c>
      <c r="D21" s="23">
        <f t="shared" ref="D21:L21" si="3">D9+D15</f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  <c r="H21" s="23">
        <f t="shared" si="3"/>
        <v>0</v>
      </c>
      <c r="I21" s="23">
        <f t="shared" si="3"/>
        <v>0</v>
      </c>
      <c r="J21" s="23">
        <f t="shared" si="3"/>
        <v>0</v>
      </c>
      <c r="K21" s="23">
        <f t="shared" si="3"/>
        <v>0</v>
      </c>
      <c r="L21" s="23">
        <f t="shared" si="3"/>
        <v>0</v>
      </c>
    </row>
    <row r="22" spans="2:12" ht="15.75" thickBot="1" x14ac:dyDescent="0.3">
      <c r="B22" s="123"/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6" spans="2:12" x14ac:dyDescent="0.25">
      <c r="D26" s="2" t="s">
        <v>452</v>
      </c>
      <c r="E26" s="2"/>
      <c r="F26" s="2"/>
      <c r="G26" s="2"/>
      <c r="H26" s="2" t="s">
        <v>453</v>
      </c>
    </row>
    <row r="27" spans="2:12" ht="38.25" customHeight="1" x14ac:dyDescent="0.25">
      <c r="C27" s="166" t="s">
        <v>447</v>
      </c>
      <c r="D27" s="166"/>
      <c r="E27" s="166"/>
      <c r="F27" s="2"/>
      <c r="G27" s="167" t="s">
        <v>120</v>
      </c>
      <c r="H27" s="167"/>
      <c r="I27" s="167"/>
    </row>
  </sheetData>
  <mergeCells count="6">
    <mergeCell ref="B2:L2"/>
    <mergeCell ref="B3:L3"/>
    <mergeCell ref="B4:L4"/>
    <mergeCell ref="B5:L5"/>
    <mergeCell ref="C27:E27"/>
    <mergeCell ref="G27:I27"/>
  </mergeCells>
  <pageMargins left="0.7" right="0.7" top="0.75" bottom="0.75" header="0.3" footer="0.3"/>
  <pageSetup scale="50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B1:E90"/>
  <sheetViews>
    <sheetView tabSelected="1" zoomScale="85" zoomScaleNormal="85" workbookViewId="0">
      <selection activeCell="C25" sqref="C2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182" t="s">
        <v>446</v>
      </c>
      <c r="C2" s="169"/>
      <c r="D2" s="169"/>
      <c r="E2" s="170"/>
    </row>
    <row r="3" spans="2:5" x14ac:dyDescent="0.2">
      <c r="B3" s="183" t="s">
        <v>170</v>
      </c>
      <c r="C3" s="184"/>
      <c r="D3" s="184"/>
      <c r="E3" s="185"/>
    </row>
    <row r="4" spans="2:5" x14ac:dyDescent="0.2">
      <c r="B4" s="183" t="s">
        <v>449</v>
      </c>
      <c r="C4" s="184"/>
      <c r="D4" s="184"/>
      <c r="E4" s="185"/>
    </row>
    <row r="5" spans="2:5" ht="13.5" thickBot="1" x14ac:dyDescent="0.25">
      <c r="B5" s="186"/>
      <c r="C5" s="187"/>
      <c r="D5" s="187"/>
      <c r="E5" s="188"/>
    </row>
    <row r="6" spans="2:5" ht="13.5" thickBot="1" x14ac:dyDescent="0.25">
      <c r="B6" s="39"/>
      <c r="C6" s="39"/>
      <c r="D6" s="39"/>
      <c r="E6" s="39"/>
    </row>
    <row r="7" spans="2:5" x14ac:dyDescent="0.2">
      <c r="B7" s="189" t="s">
        <v>2</v>
      </c>
      <c r="C7" s="147" t="s">
        <v>171</v>
      </c>
      <c r="D7" s="191" t="s">
        <v>172</v>
      </c>
      <c r="E7" s="147" t="s">
        <v>173</v>
      </c>
    </row>
    <row r="8" spans="2:5" ht="13.5" thickBot="1" x14ac:dyDescent="0.25">
      <c r="B8" s="190"/>
      <c r="C8" s="148" t="s">
        <v>174</v>
      </c>
      <c r="D8" s="192"/>
      <c r="E8" s="148" t="s">
        <v>175</v>
      </c>
    </row>
    <row r="9" spans="2:5" x14ac:dyDescent="0.2">
      <c r="B9" s="40" t="s">
        <v>176</v>
      </c>
      <c r="C9" s="41">
        <f>SUM(C10:C12)</f>
        <v>9394622</v>
      </c>
      <c r="D9" s="41">
        <f>SUM(D10:D12)</f>
        <v>481</v>
      </c>
      <c r="E9" s="41">
        <f>SUM(E10:E12)</f>
        <v>481</v>
      </c>
    </row>
    <row r="10" spans="2:5" x14ac:dyDescent="0.2">
      <c r="B10" s="42" t="s">
        <v>177</v>
      </c>
      <c r="C10" s="43">
        <v>9394622</v>
      </c>
      <c r="D10" s="43">
        <v>481</v>
      </c>
      <c r="E10" s="43">
        <f>D10</f>
        <v>481</v>
      </c>
    </row>
    <row r="11" spans="2:5" x14ac:dyDescent="0.2">
      <c r="B11" s="42" t="s">
        <v>178</v>
      </c>
      <c r="C11" s="43">
        <v>0</v>
      </c>
      <c r="D11" s="43">
        <f>C11</f>
        <v>0</v>
      </c>
      <c r="E11" s="43">
        <f>D11</f>
        <v>0</v>
      </c>
    </row>
    <row r="12" spans="2:5" x14ac:dyDescent="0.2">
      <c r="B12" s="42" t="s">
        <v>179</v>
      </c>
      <c r="C12" s="43">
        <v>0</v>
      </c>
      <c r="D12" s="43">
        <v>0</v>
      </c>
      <c r="E12" s="43">
        <f>D12</f>
        <v>0</v>
      </c>
    </row>
    <row r="13" spans="2:5" x14ac:dyDescent="0.2">
      <c r="B13" s="40"/>
      <c r="C13" s="43"/>
      <c r="D13" s="43"/>
      <c r="E13" s="43"/>
    </row>
    <row r="14" spans="2:5" ht="15" x14ac:dyDescent="0.2">
      <c r="B14" s="40" t="s">
        <v>180</v>
      </c>
      <c r="C14" s="41">
        <f>SUM(C15:C15)</f>
        <v>9394622</v>
      </c>
      <c r="D14" s="41">
        <f>SUM(D15:D15)</f>
        <v>1474195</v>
      </c>
      <c r="E14" s="41">
        <f>SUM(E15:E15)</f>
        <v>1474195</v>
      </c>
    </row>
    <row r="15" spans="2:5" x14ac:dyDescent="0.2">
      <c r="B15" s="42" t="s">
        <v>181</v>
      </c>
      <c r="C15" s="43">
        <v>9394622</v>
      </c>
      <c r="D15" s="43">
        <v>1474195</v>
      </c>
      <c r="E15" s="43">
        <f>D15</f>
        <v>1474195</v>
      </c>
    </row>
    <row r="16" spans="2:5" x14ac:dyDescent="0.2">
      <c r="B16" s="42" t="s">
        <v>182</v>
      </c>
      <c r="C16" s="43"/>
      <c r="D16" s="43"/>
      <c r="E16" s="43"/>
    </row>
    <row r="17" spans="2:5" x14ac:dyDescent="0.2">
      <c r="B17" s="44"/>
      <c r="C17" s="43"/>
      <c r="D17" s="43"/>
      <c r="E17" s="43"/>
    </row>
    <row r="18" spans="2:5" x14ac:dyDescent="0.2">
      <c r="B18" s="40" t="s">
        <v>183</v>
      </c>
      <c r="C18" s="45"/>
      <c r="D18" s="41">
        <f>SUM(D19:D20)</f>
        <v>0</v>
      </c>
      <c r="E18" s="41">
        <f>SUM(E19:E20)</f>
        <v>0</v>
      </c>
    </row>
    <row r="19" spans="2:5" x14ac:dyDescent="0.2">
      <c r="B19" s="42" t="s">
        <v>184</v>
      </c>
      <c r="C19" s="45"/>
      <c r="D19" s="43"/>
      <c r="E19" s="43"/>
    </row>
    <row r="20" spans="2:5" x14ac:dyDescent="0.2">
      <c r="B20" s="42" t="s">
        <v>185</v>
      </c>
      <c r="C20" s="45"/>
      <c r="D20" s="43"/>
      <c r="E20" s="43"/>
    </row>
    <row r="21" spans="2:5" x14ac:dyDescent="0.2">
      <c r="B21" s="44"/>
      <c r="C21" s="43"/>
      <c r="D21" s="43"/>
      <c r="E21" s="43"/>
    </row>
    <row r="22" spans="2:5" x14ac:dyDescent="0.2">
      <c r="B22" s="40" t="s">
        <v>186</v>
      </c>
      <c r="C22" s="41">
        <f>C9-C14+C18</f>
        <v>0</v>
      </c>
      <c r="D22" s="40">
        <f>D9-D14</f>
        <v>-1473714</v>
      </c>
      <c r="E22" s="40">
        <f>D22</f>
        <v>-1473714</v>
      </c>
    </row>
    <row r="23" spans="2:5" x14ac:dyDescent="0.2">
      <c r="B23" s="40"/>
      <c r="C23" s="43"/>
      <c r="D23" s="44"/>
      <c r="E23" s="44"/>
    </row>
    <row r="24" spans="2:5" x14ac:dyDescent="0.2">
      <c r="B24" s="40" t="s">
        <v>187</v>
      </c>
      <c r="C24" s="41">
        <f>C22-C12</f>
        <v>0</v>
      </c>
      <c r="D24" s="41">
        <f>D22-D12</f>
        <v>-1473714</v>
      </c>
      <c r="E24" s="41">
        <f>E22-E12</f>
        <v>-1473714</v>
      </c>
    </row>
    <row r="25" spans="2:5" x14ac:dyDescent="0.2">
      <c r="B25" s="40"/>
      <c r="C25" s="43"/>
      <c r="D25" s="44"/>
      <c r="E25" s="44"/>
    </row>
    <row r="26" spans="2:5" ht="25.5" x14ac:dyDescent="0.2">
      <c r="B26" s="40" t="s">
        <v>188</v>
      </c>
      <c r="C26" s="41">
        <f>C24-C18</f>
        <v>0</v>
      </c>
      <c r="D26" s="41">
        <f>D24-D18</f>
        <v>-1473714</v>
      </c>
      <c r="E26" s="41">
        <f>E24-E18</f>
        <v>-1473714</v>
      </c>
    </row>
    <row r="27" spans="2:5" ht="13.5" thickBot="1" x14ac:dyDescent="0.25">
      <c r="B27" s="46"/>
      <c r="C27" s="47"/>
      <c r="D27" s="47"/>
      <c r="E27" s="47"/>
    </row>
    <row r="28" spans="2:5" ht="35.1" customHeight="1" thickBot="1" x14ac:dyDescent="0.25">
      <c r="B28" s="193"/>
      <c r="C28" s="193"/>
      <c r="D28" s="193"/>
      <c r="E28" s="193"/>
    </row>
    <row r="29" spans="2:5" ht="13.5" thickBot="1" x14ac:dyDescent="0.25">
      <c r="B29" s="48" t="s">
        <v>189</v>
      </c>
      <c r="C29" s="49" t="s">
        <v>190</v>
      </c>
      <c r="D29" s="49" t="s">
        <v>172</v>
      </c>
      <c r="E29" s="49" t="s">
        <v>191</v>
      </c>
    </row>
    <row r="30" spans="2:5" x14ac:dyDescent="0.2">
      <c r="B30" s="50"/>
      <c r="C30" s="43"/>
      <c r="D30" s="43"/>
      <c r="E30" s="43"/>
    </row>
    <row r="31" spans="2:5" x14ac:dyDescent="0.2">
      <c r="B31" s="40" t="s">
        <v>192</v>
      </c>
      <c r="C31" s="41">
        <f>SUM(C32:C33)</f>
        <v>0</v>
      </c>
      <c r="D31" s="40">
        <f>SUM(D32:D33)</f>
        <v>0</v>
      </c>
      <c r="E31" s="40">
        <f>SUM(E32:E33)</f>
        <v>0</v>
      </c>
    </row>
    <row r="32" spans="2:5" x14ac:dyDescent="0.2">
      <c r="B32" s="42" t="s">
        <v>193</v>
      </c>
      <c r="C32" s="43"/>
      <c r="D32" s="44"/>
      <c r="E32" s="44"/>
    </row>
    <row r="33" spans="2:5" x14ac:dyDescent="0.2">
      <c r="B33" s="42" t="s">
        <v>194</v>
      </c>
      <c r="C33" s="43"/>
      <c r="D33" s="44"/>
      <c r="E33" s="44"/>
    </row>
    <row r="34" spans="2:5" x14ac:dyDescent="0.2">
      <c r="B34" s="40"/>
      <c r="C34" s="43"/>
      <c r="D34" s="43"/>
      <c r="E34" s="43"/>
    </row>
    <row r="35" spans="2:5" x14ac:dyDescent="0.2">
      <c r="B35" s="40" t="s">
        <v>195</v>
      </c>
      <c r="C35" s="41">
        <f>C26-C31</f>
        <v>0</v>
      </c>
      <c r="D35" s="41">
        <f>D26-D31</f>
        <v>-1473714</v>
      </c>
      <c r="E35" s="41">
        <f>E26-E31</f>
        <v>-1473714</v>
      </c>
    </row>
    <row r="36" spans="2:5" ht="13.5" thickBot="1" x14ac:dyDescent="0.25">
      <c r="B36" s="51"/>
      <c r="C36" s="52"/>
      <c r="D36" s="52"/>
      <c r="E36" s="52"/>
    </row>
    <row r="37" spans="2:5" ht="35.1" customHeight="1" thickBot="1" x14ac:dyDescent="0.25">
      <c r="B37" s="53"/>
      <c r="C37" s="53"/>
      <c r="D37" s="53"/>
      <c r="E37" s="53"/>
    </row>
    <row r="38" spans="2:5" x14ac:dyDescent="0.2">
      <c r="B38" s="194" t="s">
        <v>189</v>
      </c>
      <c r="C38" s="196" t="s">
        <v>196</v>
      </c>
      <c r="D38" s="180" t="s">
        <v>172</v>
      </c>
      <c r="E38" s="54" t="s">
        <v>173</v>
      </c>
    </row>
    <row r="39" spans="2:5" ht="13.5" thickBot="1" x14ac:dyDescent="0.25">
      <c r="B39" s="195"/>
      <c r="C39" s="197"/>
      <c r="D39" s="181"/>
      <c r="E39" s="55" t="s">
        <v>191</v>
      </c>
    </row>
    <row r="40" spans="2:5" x14ac:dyDescent="0.2">
      <c r="B40" s="56"/>
      <c r="C40" s="57"/>
      <c r="D40" s="57"/>
      <c r="E40" s="57"/>
    </row>
    <row r="41" spans="2:5" x14ac:dyDescent="0.2">
      <c r="B41" s="58" t="s">
        <v>197</v>
      </c>
      <c r="C41" s="59">
        <f>SUM(C42:C43)</f>
        <v>0</v>
      </c>
      <c r="D41" s="59">
        <f>SUM(D42:D43)</f>
        <v>0</v>
      </c>
      <c r="E41" s="59">
        <f>SUM(E42:E43)</f>
        <v>0</v>
      </c>
    </row>
    <row r="42" spans="2:5" x14ac:dyDescent="0.2">
      <c r="B42" s="60" t="s">
        <v>198</v>
      </c>
      <c r="C42" s="57"/>
      <c r="D42" s="61"/>
      <c r="E42" s="61"/>
    </row>
    <row r="43" spans="2:5" x14ac:dyDescent="0.2">
      <c r="B43" s="60" t="s">
        <v>199</v>
      </c>
      <c r="C43" s="57"/>
      <c r="D43" s="61"/>
      <c r="E43" s="61"/>
    </row>
    <row r="44" spans="2:5" x14ac:dyDescent="0.2">
      <c r="B44" s="58" t="s">
        <v>200</v>
      </c>
      <c r="C44" s="59">
        <f>SUM(C45:C46)</f>
        <v>0</v>
      </c>
      <c r="D44" s="59">
        <f>SUM(D45:D46)</f>
        <v>0</v>
      </c>
      <c r="E44" s="59">
        <f>SUM(E45:E46)</f>
        <v>0</v>
      </c>
    </row>
    <row r="45" spans="2:5" x14ac:dyDescent="0.2">
      <c r="B45" s="60" t="s">
        <v>201</v>
      </c>
      <c r="C45" s="57"/>
      <c r="D45" s="61"/>
      <c r="E45" s="61"/>
    </row>
    <row r="46" spans="2:5" x14ac:dyDescent="0.2">
      <c r="B46" s="60" t="s">
        <v>202</v>
      </c>
      <c r="C46" s="57"/>
      <c r="D46" s="61"/>
      <c r="E46" s="61"/>
    </row>
    <row r="47" spans="2:5" x14ac:dyDescent="0.2">
      <c r="B47" s="58"/>
      <c r="C47" s="57"/>
      <c r="D47" s="57"/>
      <c r="E47" s="57"/>
    </row>
    <row r="48" spans="2:5" x14ac:dyDescent="0.2">
      <c r="B48" s="58" t="s">
        <v>203</v>
      </c>
      <c r="C48" s="59">
        <f>C41-C44</f>
        <v>0</v>
      </c>
      <c r="D48" s="58">
        <f>D41-D44</f>
        <v>0</v>
      </c>
      <c r="E48" s="58">
        <f>E41-E44</f>
        <v>0</v>
      </c>
    </row>
    <row r="49" spans="2:5" ht="13.5" thickBot="1" x14ac:dyDescent="0.25">
      <c r="B49" s="62"/>
      <c r="C49" s="63"/>
      <c r="D49" s="62"/>
      <c r="E49" s="62"/>
    </row>
    <row r="50" spans="2:5" ht="35.1" customHeight="1" thickBot="1" x14ac:dyDescent="0.25">
      <c r="B50" s="53"/>
      <c r="C50" s="53"/>
      <c r="D50" s="53"/>
      <c r="E50" s="53"/>
    </row>
    <row r="51" spans="2:5" x14ac:dyDescent="0.2">
      <c r="B51" s="194" t="s">
        <v>189</v>
      </c>
      <c r="C51" s="54" t="s">
        <v>171</v>
      </c>
      <c r="D51" s="180" t="s">
        <v>172</v>
      </c>
      <c r="E51" s="54" t="s">
        <v>173</v>
      </c>
    </row>
    <row r="52" spans="2:5" ht="13.5" thickBot="1" x14ac:dyDescent="0.25">
      <c r="B52" s="195"/>
      <c r="C52" s="55" t="s">
        <v>190</v>
      </c>
      <c r="D52" s="181"/>
      <c r="E52" s="55" t="s">
        <v>191</v>
      </c>
    </row>
    <row r="53" spans="2:5" x14ac:dyDescent="0.2">
      <c r="B53" s="56"/>
      <c r="C53" s="57"/>
      <c r="D53" s="57"/>
      <c r="E53" s="57"/>
    </row>
    <row r="54" spans="2:5" x14ac:dyDescent="0.2">
      <c r="B54" s="61" t="s">
        <v>204</v>
      </c>
      <c r="C54" s="43">
        <f>C10</f>
        <v>9394622</v>
      </c>
      <c r="D54" s="61">
        <f>D10</f>
        <v>481</v>
      </c>
      <c r="E54" s="61">
        <f>D54</f>
        <v>481</v>
      </c>
    </row>
    <row r="55" spans="2:5" x14ac:dyDescent="0.2">
      <c r="B55" s="61"/>
      <c r="C55" s="57"/>
      <c r="D55" s="61">
        <v>0</v>
      </c>
      <c r="E55" s="61"/>
    </row>
    <row r="56" spans="2:5" x14ac:dyDescent="0.2">
      <c r="B56" s="64" t="s">
        <v>205</v>
      </c>
      <c r="C56" s="57">
        <f>C42-C45</f>
        <v>0</v>
      </c>
      <c r="D56" s="61">
        <f>D42-D45</f>
        <v>0</v>
      </c>
      <c r="E56" s="61">
        <f>E42-E45</f>
        <v>0</v>
      </c>
    </row>
    <row r="57" spans="2:5" x14ac:dyDescent="0.2">
      <c r="B57" s="60" t="s">
        <v>198</v>
      </c>
      <c r="C57" s="57">
        <f>C42</f>
        <v>0</v>
      </c>
      <c r="D57" s="61">
        <v>0</v>
      </c>
      <c r="E57" s="61">
        <f>E42</f>
        <v>0</v>
      </c>
    </row>
    <row r="58" spans="2:5" x14ac:dyDescent="0.2">
      <c r="B58" s="60" t="s">
        <v>201</v>
      </c>
      <c r="C58" s="57">
        <v>0</v>
      </c>
      <c r="D58" s="61">
        <f>D45</f>
        <v>0</v>
      </c>
      <c r="E58" s="61">
        <f>E45</f>
        <v>0</v>
      </c>
    </row>
    <row r="59" spans="2:5" x14ac:dyDescent="0.2">
      <c r="B59" s="65"/>
      <c r="C59" s="57"/>
      <c r="D59" s="61"/>
      <c r="E59" s="61"/>
    </row>
    <row r="60" spans="2:5" x14ac:dyDescent="0.2">
      <c r="B60" s="65" t="s">
        <v>181</v>
      </c>
      <c r="C60" s="43"/>
      <c r="D60" s="61">
        <v>0</v>
      </c>
      <c r="E60" s="57">
        <f>D60</f>
        <v>0</v>
      </c>
    </row>
    <row r="61" spans="2:5" x14ac:dyDescent="0.2">
      <c r="B61" s="65"/>
      <c r="C61" s="57"/>
      <c r="D61" s="57"/>
      <c r="E61" s="57"/>
    </row>
    <row r="62" spans="2:5" x14ac:dyDescent="0.2">
      <c r="B62" s="65" t="s">
        <v>184</v>
      </c>
      <c r="C62" s="66"/>
      <c r="D62" s="57">
        <f>D19</f>
        <v>0</v>
      </c>
      <c r="E62" s="57">
        <f>E19</f>
        <v>0</v>
      </c>
    </row>
    <row r="63" spans="2:5" x14ac:dyDescent="0.2">
      <c r="B63" s="65"/>
      <c r="C63" s="57"/>
      <c r="D63" s="57"/>
      <c r="E63" s="57"/>
    </row>
    <row r="64" spans="2:5" x14ac:dyDescent="0.2">
      <c r="B64" s="67" t="s">
        <v>206</v>
      </c>
      <c r="C64" s="59">
        <f>SUM(C54:C63)</f>
        <v>9394622</v>
      </c>
      <c r="D64" s="58">
        <f>(D54+D56-D60+D62)</f>
        <v>481</v>
      </c>
      <c r="E64" s="58">
        <f>(E54+E56-E60+E62)</f>
        <v>481</v>
      </c>
    </row>
    <row r="65" spans="2:5" x14ac:dyDescent="0.2">
      <c r="B65" s="67"/>
      <c r="C65" s="59"/>
      <c r="D65" s="58"/>
      <c r="E65" s="58"/>
    </row>
    <row r="66" spans="2:5" ht="25.5" x14ac:dyDescent="0.2">
      <c r="B66" s="68" t="s">
        <v>207</v>
      </c>
      <c r="C66" s="59">
        <f>C64-C56</f>
        <v>9394622</v>
      </c>
      <c r="D66" s="58">
        <f>D64-D56</f>
        <v>481</v>
      </c>
      <c r="E66" s="58">
        <f>E64-E56</f>
        <v>481</v>
      </c>
    </row>
    <row r="67" spans="2:5" ht="13.5" thickBot="1" x14ac:dyDescent="0.25">
      <c r="B67" s="62"/>
      <c r="C67" s="63"/>
      <c r="D67" s="62"/>
      <c r="E67" s="62"/>
    </row>
    <row r="68" spans="2:5" ht="35.1" customHeight="1" thickBot="1" x14ac:dyDescent="0.25">
      <c r="B68" s="53"/>
      <c r="C68" s="53"/>
      <c r="D68" s="53"/>
      <c r="E68" s="53"/>
    </row>
    <row r="69" spans="2:5" x14ac:dyDescent="0.2">
      <c r="B69" s="198" t="s">
        <v>189</v>
      </c>
      <c r="C69" s="200" t="s">
        <v>196</v>
      </c>
      <c r="D69" s="202" t="s">
        <v>172</v>
      </c>
      <c r="E69" s="149" t="s">
        <v>173</v>
      </c>
    </row>
    <row r="70" spans="2:5" ht="13.5" thickBot="1" x14ac:dyDescent="0.25">
      <c r="B70" s="199"/>
      <c r="C70" s="201"/>
      <c r="D70" s="203"/>
      <c r="E70" s="150" t="s">
        <v>191</v>
      </c>
    </row>
    <row r="71" spans="2:5" x14ac:dyDescent="0.2">
      <c r="B71" s="56"/>
      <c r="C71" s="57"/>
      <c r="D71" s="57"/>
      <c r="E71" s="57"/>
    </row>
    <row r="72" spans="2:5" x14ac:dyDescent="0.2">
      <c r="B72" s="61" t="s">
        <v>178</v>
      </c>
      <c r="C72" s="57">
        <v>0</v>
      </c>
      <c r="D72" s="61">
        <v>0</v>
      </c>
      <c r="E72" s="61">
        <f>D72</f>
        <v>0</v>
      </c>
    </row>
    <row r="73" spans="2:5" x14ac:dyDescent="0.2">
      <c r="B73" s="61"/>
      <c r="C73" s="57"/>
      <c r="D73" s="61"/>
      <c r="E73" s="61"/>
    </row>
    <row r="74" spans="2:5" ht="25.5" x14ac:dyDescent="0.2">
      <c r="B74" s="69" t="s">
        <v>208</v>
      </c>
      <c r="C74" s="57">
        <f>C75-C76</f>
        <v>0</v>
      </c>
      <c r="D74" s="61">
        <f>D75-D76</f>
        <v>0</v>
      </c>
      <c r="E74" s="61">
        <f>E75-E76</f>
        <v>0</v>
      </c>
    </row>
    <row r="75" spans="2:5" x14ac:dyDescent="0.2">
      <c r="B75" s="60" t="s">
        <v>199</v>
      </c>
      <c r="C75" s="57">
        <f>C43</f>
        <v>0</v>
      </c>
      <c r="D75" s="61">
        <f>D43</f>
        <v>0</v>
      </c>
      <c r="E75" s="61">
        <f>E43</f>
        <v>0</v>
      </c>
    </row>
    <row r="76" spans="2:5" x14ac:dyDescent="0.2">
      <c r="B76" s="60" t="s">
        <v>202</v>
      </c>
      <c r="C76" s="57">
        <f>C46</f>
        <v>0</v>
      </c>
      <c r="D76" s="61">
        <f>D46</f>
        <v>0</v>
      </c>
      <c r="E76" s="61">
        <f>E46</f>
        <v>0</v>
      </c>
    </row>
    <row r="77" spans="2:5" x14ac:dyDescent="0.2">
      <c r="B77" s="65"/>
      <c r="C77" s="57"/>
      <c r="D77" s="61"/>
      <c r="E77" s="61"/>
    </row>
    <row r="78" spans="2:5" x14ac:dyDescent="0.2">
      <c r="B78" s="65" t="s">
        <v>209</v>
      </c>
      <c r="C78" s="57">
        <v>0</v>
      </c>
      <c r="D78" s="57">
        <v>0</v>
      </c>
      <c r="E78" s="57">
        <f>D78</f>
        <v>0</v>
      </c>
    </row>
    <row r="79" spans="2:5" x14ac:dyDescent="0.2">
      <c r="B79" s="65"/>
      <c r="C79" s="57"/>
      <c r="D79" s="57"/>
      <c r="E79" s="57"/>
    </row>
    <row r="80" spans="2:5" x14ac:dyDescent="0.2">
      <c r="B80" s="65" t="s">
        <v>185</v>
      </c>
      <c r="C80" s="66"/>
      <c r="D80" s="57">
        <f>D20</f>
        <v>0</v>
      </c>
      <c r="E80" s="57">
        <f>E20</f>
        <v>0</v>
      </c>
    </row>
    <row r="81" spans="2:5" x14ac:dyDescent="0.2">
      <c r="B81" s="65"/>
      <c r="C81" s="57"/>
      <c r="D81" s="57"/>
      <c r="E81" s="57"/>
    </row>
    <row r="82" spans="2:5" x14ac:dyDescent="0.2">
      <c r="B82" s="67" t="s">
        <v>210</v>
      </c>
      <c r="C82" s="59">
        <f>C72+C74-C78+C80</f>
        <v>0</v>
      </c>
      <c r="D82" s="58">
        <f>(D72+D74-D78+D80)</f>
        <v>0</v>
      </c>
      <c r="E82" s="58">
        <f>(E72+E74-E78+E80)</f>
        <v>0</v>
      </c>
    </row>
    <row r="83" spans="2:5" x14ac:dyDescent="0.2">
      <c r="B83" s="67"/>
      <c r="C83" s="59"/>
      <c r="D83" s="58"/>
      <c r="E83" s="58"/>
    </row>
    <row r="84" spans="2:5" ht="25.5" x14ac:dyDescent="0.2">
      <c r="B84" s="68" t="s">
        <v>211</v>
      </c>
      <c r="C84" s="59">
        <f>C82-C74</f>
        <v>0</v>
      </c>
      <c r="D84" s="58">
        <f>D82-D74</f>
        <v>0</v>
      </c>
      <c r="E84" s="58">
        <f>E82-E74</f>
        <v>0</v>
      </c>
    </row>
    <row r="85" spans="2:5" ht="13.5" thickBot="1" x14ac:dyDescent="0.25">
      <c r="B85" s="62"/>
      <c r="C85" s="63"/>
      <c r="D85" s="62"/>
      <c r="E85" s="62"/>
    </row>
    <row r="86" spans="2:5" ht="13.5" x14ac:dyDescent="0.25">
      <c r="B86" s="20" t="s">
        <v>444</v>
      </c>
    </row>
    <row r="89" spans="2:5" x14ac:dyDescent="0.2">
      <c r="B89" s="2" t="s">
        <v>452</v>
      </c>
      <c r="C89" s="166" t="s">
        <v>453</v>
      </c>
      <c r="D89" s="166"/>
    </row>
    <row r="90" spans="2:5" ht="13.5" x14ac:dyDescent="0.25">
      <c r="B90" s="159" t="s">
        <v>447</v>
      </c>
      <c r="C90" s="167" t="s">
        <v>212</v>
      </c>
      <c r="D90" s="167"/>
    </row>
  </sheetData>
  <mergeCells count="17">
    <mergeCell ref="B69:B70"/>
    <mergeCell ref="C69:C70"/>
    <mergeCell ref="D69:D70"/>
    <mergeCell ref="C89:D89"/>
    <mergeCell ref="C90:D90"/>
    <mergeCell ref="D51:D52"/>
    <mergeCell ref="B2:E2"/>
    <mergeCell ref="B3:E3"/>
    <mergeCell ref="B4:E4"/>
    <mergeCell ref="B5:E5"/>
    <mergeCell ref="B7:B8"/>
    <mergeCell ref="D7:D8"/>
    <mergeCell ref="B28:E28"/>
    <mergeCell ref="B38:B39"/>
    <mergeCell ref="C38:C39"/>
    <mergeCell ref="D38:D39"/>
    <mergeCell ref="B51:B52"/>
  </mergeCells>
  <pageMargins left="0.7" right="0.7" top="0.75" bottom="0.75" header="0.3" footer="0.3"/>
  <pageSetup scale="69" fitToHeight="0" orientation="portrait" horizontalDpi="360" verticalDpi="360" r:id="rId1"/>
  <rowBreaks count="1" manualBreakCount="1">
    <brk id="67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B1:I82"/>
  <sheetViews>
    <sheetView zoomScale="115" zoomScaleNormal="115" workbookViewId="0">
      <pane xSplit="2" ySplit="8" topLeftCell="C75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08" customWidth="1"/>
    <col min="4" max="4" width="18" style="1" customWidth="1"/>
    <col min="5" max="5" width="14.7109375" style="108" customWidth="1"/>
    <col min="6" max="6" width="18.5703125" style="1" customWidth="1"/>
    <col min="7" max="7" width="14.85546875" style="1" customWidth="1"/>
    <col min="8" max="8" width="13.7109375" style="108" customWidth="1"/>
    <col min="9" max="16384" width="11" style="1"/>
  </cols>
  <sheetData>
    <row r="1" spans="2:8" ht="13.5" thickBot="1" x14ac:dyDescent="0.25"/>
    <row r="2" spans="2:8" x14ac:dyDescent="0.2">
      <c r="B2" s="168" t="s">
        <v>445</v>
      </c>
      <c r="C2" s="169"/>
      <c r="D2" s="169"/>
      <c r="E2" s="169"/>
      <c r="F2" s="169"/>
      <c r="G2" s="169"/>
      <c r="H2" s="170"/>
    </row>
    <row r="3" spans="2:8" x14ac:dyDescent="0.2">
      <c r="B3" s="183" t="s">
        <v>336</v>
      </c>
      <c r="C3" s="184"/>
      <c r="D3" s="184"/>
      <c r="E3" s="184"/>
      <c r="F3" s="184"/>
      <c r="G3" s="184"/>
      <c r="H3" s="185"/>
    </row>
    <row r="4" spans="2:8" x14ac:dyDescent="0.2">
      <c r="B4" s="183" t="s">
        <v>449</v>
      </c>
      <c r="C4" s="184"/>
      <c r="D4" s="184"/>
      <c r="E4" s="184"/>
      <c r="F4" s="184"/>
      <c r="G4" s="184"/>
      <c r="H4" s="185"/>
    </row>
    <row r="5" spans="2:8" ht="13.5" thickBot="1" x14ac:dyDescent="0.25">
      <c r="B5" s="186" t="s">
        <v>1</v>
      </c>
      <c r="C5" s="187"/>
      <c r="D5" s="187"/>
      <c r="E5" s="187"/>
      <c r="F5" s="187"/>
      <c r="G5" s="187"/>
      <c r="H5" s="188"/>
    </row>
    <row r="6" spans="2:8" ht="13.5" thickBot="1" x14ac:dyDescent="0.25">
      <c r="B6" s="151"/>
      <c r="C6" s="204" t="s">
        <v>337</v>
      </c>
      <c r="D6" s="205"/>
      <c r="E6" s="205"/>
      <c r="F6" s="205"/>
      <c r="G6" s="206"/>
      <c r="H6" s="207" t="s">
        <v>338</v>
      </c>
    </row>
    <row r="7" spans="2:8" x14ac:dyDescent="0.2">
      <c r="B7" s="152" t="s">
        <v>189</v>
      </c>
      <c r="C7" s="207" t="s">
        <v>339</v>
      </c>
      <c r="D7" s="191" t="s">
        <v>296</v>
      </c>
      <c r="E7" s="207" t="s">
        <v>297</v>
      </c>
      <c r="F7" s="207" t="s">
        <v>172</v>
      </c>
      <c r="G7" s="207" t="s">
        <v>340</v>
      </c>
      <c r="H7" s="208"/>
    </row>
    <row r="8" spans="2:8" ht="13.5" thickBot="1" x14ac:dyDescent="0.25">
      <c r="B8" s="153" t="s">
        <v>129</v>
      </c>
      <c r="C8" s="209"/>
      <c r="D8" s="192"/>
      <c r="E8" s="209"/>
      <c r="F8" s="209"/>
      <c r="G8" s="209"/>
      <c r="H8" s="209"/>
    </row>
    <row r="9" spans="2:8" x14ac:dyDescent="0.2">
      <c r="B9" s="58" t="s">
        <v>341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  <c r="H9" s="127"/>
    </row>
    <row r="10" spans="2:8" x14ac:dyDescent="0.2">
      <c r="B10" s="65" t="s">
        <v>342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f>G10-C10</f>
        <v>0</v>
      </c>
    </row>
    <row r="11" spans="2:8" x14ac:dyDescent="0.2">
      <c r="B11" s="65" t="s">
        <v>343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  <c r="H11" s="127">
        <f t="shared" ref="H11:H16" si="0">G11-C11</f>
        <v>0</v>
      </c>
    </row>
    <row r="12" spans="2:8" x14ac:dyDescent="0.2">
      <c r="B12" s="65" t="s">
        <v>344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7">
        <f t="shared" si="0"/>
        <v>0</v>
      </c>
    </row>
    <row r="13" spans="2:8" x14ac:dyDescent="0.2">
      <c r="B13" s="65" t="s">
        <v>345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f t="shared" si="0"/>
        <v>0</v>
      </c>
    </row>
    <row r="14" spans="2:8" x14ac:dyDescent="0.2">
      <c r="B14" s="65" t="s">
        <v>346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f t="shared" si="0"/>
        <v>0</v>
      </c>
    </row>
    <row r="15" spans="2:8" x14ac:dyDescent="0.2">
      <c r="B15" s="65" t="s">
        <v>347</v>
      </c>
      <c r="C15" s="127">
        <v>0</v>
      </c>
      <c r="D15" s="127">
        <v>0</v>
      </c>
      <c r="E15" s="127">
        <v>0</v>
      </c>
      <c r="F15" s="127">
        <v>0</v>
      </c>
      <c r="G15" s="127">
        <f>F15</f>
        <v>0</v>
      </c>
      <c r="H15" s="127">
        <f t="shared" si="0"/>
        <v>0</v>
      </c>
    </row>
    <row r="16" spans="2:8" x14ac:dyDescent="0.2">
      <c r="B16" s="65" t="s">
        <v>348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f t="shared" si="0"/>
        <v>0</v>
      </c>
    </row>
    <row r="17" spans="2:8" ht="25.5" x14ac:dyDescent="0.2">
      <c r="B17" s="69" t="s">
        <v>349</v>
      </c>
      <c r="C17" s="139">
        <f t="shared" ref="C17:H17" si="1">SUM(C18:C28)</f>
        <v>0</v>
      </c>
      <c r="D17" s="139">
        <f t="shared" si="1"/>
        <v>0</v>
      </c>
      <c r="E17" s="139">
        <f t="shared" si="1"/>
        <v>0</v>
      </c>
      <c r="F17" s="139"/>
      <c r="G17" s="139">
        <f t="shared" si="1"/>
        <v>0</v>
      </c>
      <c r="H17" s="139">
        <f t="shared" si="1"/>
        <v>0</v>
      </c>
    </row>
    <row r="18" spans="2:8" x14ac:dyDescent="0.2">
      <c r="B18" s="110" t="s">
        <v>350</v>
      </c>
      <c r="C18" s="138">
        <v>0</v>
      </c>
      <c r="D18" s="140">
        <v>0</v>
      </c>
      <c r="E18" s="138">
        <f>C18+D18</f>
        <v>0</v>
      </c>
      <c r="F18" s="140"/>
      <c r="G18" s="139">
        <f>F18</f>
        <v>0</v>
      </c>
      <c r="H18" s="138">
        <f>G18-C18</f>
        <v>0</v>
      </c>
    </row>
    <row r="19" spans="2:8" x14ac:dyDescent="0.2">
      <c r="B19" s="110" t="s">
        <v>351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/>
    </row>
    <row r="20" spans="2:8" x14ac:dyDescent="0.2">
      <c r="B20" s="110" t="s">
        <v>352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f>G20-C20</f>
        <v>0</v>
      </c>
    </row>
    <row r="21" spans="2:8" x14ac:dyDescent="0.2">
      <c r="B21" s="110" t="s">
        <v>353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f t="shared" ref="H21:H26" si="2">G21-C21</f>
        <v>0</v>
      </c>
    </row>
    <row r="22" spans="2:8" x14ac:dyDescent="0.2">
      <c r="B22" s="110" t="s">
        <v>354</v>
      </c>
      <c r="C22" s="127">
        <v>0</v>
      </c>
      <c r="D22" s="127">
        <v>0</v>
      </c>
      <c r="E22" s="127">
        <v>0</v>
      </c>
      <c r="F22" s="127">
        <v>0</v>
      </c>
      <c r="G22" s="127">
        <v>0</v>
      </c>
      <c r="H22" s="127">
        <f t="shared" si="2"/>
        <v>0</v>
      </c>
    </row>
    <row r="23" spans="2:8" ht="25.5" x14ac:dyDescent="0.2">
      <c r="B23" s="111" t="s">
        <v>355</v>
      </c>
      <c r="C23" s="127">
        <v>0</v>
      </c>
      <c r="D23" s="127">
        <v>0</v>
      </c>
      <c r="E23" s="127">
        <v>0</v>
      </c>
      <c r="F23" s="127">
        <v>0</v>
      </c>
      <c r="G23" s="127">
        <v>0</v>
      </c>
      <c r="H23" s="127">
        <f t="shared" si="2"/>
        <v>0</v>
      </c>
    </row>
    <row r="24" spans="2:8" ht="25.5" x14ac:dyDescent="0.2">
      <c r="B24" s="111" t="s">
        <v>356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f t="shared" si="2"/>
        <v>0</v>
      </c>
    </row>
    <row r="25" spans="2:8" x14ac:dyDescent="0.2">
      <c r="B25" s="110" t="s">
        <v>357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f t="shared" si="2"/>
        <v>0</v>
      </c>
    </row>
    <row r="26" spans="2:8" x14ac:dyDescent="0.2">
      <c r="B26" s="110" t="s">
        <v>358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  <c r="H26" s="127">
        <f t="shared" si="2"/>
        <v>0</v>
      </c>
    </row>
    <row r="27" spans="2:8" x14ac:dyDescent="0.2">
      <c r="B27" s="110" t="s">
        <v>359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  <c r="H27" s="127"/>
    </row>
    <row r="28" spans="2:8" ht="25.5" x14ac:dyDescent="0.2">
      <c r="B28" s="111" t="s">
        <v>360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f>G28-C28</f>
        <v>0</v>
      </c>
    </row>
    <row r="29" spans="2:8" ht="25.5" x14ac:dyDescent="0.2">
      <c r="B29" s="69" t="s">
        <v>361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f t="shared" ref="H29:H34" si="3">G29-C29</f>
        <v>0</v>
      </c>
    </row>
    <row r="30" spans="2:8" x14ac:dyDescent="0.2">
      <c r="B30" s="110" t="s">
        <v>362</v>
      </c>
      <c r="C30" s="127">
        <v>0</v>
      </c>
      <c r="D30" s="127">
        <v>0</v>
      </c>
      <c r="E30" s="127">
        <v>0</v>
      </c>
      <c r="F30" s="127">
        <v>0</v>
      </c>
      <c r="G30" s="127">
        <v>0</v>
      </c>
      <c r="H30" s="127">
        <f t="shared" si="3"/>
        <v>0</v>
      </c>
    </row>
    <row r="31" spans="2:8" x14ac:dyDescent="0.2">
      <c r="B31" s="110" t="s">
        <v>363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f t="shared" si="3"/>
        <v>0</v>
      </c>
    </row>
    <row r="32" spans="2:8" x14ac:dyDescent="0.2">
      <c r="B32" s="110" t="s">
        <v>364</v>
      </c>
      <c r="C32" s="127">
        <v>0</v>
      </c>
      <c r="D32" s="127">
        <v>0</v>
      </c>
      <c r="E32" s="127">
        <v>0</v>
      </c>
      <c r="F32" s="127">
        <v>0</v>
      </c>
      <c r="G32" s="127">
        <v>0</v>
      </c>
      <c r="H32" s="127">
        <f t="shared" si="3"/>
        <v>0</v>
      </c>
    </row>
    <row r="33" spans="2:9" ht="25.5" x14ac:dyDescent="0.2">
      <c r="B33" s="111" t="s">
        <v>365</v>
      </c>
      <c r="C33" s="127">
        <v>0</v>
      </c>
      <c r="D33" s="127">
        <v>0</v>
      </c>
      <c r="E33" s="127">
        <v>0</v>
      </c>
      <c r="F33" s="127">
        <v>0</v>
      </c>
      <c r="G33" s="127">
        <v>0</v>
      </c>
      <c r="H33" s="127">
        <f t="shared" si="3"/>
        <v>0</v>
      </c>
    </row>
    <row r="34" spans="2:9" x14ac:dyDescent="0.2">
      <c r="B34" s="110" t="s">
        <v>366</v>
      </c>
      <c r="C34" s="127">
        <v>0</v>
      </c>
      <c r="D34" s="127">
        <v>0</v>
      </c>
      <c r="E34" s="127">
        <v>0</v>
      </c>
      <c r="F34" s="127"/>
      <c r="G34" s="127"/>
      <c r="H34" s="127">
        <f t="shared" si="3"/>
        <v>0</v>
      </c>
    </row>
    <row r="35" spans="2:9" x14ac:dyDescent="0.2">
      <c r="B35" s="65" t="s">
        <v>367</v>
      </c>
      <c r="C35" s="138">
        <v>9394622</v>
      </c>
      <c r="D35" s="138">
        <v>0</v>
      </c>
      <c r="E35" s="138">
        <f>C35+D35</f>
        <v>9394622</v>
      </c>
      <c r="F35" s="138">
        <v>0</v>
      </c>
      <c r="G35" s="138">
        <f>F35</f>
        <v>0</v>
      </c>
      <c r="H35" s="138">
        <f>+G35-C35</f>
        <v>-9394622</v>
      </c>
    </row>
    <row r="36" spans="2:9" x14ac:dyDescent="0.2">
      <c r="B36" s="65" t="s">
        <v>368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</row>
    <row r="37" spans="2:9" x14ac:dyDescent="0.2">
      <c r="B37" s="110" t="s">
        <v>369</v>
      </c>
      <c r="C37" s="127">
        <v>0</v>
      </c>
      <c r="D37" s="127">
        <v>0</v>
      </c>
      <c r="E37" s="127">
        <v>0</v>
      </c>
      <c r="F37" s="127">
        <v>0</v>
      </c>
      <c r="G37" s="109"/>
      <c r="H37" s="78">
        <f>G37-C37</f>
        <v>0</v>
      </c>
    </row>
    <row r="38" spans="2:9" x14ac:dyDescent="0.2">
      <c r="B38" s="65" t="s">
        <v>370</v>
      </c>
      <c r="C38" s="127">
        <f t="shared" ref="C38:H38" si="4">C39+C40</f>
        <v>0</v>
      </c>
      <c r="D38" s="127">
        <f t="shared" si="4"/>
        <v>0</v>
      </c>
      <c r="E38" s="127">
        <f t="shared" si="4"/>
        <v>0</v>
      </c>
      <c r="F38" s="127">
        <f t="shared" si="4"/>
        <v>481</v>
      </c>
      <c r="G38" s="127">
        <f t="shared" si="4"/>
        <v>481</v>
      </c>
      <c r="H38" s="127">
        <f t="shared" si="4"/>
        <v>481</v>
      </c>
      <c r="I38" s="158"/>
    </row>
    <row r="39" spans="2:9" x14ac:dyDescent="0.2">
      <c r="B39" s="110" t="s">
        <v>371</v>
      </c>
      <c r="C39" s="127">
        <v>0</v>
      </c>
      <c r="D39" s="126">
        <v>0</v>
      </c>
      <c r="E39" s="127">
        <f>C39+D39</f>
        <v>0</v>
      </c>
      <c r="F39" s="126">
        <v>0</v>
      </c>
      <c r="G39" s="126">
        <v>0</v>
      </c>
      <c r="H39" s="127">
        <f>G39-C39</f>
        <v>0</v>
      </c>
    </row>
    <row r="40" spans="2:9" x14ac:dyDescent="0.2">
      <c r="B40" s="110" t="s">
        <v>372</v>
      </c>
      <c r="C40" s="127">
        <v>0</v>
      </c>
      <c r="D40" s="126">
        <v>0</v>
      </c>
      <c r="E40" s="127">
        <f>C40+D40</f>
        <v>0</v>
      </c>
      <c r="F40" s="126">
        <v>481</v>
      </c>
      <c r="G40" s="126">
        <f>F40</f>
        <v>481</v>
      </c>
      <c r="H40" s="127">
        <f>G40-C40</f>
        <v>481</v>
      </c>
    </row>
    <row r="41" spans="2:9" x14ac:dyDescent="0.2">
      <c r="B41" s="112"/>
      <c r="C41" s="127">
        <v>0</v>
      </c>
      <c r="D41" s="126">
        <v>0</v>
      </c>
      <c r="E41" s="127">
        <v>0</v>
      </c>
      <c r="F41" s="126">
        <v>0</v>
      </c>
      <c r="G41" s="126">
        <v>0</v>
      </c>
      <c r="H41" s="127">
        <v>0</v>
      </c>
    </row>
    <row r="42" spans="2:9" ht="25.5" x14ac:dyDescent="0.2">
      <c r="B42" s="40" t="s">
        <v>373</v>
      </c>
      <c r="C42" s="113">
        <f t="shared" ref="C42:H42" si="5">C10+C11+C12+C13+C14+C15+C16+C17+C29+C35+C36+C38</f>
        <v>9394622</v>
      </c>
      <c r="D42" s="114">
        <f t="shared" si="5"/>
        <v>0</v>
      </c>
      <c r="E42" s="114">
        <f t="shared" si="5"/>
        <v>9394622</v>
      </c>
      <c r="F42" s="114">
        <f t="shared" si="5"/>
        <v>481</v>
      </c>
      <c r="G42" s="114">
        <f t="shared" si="5"/>
        <v>481</v>
      </c>
      <c r="H42" s="156">
        <f t="shared" si="5"/>
        <v>-9394141</v>
      </c>
    </row>
    <row r="43" spans="2:9" x14ac:dyDescent="0.2">
      <c r="B43" s="61"/>
      <c r="C43" s="127"/>
      <c r="D43" s="128"/>
      <c r="E43" s="129"/>
      <c r="F43" s="128"/>
      <c r="G43" s="128"/>
      <c r="H43" s="129"/>
    </row>
    <row r="44" spans="2:9" ht="25.5" x14ac:dyDescent="0.2">
      <c r="B44" s="40" t="s">
        <v>374</v>
      </c>
      <c r="C44" s="130"/>
      <c r="D44" s="131"/>
      <c r="E44" s="130"/>
      <c r="F44" s="131"/>
      <c r="G44" s="131"/>
      <c r="H44" s="127"/>
    </row>
    <row r="45" spans="2:9" x14ac:dyDescent="0.2">
      <c r="B45" s="112"/>
      <c r="C45" s="127"/>
      <c r="D45" s="132"/>
      <c r="E45" s="127"/>
      <c r="F45" s="132"/>
      <c r="G45" s="132"/>
      <c r="H45" s="127"/>
    </row>
    <row r="46" spans="2:9" x14ac:dyDescent="0.2">
      <c r="B46" s="58" t="s">
        <v>375</v>
      </c>
      <c r="C46" s="127"/>
      <c r="D46" s="126"/>
      <c r="E46" s="127"/>
      <c r="F46" s="126"/>
      <c r="G46" s="126"/>
      <c r="H46" s="127"/>
    </row>
    <row r="47" spans="2:9" x14ac:dyDescent="0.2">
      <c r="B47" s="65" t="s">
        <v>376</v>
      </c>
      <c r="C47" s="127">
        <f>SUM(C48:C55)</f>
        <v>0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</row>
    <row r="48" spans="2:9" ht="25.5" x14ac:dyDescent="0.2">
      <c r="B48" s="111" t="s">
        <v>377</v>
      </c>
      <c r="C48" s="127">
        <v>0</v>
      </c>
      <c r="D48" s="126">
        <v>0</v>
      </c>
      <c r="E48" s="127">
        <v>0</v>
      </c>
      <c r="F48" s="126">
        <v>0</v>
      </c>
      <c r="G48" s="126">
        <v>0</v>
      </c>
      <c r="H48" s="127">
        <v>0</v>
      </c>
    </row>
    <row r="49" spans="2:8" ht="25.5" x14ac:dyDescent="0.2">
      <c r="B49" s="111" t="s">
        <v>378</v>
      </c>
      <c r="C49" s="127">
        <v>0</v>
      </c>
      <c r="D49" s="126">
        <v>0</v>
      </c>
      <c r="E49" s="127">
        <v>0</v>
      </c>
      <c r="F49" s="126">
        <v>0</v>
      </c>
      <c r="G49" s="126">
        <v>0</v>
      </c>
      <c r="H49" s="127">
        <f t="shared" ref="H49:H65" si="6">G49-C49</f>
        <v>0</v>
      </c>
    </row>
    <row r="50" spans="2:8" ht="25.5" x14ac:dyDescent="0.2">
      <c r="B50" s="111" t="s">
        <v>379</v>
      </c>
      <c r="C50" s="127">
        <v>0</v>
      </c>
      <c r="D50" s="126">
        <v>0</v>
      </c>
      <c r="E50" s="127">
        <f>C50+D50</f>
        <v>0</v>
      </c>
      <c r="F50" s="126">
        <v>0</v>
      </c>
      <c r="G50" s="126">
        <v>0</v>
      </c>
      <c r="H50" s="127">
        <f t="shared" si="6"/>
        <v>0</v>
      </c>
    </row>
    <row r="51" spans="2:8" ht="38.25" x14ac:dyDescent="0.2">
      <c r="B51" s="111" t="s">
        <v>380</v>
      </c>
      <c r="C51" s="127">
        <v>0</v>
      </c>
      <c r="D51" s="126">
        <v>0</v>
      </c>
      <c r="E51" s="127">
        <f>C51+D51</f>
        <v>0</v>
      </c>
      <c r="F51" s="126">
        <v>0</v>
      </c>
      <c r="G51" s="126">
        <v>0</v>
      </c>
      <c r="H51" s="127">
        <f t="shared" si="6"/>
        <v>0</v>
      </c>
    </row>
    <row r="52" spans="2:8" x14ac:dyDescent="0.2">
      <c r="B52" s="111" t="s">
        <v>381</v>
      </c>
      <c r="C52" s="127">
        <v>0</v>
      </c>
      <c r="D52" s="126">
        <v>0</v>
      </c>
      <c r="E52" s="127">
        <v>0</v>
      </c>
      <c r="F52" s="126">
        <v>0</v>
      </c>
      <c r="G52" s="126">
        <v>0</v>
      </c>
      <c r="H52" s="127">
        <f t="shared" si="6"/>
        <v>0</v>
      </c>
    </row>
    <row r="53" spans="2:8" ht="25.5" x14ac:dyDescent="0.2">
      <c r="B53" s="111" t="s">
        <v>382</v>
      </c>
      <c r="C53" s="127">
        <v>0</v>
      </c>
      <c r="D53" s="126">
        <v>0</v>
      </c>
      <c r="E53" s="127">
        <f>C53+D53</f>
        <v>0</v>
      </c>
      <c r="F53" s="126">
        <v>0</v>
      </c>
      <c r="G53" s="126">
        <v>0</v>
      </c>
      <c r="H53" s="127">
        <f t="shared" si="6"/>
        <v>0</v>
      </c>
    </row>
    <row r="54" spans="2:8" ht="25.5" x14ac:dyDescent="0.2">
      <c r="B54" s="111" t="s">
        <v>383</v>
      </c>
      <c r="C54" s="127">
        <v>0</v>
      </c>
      <c r="D54" s="126">
        <v>0</v>
      </c>
      <c r="E54" s="127">
        <f>C54+D54</f>
        <v>0</v>
      </c>
      <c r="F54" s="126">
        <v>0</v>
      </c>
      <c r="G54" s="126">
        <v>0</v>
      </c>
      <c r="H54" s="127">
        <f t="shared" si="6"/>
        <v>0</v>
      </c>
    </row>
    <row r="55" spans="2:8" ht="25.5" x14ac:dyDescent="0.2">
      <c r="B55" s="111" t="s">
        <v>384</v>
      </c>
      <c r="C55" s="127">
        <v>0</v>
      </c>
      <c r="D55" s="126">
        <v>0</v>
      </c>
      <c r="E55" s="127">
        <v>0</v>
      </c>
      <c r="F55" s="126">
        <v>0</v>
      </c>
      <c r="G55" s="126">
        <v>0</v>
      </c>
      <c r="H55" s="127">
        <f t="shared" si="6"/>
        <v>0</v>
      </c>
    </row>
    <row r="56" spans="2:8" x14ac:dyDescent="0.2">
      <c r="B56" s="69" t="s">
        <v>385</v>
      </c>
      <c r="C56" s="127">
        <f t="shared" ref="C56:H56" si="7">SUM(C57:C60)</f>
        <v>0</v>
      </c>
      <c r="D56" s="127">
        <f t="shared" si="7"/>
        <v>0</v>
      </c>
      <c r="E56" s="127">
        <f t="shared" si="7"/>
        <v>0</v>
      </c>
      <c r="F56" s="127">
        <f t="shared" si="7"/>
        <v>0</v>
      </c>
      <c r="G56" s="127">
        <f t="shared" si="7"/>
        <v>0</v>
      </c>
      <c r="H56" s="127">
        <f t="shared" si="7"/>
        <v>0</v>
      </c>
    </row>
    <row r="57" spans="2:8" x14ac:dyDescent="0.2">
      <c r="B57" s="111" t="s">
        <v>386</v>
      </c>
      <c r="C57" s="127">
        <v>0</v>
      </c>
      <c r="D57" s="126">
        <v>0</v>
      </c>
      <c r="E57" s="127">
        <f>C57+D57</f>
        <v>0</v>
      </c>
      <c r="F57" s="126">
        <v>0</v>
      </c>
      <c r="G57" s="126">
        <v>0</v>
      </c>
      <c r="H57" s="127">
        <f t="shared" si="6"/>
        <v>0</v>
      </c>
    </row>
    <row r="58" spans="2:8" x14ac:dyDescent="0.2">
      <c r="B58" s="111" t="s">
        <v>387</v>
      </c>
      <c r="C58" s="127">
        <v>0</v>
      </c>
      <c r="D58" s="126">
        <v>0</v>
      </c>
      <c r="E58" s="127">
        <f>C58+D58</f>
        <v>0</v>
      </c>
      <c r="F58" s="126">
        <v>0</v>
      </c>
      <c r="G58" s="126">
        <v>0</v>
      </c>
      <c r="H58" s="127">
        <f t="shared" si="6"/>
        <v>0</v>
      </c>
    </row>
    <row r="59" spans="2:8" x14ac:dyDescent="0.2">
      <c r="B59" s="111" t="s">
        <v>388</v>
      </c>
      <c r="C59" s="127">
        <v>0</v>
      </c>
      <c r="D59" s="126">
        <v>0</v>
      </c>
      <c r="E59" s="127">
        <f>C59+D59</f>
        <v>0</v>
      </c>
      <c r="F59" s="126">
        <v>0</v>
      </c>
      <c r="G59" s="126">
        <v>0</v>
      </c>
      <c r="H59" s="127">
        <f t="shared" si="6"/>
        <v>0</v>
      </c>
    </row>
    <row r="60" spans="2:8" x14ac:dyDescent="0.2">
      <c r="B60" s="111" t="s">
        <v>389</v>
      </c>
      <c r="C60" s="127">
        <v>0</v>
      </c>
      <c r="D60" s="126">
        <v>0</v>
      </c>
      <c r="E60" s="127">
        <f>C60+D60</f>
        <v>0</v>
      </c>
      <c r="F60" s="126">
        <v>0</v>
      </c>
      <c r="G60" s="126">
        <v>0</v>
      </c>
      <c r="H60" s="127">
        <f t="shared" si="6"/>
        <v>0</v>
      </c>
    </row>
    <row r="61" spans="2:8" x14ac:dyDescent="0.2">
      <c r="B61" s="69" t="s">
        <v>390</v>
      </c>
      <c r="C61" s="127">
        <f t="shared" ref="C61:H61" si="8">C62+C63</f>
        <v>0</v>
      </c>
      <c r="D61" s="127">
        <f t="shared" si="8"/>
        <v>0</v>
      </c>
      <c r="E61" s="127">
        <f t="shared" si="8"/>
        <v>0</v>
      </c>
      <c r="F61" s="127">
        <f t="shared" si="8"/>
        <v>0</v>
      </c>
      <c r="G61" s="127">
        <f t="shared" si="8"/>
        <v>0</v>
      </c>
      <c r="H61" s="127">
        <f t="shared" si="8"/>
        <v>0</v>
      </c>
    </row>
    <row r="62" spans="2:8" ht="25.5" x14ac:dyDescent="0.2">
      <c r="B62" s="111" t="s">
        <v>391</v>
      </c>
      <c r="C62" s="127">
        <v>0</v>
      </c>
      <c r="D62" s="126">
        <v>0</v>
      </c>
      <c r="E62" s="127">
        <f>C62+D62</f>
        <v>0</v>
      </c>
      <c r="F62" s="126">
        <v>0</v>
      </c>
      <c r="G62" s="126">
        <v>0</v>
      </c>
      <c r="H62" s="127">
        <f t="shared" si="6"/>
        <v>0</v>
      </c>
    </row>
    <row r="63" spans="2:8" x14ac:dyDescent="0.2">
      <c r="B63" s="111" t="s">
        <v>392</v>
      </c>
      <c r="C63" s="127">
        <v>0</v>
      </c>
      <c r="D63" s="126">
        <v>0</v>
      </c>
      <c r="E63" s="127">
        <f>C63+D63</f>
        <v>0</v>
      </c>
      <c r="F63" s="126">
        <v>0</v>
      </c>
      <c r="G63" s="126">
        <v>0</v>
      </c>
      <c r="H63" s="127">
        <f t="shared" si="6"/>
        <v>0</v>
      </c>
    </row>
    <row r="64" spans="2:8" ht="25.5" x14ac:dyDescent="0.2">
      <c r="B64" s="69" t="s">
        <v>393</v>
      </c>
      <c r="C64" s="127">
        <v>0</v>
      </c>
      <c r="D64" s="126">
        <v>0</v>
      </c>
      <c r="E64" s="127">
        <f>C64+D64</f>
        <v>0</v>
      </c>
      <c r="F64" s="126">
        <v>0</v>
      </c>
      <c r="G64" s="126">
        <f>F64</f>
        <v>0</v>
      </c>
      <c r="H64" s="127">
        <f t="shared" si="6"/>
        <v>0</v>
      </c>
    </row>
    <row r="65" spans="2:8" x14ac:dyDescent="0.2">
      <c r="B65" s="115" t="s">
        <v>394</v>
      </c>
      <c r="C65" s="127">
        <v>0</v>
      </c>
      <c r="D65" s="126">
        <v>0</v>
      </c>
      <c r="E65" s="127">
        <f>C65+D65</f>
        <v>0</v>
      </c>
      <c r="F65" s="126">
        <v>0</v>
      </c>
      <c r="G65" s="126">
        <v>0</v>
      </c>
      <c r="H65" s="133">
        <f t="shared" si="6"/>
        <v>0</v>
      </c>
    </row>
    <row r="66" spans="2:8" x14ac:dyDescent="0.2">
      <c r="B66" s="112"/>
      <c r="C66" s="127"/>
      <c r="D66" s="132"/>
      <c r="E66" s="127"/>
      <c r="F66" s="132"/>
      <c r="G66" s="132"/>
      <c r="H66" s="127"/>
    </row>
    <row r="67" spans="2:8" ht="25.5" x14ac:dyDescent="0.2">
      <c r="B67" s="40" t="s">
        <v>395</v>
      </c>
      <c r="C67" s="134">
        <f t="shared" ref="C67:H67" si="9">C47+C56+C61+C64+C65</f>
        <v>0</v>
      </c>
      <c r="D67" s="134">
        <f t="shared" si="9"/>
        <v>0</v>
      </c>
      <c r="E67" s="134">
        <f t="shared" si="9"/>
        <v>0</v>
      </c>
      <c r="F67" s="134">
        <f t="shared" si="9"/>
        <v>0</v>
      </c>
      <c r="G67" s="134">
        <f t="shared" si="9"/>
        <v>0</v>
      </c>
      <c r="H67" s="134">
        <f t="shared" si="9"/>
        <v>0</v>
      </c>
    </row>
    <row r="68" spans="2:8" x14ac:dyDescent="0.2">
      <c r="B68" s="116"/>
      <c r="C68" s="127"/>
      <c r="D68" s="132"/>
      <c r="E68" s="127"/>
      <c r="F68" s="132"/>
      <c r="G68" s="132"/>
      <c r="H68" s="127"/>
    </row>
    <row r="69" spans="2:8" ht="25.5" x14ac:dyDescent="0.2">
      <c r="B69" s="40" t="s">
        <v>396</v>
      </c>
      <c r="C69" s="134">
        <f t="shared" ref="C69:H69" si="10">C70</f>
        <v>0</v>
      </c>
      <c r="D69" s="134">
        <f t="shared" si="10"/>
        <v>0</v>
      </c>
      <c r="E69" s="134">
        <f t="shared" si="10"/>
        <v>0</v>
      </c>
      <c r="F69" s="134">
        <f t="shared" si="10"/>
        <v>0</v>
      </c>
      <c r="G69" s="134">
        <f t="shared" si="10"/>
        <v>0</v>
      </c>
      <c r="H69" s="134">
        <f t="shared" si="10"/>
        <v>0</v>
      </c>
    </row>
    <row r="70" spans="2:8" x14ac:dyDescent="0.2">
      <c r="B70" s="116" t="s">
        <v>397</v>
      </c>
      <c r="C70" s="127">
        <v>0</v>
      </c>
      <c r="D70" s="126">
        <v>0</v>
      </c>
      <c r="E70" s="127">
        <f>C70+D70</f>
        <v>0</v>
      </c>
      <c r="F70" s="126">
        <v>0</v>
      </c>
      <c r="G70" s="126">
        <f>F70</f>
        <v>0</v>
      </c>
      <c r="H70" s="127">
        <f>G70-C70</f>
        <v>0</v>
      </c>
    </row>
    <row r="71" spans="2:8" x14ac:dyDescent="0.2">
      <c r="B71" s="116"/>
      <c r="C71" s="127"/>
      <c r="D71" s="126"/>
      <c r="E71" s="127"/>
      <c r="F71" s="126"/>
      <c r="G71" s="126"/>
      <c r="H71" s="127"/>
    </row>
    <row r="72" spans="2:8" x14ac:dyDescent="0.2">
      <c r="B72" s="40" t="s">
        <v>398</v>
      </c>
      <c r="C72" s="156">
        <f t="shared" ref="C72:F72" si="11">C42+C67+C69</f>
        <v>9394622</v>
      </c>
      <c r="D72" s="156">
        <f t="shared" si="11"/>
        <v>0</v>
      </c>
      <c r="E72" s="156">
        <f t="shared" si="11"/>
        <v>9394622</v>
      </c>
      <c r="F72" s="156">
        <f t="shared" si="11"/>
        <v>481</v>
      </c>
      <c r="G72" s="156">
        <f>F72</f>
        <v>481</v>
      </c>
      <c r="H72" s="156">
        <f>H42+H67+H69</f>
        <v>-9394141</v>
      </c>
    </row>
    <row r="73" spans="2:8" x14ac:dyDescent="0.2">
      <c r="B73" s="116"/>
      <c r="C73" s="127">
        <v>0</v>
      </c>
      <c r="D73" s="127"/>
      <c r="E73" s="127">
        <v>0</v>
      </c>
      <c r="F73" s="127">
        <v>0</v>
      </c>
      <c r="G73" s="127">
        <v>0</v>
      </c>
      <c r="H73" s="127"/>
    </row>
    <row r="74" spans="2:8" x14ac:dyDescent="0.2">
      <c r="B74" s="40" t="s">
        <v>399</v>
      </c>
      <c r="C74" s="127">
        <v>0</v>
      </c>
      <c r="D74" s="126">
        <v>0</v>
      </c>
      <c r="E74" s="127">
        <f>C74+D74</f>
        <v>0</v>
      </c>
      <c r="F74" s="126">
        <v>0</v>
      </c>
      <c r="G74" s="126">
        <v>0</v>
      </c>
      <c r="H74" s="127"/>
    </row>
    <row r="75" spans="2:8" ht="25.5" x14ac:dyDescent="0.2">
      <c r="B75" s="116" t="s">
        <v>400</v>
      </c>
      <c r="C75" s="127">
        <v>0</v>
      </c>
      <c r="D75" s="126">
        <v>0</v>
      </c>
      <c r="E75" s="127">
        <f>C75+D75</f>
        <v>0</v>
      </c>
      <c r="F75" s="126">
        <v>0</v>
      </c>
      <c r="G75" s="126">
        <v>0</v>
      </c>
      <c r="H75" s="127">
        <f>G75-C75</f>
        <v>0</v>
      </c>
    </row>
    <row r="76" spans="2:8" ht="25.5" x14ac:dyDescent="0.2">
      <c r="B76" s="116" t="s">
        <v>401</v>
      </c>
      <c r="C76" s="127">
        <v>0</v>
      </c>
      <c r="D76" s="126">
        <v>0</v>
      </c>
      <c r="E76" s="127">
        <f>C76+D76</f>
        <v>0</v>
      </c>
      <c r="F76" s="126"/>
      <c r="G76" s="126"/>
      <c r="H76" s="127">
        <f>G76-C76</f>
        <v>0</v>
      </c>
    </row>
    <row r="77" spans="2:8" ht="25.5" x14ac:dyDescent="0.2">
      <c r="B77" s="40" t="s">
        <v>402</v>
      </c>
      <c r="C77" s="134">
        <f t="shared" ref="C77:H77" si="12">SUM(C75:C76)</f>
        <v>0</v>
      </c>
      <c r="D77" s="134">
        <f t="shared" si="12"/>
        <v>0</v>
      </c>
      <c r="E77" s="134">
        <f t="shared" si="12"/>
        <v>0</v>
      </c>
      <c r="F77" s="134">
        <f t="shared" si="12"/>
        <v>0</v>
      </c>
      <c r="G77" s="134">
        <f t="shared" si="12"/>
        <v>0</v>
      </c>
      <c r="H77" s="134">
        <f t="shared" si="12"/>
        <v>0</v>
      </c>
    </row>
    <row r="78" spans="2:8" ht="13.5" thickBot="1" x14ac:dyDescent="0.25">
      <c r="B78" s="117"/>
      <c r="C78" s="135"/>
      <c r="D78" s="136"/>
      <c r="E78" s="135"/>
      <c r="F78" s="136"/>
      <c r="G78" s="136"/>
      <c r="H78" s="135"/>
    </row>
    <row r="81" spans="2:8" ht="15" x14ac:dyDescent="0.25">
      <c r="B81"/>
      <c r="C81" s="2" t="s">
        <v>452</v>
      </c>
      <c r="D81" s="2"/>
      <c r="E81" s="2"/>
      <c r="F81" s="210" t="s">
        <v>453</v>
      </c>
      <c r="G81" s="210"/>
      <c r="H81" s="210"/>
    </row>
    <row r="82" spans="2:8" ht="12.75" customHeight="1" x14ac:dyDescent="0.2">
      <c r="B82" s="166" t="s">
        <v>447</v>
      </c>
      <c r="C82" s="166"/>
      <c r="D82" s="166"/>
      <c r="E82" s="166"/>
      <c r="F82" s="167" t="s">
        <v>120</v>
      </c>
      <c r="G82" s="167"/>
      <c r="H82" s="167"/>
    </row>
  </sheetData>
  <mergeCells count="14">
    <mergeCell ref="F81:H81"/>
    <mergeCell ref="F82:H82"/>
    <mergeCell ref="B82:E82"/>
    <mergeCell ref="E7:E8"/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</mergeCells>
  <pageMargins left="0.70866141732283472" right="0.70866141732283472" top="0.74803149606299213" bottom="0.74803149606299213" header="0.31496062992125984" footer="0.31496062992125984"/>
  <pageSetup scale="65" fitToHeight="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B1:H37"/>
  <sheetViews>
    <sheetView workbookViewId="0">
      <pane ySplit="8" topLeftCell="A9" activePane="bottomLeft" state="frozen"/>
      <selection activeCell="C22" sqref="C22"/>
      <selection pane="bottomLeft" activeCell="C22" sqref="C22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168" t="s">
        <v>445</v>
      </c>
      <c r="C2" s="212"/>
      <c r="D2" s="212"/>
      <c r="E2" s="212"/>
      <c r="F2" s="212"/>
      <c r="G2" s="212"/>
      <c r="H2" s="213"/>
    </row>
    <row r="3" spans="2:8" x14ac:dyDescent="0.2">
      <c r="B3" s="171" t="s">
        <v>213</v>
      </c>
      <c r="C3" s="172"/>
      <c r="D3" s="172"/>
      <c r="E3" s="172"/>
      <c r="F3" s="172"/>
      <c r="G3" s="172"/>
      <c r="H3" s="173"/>
    </row>
    <row r="4" spans="2:8" x14ac:dyDescent="0.2">
      <c r="B4" s="171" t="s">
        <v>295</v>
      </c>
      <c r="C4" s="172"/>
      <c r="D4" s="172"/>
      <c r="E4" s="172"/>
      <c r="F4" s="172"/>
      <c r="G4" s="172"/>
      <c r="H4" s="173"/>
    </row>
    <row r="5" spans="2:8" x14ac:dyDescent="0.2">
      <c r="B5" s="171" t="s">
        <v>449</v>
      </c>
      <c r="C5" s="172"/>
      <c r="D5" s="172"/>
      <c r="E5" s="172"/>
      <c r="F5" s="172"/>
      <c r="G5" s="172"/>
      <c r="H5" s="173"/>
    </row>
    <row r="6" spans="2:8" ht="13.5" thickBot="1" x14ac:dyDescent="0.25">
      <c r="B6" s="174" t="s">
        <v>1</v>
      </c>
      <c r="C6" s="175"/>
      <c r="D6" s="175"/>
      <c r="E6" s="175"/>
      <c r="F6" s="175"/>
      <c r="G6" s="175"/>
      <c r="H6" s="176"/>
    </row>
    <row r="7" spans="2:8" ht="13.5" thickBot="1" x14ac:dyDescent="0.25">
      <c r="B7" s="191" t="s">
        <v>2</v>
      </c>
      <c r="C7" s="214" t="s">
        <v>215</v>
      </c>
      <c r="D7" s="215"/>
      <c r="E7" s="215"/>
      <c r="F7" s="215"/>
      <c r="G7" s="216"/>
      <c r="H7" s="191" t="s">
        <v>216</v>
      </c>
    </row>
    <row r="8" spans="2:8" ht="26.25" thickBot="1" x14ac:dyDescent="0.25">
      <c r="B8" s="192"/>
      <c r="C8" s="148" t="s">
        <v>174</v>
      </c>
      <c r="D8" s="148" t="s">
        <v>296</v>
      </c>
      <c r="E8" s="148" t="s">
        <v>297</v>
      </c>
      <c r="F8" s="148" t="s">
        <v>172</v>
      </c>
      <c r="G8" s="148" t="s">
        <v>191</v>
      </c>
      <c r="H8" s="192"/>
    </row>
    <row r="9" spans="2:8" x14ac:dyDescent="0.2">
      <c r="B9" s="91" t="s">
        <v>298</v>
      </c>
      <c r="C9" s="92">
        <f t="shared" ref="C9:H9" si="0">SUM(C10:C17)</f>
        <v>9394622</v>
      </c>
      <c r="D9" s="92">
        <f t="shared" si="0"/>
        <v>0</v>
      </c>
      <c r="E9" s="92">
        <f t="shared" si="0"/>
        <v>9394622</v>
      </c>
      <c r="F9" s="92">
        <f t="shared" si="0"/>
        <v>1474195</v>
      </c>
      <c r="G9" s="92">
        <f t="shared" si="0"/>
        <v>1474195</v>
      </c>
      <c r="H9" s="92">
        <f t="shared" si="0"/>
        <v>7920427</v>
      </c>
    </row>
    <row r="10" spans="2:8" ht="12.75" customHeight="1" x14ac:dyDescent="0.2">
      <c r="B10" s="93" t="s">
        <v>299</v>
      </c>
      <c r="C10" s="94">
        <v>9394622</v>
      </c>
      <c r="D10" s="94">
        <v>0</v>
      </c>
      <c r="E10" s="94">
        <f>C10+D10</f>
        <v>9394622</v>
      </c>
      <c r="F10" s="94">
        <v>1474195</v>
      </c>
      <c r="G10" s="94">
        <f>F10</f>
        <v>1474195</v>
      </c>
      <c r="H10" s="78">
        <f>E10-F10</f>
        <v>7920427</v>
      </c>
    </row>
    <row r="11" spans="2:8" x14ac:dyDescent="0.2">
      <c r="B11" s="93"/>
      <c r="C11" s="9"/>
      <c r="D11" s="9"/>
      <c r="E11" s="9"/>
      <c r="F11" s="9"/>
      <c r="G11" s="9"/>
      <c r="H11" s="78">
        <f t="shared" ref="H11:H17" si="1">E11-F11</f>
        <v>0</v>
      </c>
    </row>
    <row r="12" spans="2:8" x14ac:dyDescent="0.2">
      <c r="B12" s="93"/>
      <c r="C12" s="9"/>
      <c r="D12" s="9"/>
      <c r="E12" s="9"/>
      <c r="F12" s="9"/>
      <c r="G12" s="9"/>
      <c r="H12" s="78">
        <f t="shared" si="1"/>
        <v>0</v>
      </c>
    </row>
    <row r="13" spans="2:8" x14ac:dyDescent="0.2">
      <c r="B13" s="93"/>
      <c r="C13" s="9"/>
      <c r="D13" s="9"/>
      <c r="E13" s="9"/>
      <c r="F13" s="9"/>
      <c r="G13" s="9"/>
      <c r="H13" s="78">
        <f t="shared" si="1"/>
        <v>0</v>
      </c>
    </row>
    <row r="14" spans="2:8" x14ac:dyDescent="0.2">
      <c r="B14" s="93"/>
      <c r="C14" s="9"/>
      <c r="D14" s="9"/>
      <c r="E14" s="9"/>
      <c r="F14" s="9"/>
      <c r="G14" s="9"/>
      <c r="H14" s="78">
        <f t="shared" si="1"/>
        <v>0</v>
      </c>
    </row>
    <row r="15" spans="2:8" x14ac:dyDescent="0.2">
      <c r="B15" s="93"/>
      <c r="C15" s="9"/>
      <c r="D15" s="9"/>
      <c r="E15" s="9"/>
      <c r="F15" s="9"/>
      <c r="G15" s="9"/>
      <c r="H15" s="78">
        <f t="shared" si="1"/>
        <v>0</v>
      </c>
    </row>
    <row r="16" spans="2:8" x14ac:dyDescent="0.2">
      <c r="B16" s="93"/>
      <c r="C16" s="9"/>
      <c r="D16" s="9"/>
      <c r="E16" s="9"/>
      <c r="F16" s="9"/>
      <c r="G16" s="9"/>
      <c r="H16" s="78">
        <f t="shared" si="1"/>
        <v>0</v>
      </c>
    </row>
    <row r="17" spans="2:8" x14ac:dyDescent="0.2">
      <c r="B17" s="93"/>
      <c r="C17" s="9"/>
      <c r="D17" s="9"/>
      <c r="E17" s="9"/>
      <c r="F17" s="9"/>
      <c r="G17" s="9"/>
      <c r="H17" s="78">
        <f t="shared" si="1"/>
        <v>0</v>
      </c>
    </row>
    <row r="18" spans="2:8" x14ac:dyDescent="0.2">
      <c r="B18" s="95"/>
      <c r="C18" s="9"/>
      <c r="D18" s="9"/>
      <c r="E18" s="9"/>
      <c r="F18" s="9"/>
      <c r="G18" s="9"/>
      <c r="H18" s="9"/>
    </row>
    <row r="19" spans="2:8" x14ac:dyDescent="0.2">
      <c r="B19" s="96" t="s">
        <v>300</v>
      </c>
      <c r="C19" s="97">
        <f t="shared" ref="C19:H19" si="2">SUM(C20:C27)</f>
        <v>0</v>
      </c>
      <c r="D19" s="97">
        <f t="shared" si="2"/>
        <v>0</v>
      </c>
      <c r="E19" s="97">
        <f t="shared" si="2"/>
        <v>0</v>
      </c>
      <c r="F19" s="97">
        <f t="shared" si="2"/>
        <v>0</v>
      </c>
      <c r="G19" s="97">
        <f t="shared" si="2"/>
        <v>0</v>
      </c>
      <c r="H19" s="97">
        <f t="shared" si="2"/>
        <v>0</v>
      </c>
    </row>
    <row r="20" spans="2:8" x14ac:dyDescent="0.2">
      <c r="B20" s="93"/>
      <c r="C20" s="94"/>
      <c r="D20" s="94"/>
      <c r="E20" s="94"/>
      <c r="F20" s="94"/>
      <c r="G20" s="94"/>
      <c r="H20" s="78">
        <f t="shared" ref="H20:H28" si="3">E20-F20</f>
        <v>0</v>
      </c>
    </row>
    <row r="21" spans="2:8" x14ac:dyDescent="0.2">
      <c r="B21" s="93"/>
      <c r="C21" s="94"/>
      <c r="D21" s="94"/>
      <c r="E21" s="94"/>
      <c r="F21" s="94"/>
      <c r="G21" s="94"/>
      <c r="H21" s="78">
        <f t="shared" si="3"/>
        <v>0</v>
      </c>
    </row>
    <row r="22" spans="2:8" x14ac:dyDescent="0.2">
      <c r="B22" s="93"/>
      <c r="C22" s="94"/>
      <c r="D22" s="94"/>
      <c r="E22" s="94"/>
      <c r="F22" s="94"/>
      <c r="G22" s="94"/>
      <c r="H22" s="78">
        <f t="shared" si="3"/>
        <v>0</v>
      </c>
    </row>
    <row r="23" spans="2:8" x14ac:dyDescent="0.2">
      <c r="B23" s="93"/>
      <c r="C23" s="94"/>
      <c r="D23" s="94"/>
      <c r="E23" s="94"/>
      <c r="F23" s="94"/>
      <c r="G23" s="94"/>
      <c r="H23" s="78">
        <f t="shared" si="3"/>
        <v>0</v>
      </c>
    </row>
    <row r="24" spans="2:8" x14ac:dyDescent="0.2">
      <c r="B24" s="93"/>
      <c r="C24" s="9"/>
      <c r="D24" s="9"/>
      <c r="E24" s="9"/>
      <c r="F24" s="9"/>
      <c r="G24" s="9"/>
      <c r="H24" s="78">
        <f t="shared" si="3"/>
        <v>0</v>
      </c>
    </row>
    <row r="25" spans="2:8" x14ac:dyDescent="0.2">
      <c r="B25" s="93"/>
      <c r="C25" s="9"/>
      <c r="D25" s="9"/>
      <c r="E25" s="9"/>
      <c r="F25" s="9"/>
      <c r="G25" s="9"/>
      <c r="H25" s="78">
        <f t="shared" si="3"/>
        <v>0</v>
      </c>
    </row>
    <row r="26" spans="2:8" x14ac:dyDescent="0.2">
      <c r="B26" s="93"/>
      <c r="C26" s="9"/>
      <c r="D26" s="9"/>
      <c r="E26" s="9"/>
      <c r="F26" s="9"/>
      <c r="G26" s="9"/>
      <c r="H26" s="78">
        <f t="shared" si="3"/>
        <v>0</v>
      </c>
    </row>
    <row r="27" spans="2:8" x14ac:dyDescent="0.2">
      <c r="B27" s="93"/>
      <c r="C27" s="9"/>
      <c r="D27" s="9"/>
      <c r="E27" s="9"/>
      <c r="F27" s="9"/>
      <c r="G27" s="9"/>
      <c r="H27" s="78">
        <f t="shared" si="3"/>
        <v>0</v>
      </c>
    </row>
    <row r="28" spans="2:8" x14ac:dyDescent="0.2">
      <c r="B28" s="95"/>
      <c r="C28" s="9"/>
      <c r="D28" s="9"/>
      <c r="E28" s="9"/>
      <c r="F28" s="9"/>
      <c r="G28" s="9"/>
      <c r="H28" s="78">
        <f t="shared" si="3"/>
        <v>0</v>
      </c>
    </row>
    <row r="29" spans="2:8" x14ac:dyDescent="0.2">
      <c r="B29" s="91" t="s">
        <v>294</v>
      </c>
      <c r="C29" s="7">
        <f t="shared" ref="C29:H29" si="4">C9+C19</f>
        <v>9394622</v>
      </c>
      <c r="D29" s="7">
        <f t="shared" si="4"/>
        <v>0</v>
      </c>
      <c r="E29" s="7">
        <f t="shared" si="4"/>
        <v>9394622</v>
      </c>
      <c r="F29" s="7">
        <f t="shared" si="4"/>
        <v>1474195</v>
      </c>
      <c r="G29" s="7">
        <f t="shared" si="4"/>
        <v>1474195</v>
      </c>
      <c r="H29" s="7">
        <f t="shared" si="4"/>
        <v>7920427</v>
      </c>
    </row>
    <row r="30" spans="2:8" ht="13.5" thickBot="1" x14ac:dyDescent="0.25">
      <c r="B30" s="98"/>
      <c r="C30" s="19"/>
      <c r="D30" s="19"/>
      <c r="E30" s="19"/>
      <c r="F30" s="19"/>
      <c r="G30" s="19"/>
      <c r="H30" s="19"/>
    </row>
    <row r="31" spans="2:8" ht="13.5" x14ac:dyDescent="0.25">
      <c r="B31" s="20" t="s">
        <v>444</v>
      </c>
      <c r="C31" s="2"/>
      <c r="D31" s="2"/>
    </row>
    <row r="32" spans="2:8" x14ac:dyDescent="0.2">
      <c r="C32" s="2"/>
      <c r="D32" s="2"/>
    </row>
    <row r="33" spans="2:5" x14ac:dyDescent="0.2">
      <c r="C33" s="2"/>
      <c r="D33" s="2"/>
    </row>
    <row r="34" spans="2:5" x14ac:dyDescent="0.2">
      <c r="C34" s="2"/>
      <c r="D34" s="2"/>
    </row>
    <row r="35" spans="2:5" x14ac:dyDescent="0.2">
      <c r="B35" s="210" t="s">
        <v>452</v>
      </c>
      <c r="C35" s="210"/>
      <c r="D35" s="2"/>
      <c r="E35" s="2" t="s">
        <v>453</v>
      </c>
    </row>
    <row r="36" spans="2:5" ht="24.75" customHeight="1" x14ac:dyDescent="0.25">
      <c r="B36" s="211" t="s">
        <v>447</v>
      </c>
      <c r="C36" s="211"/>
      <c r="D36" s="2"/>
      <c r="E36" s="2" t="s">
        <v>120</v>
      </c>
    </row>
    <row r="37" spans="2:5" x14ac:dyDescent="0.2">
      <c r="C37" s="2"/>
      <c r="D37" s="2"/>
    </row>
  </sheetData>
  <mergeCells count="10">
    <mergeCell ref="B35:C35"/>
    <mergeCell ref="B36:C36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3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B1:I169"/>
  <sheetViews>
    <sheetView topLeftCell="B1" zoomScaleNormal="100" workbookViewId="0">
      <pane ySplit="9" topLeftCell="A131" activePane="bottomLeft" state="frozen"/>
      <selection activeCell="C22" sqref="C22"/>
      <selection pane="bottomLeft" activeCell="C22" sqref="C22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182" t="s">
        <v>446</v>
      </c>
      <c r="C2" s="169"/>
      <c r="D2" s="169"/>
      <c r="E2" s="169"/>
      <c r="F2" s="169"/>
      <c r="G2" s="169"/>
      <c r="H2" s="169"/>
      <c r="I2" s="219"/>
    </row>
    <row r="3" spans="2:9" x14ac:dyDescent="0.2">
      <c r="B3" s="183" t="s">
        <v>213</v>
      </c>
      <c r="C3" s="184"/>
      <c r="D3" s="184"/>
      <c r="E3" s="184"/>
      <c r="F3" s="184"/>
      <c r="G3" s="184"/>
      <c r="H3" s="184"/>
      <c r="I3" s="220"/>
    </row>
    <row r="4" spans="2:9" x14ac:dyDescent="0.2">
      <c r="B4" s="183" t="s">
        <v>214</v>
      </c>
      <c r="C4" s="184"/>
      <c r="D4" s="184"/>
      <c r="E4" s="184"/>
      <c r="F4" s="184"/>
      <c r="G4" s="184"/>
      <c r="H4" s="184"/>
      <c r="I4" s="220"/>
    </row>
    <row r="5" spans="2:9" x14ac:dyDescent="0.2">
      <c r="B5" s="183" t="s">
        <v>449</v>
      </c>
      <c r="C5" s="184"/>
      <c r="D5" s="184"/>
      <c r="E5" s="184"/>
      <c r="F5" s="184"/>
      <c r="G5" s="184"/>
      <c r="H5" s="184"/>
      <c r="I5" s="220"/>
    </row>
    <row r="6" spans="2:9" ht="13.5" thickBot="1" x14ac:dyDescent="0.25">
      <c r="B6" s="186" t="s">
        <v>1</v>
      </c>
      <c r="C6" s="187"/>
      <c r="D6" s="187"/>
      <c r="E6" s="187"/>
      <c r="F6" s="187"/>
      <c r="G6" s="187"/>
      <c r="H6" s="187"/>
      <c r="I6" s="221"/>
    </row>
    <row r="7" spans="2:9" ht="15.75" customHeight="1" x14ac:dyDescent="0.2">
      <c r="B7" s="182" t="s">
        <v>2</v>
      </c>
      <c r="C7" s="170"/>
      <c r="D7" s="182" t="s">
        <v>215</v>
      </c>
      <c r="E7" s="169"/>
      <c r="F7" s="169"/>
      <c r="G7" s="169"/>
      <c r="H7" s="170"/>
      <c r="I7" s="207" t="s">
        <v>216</v>
      </c>
    </row>
    <row r="8" spans="2:9" ht="15" customHeight="1" thickBot="1" x14ac:dyDescent="0.25">
      <c r="B8" s="183"/>
      <c r="C8" s="185"/>
      <c r="D8" s="186"/>
      <c r="E8" s="187"/>
      <c r="F8" s="187"/>
      <c r="G8" s="187"/>
      <c r="H8" s="188"/>
      <c r="I8" s="208"/>
    </row>
    <row r="9" spans="2:9" ht="26.25" thickBot="1" x14ac:dyDescent="0.25">
      <c r="B9" s="186"/>
      <c r="C9" s="188"/>
      <c r="D9" s="154" t="s">
        <v>174</v>
      </c>
      <c r="E9" s="148" t="s">
        <v>217</v>
      </c>
      <c r="F9" s="154" t="s">
        <v>218</v>
      </c>
      <c r="G9" s="154" t="s">
        <v>172</v>
      </c>
      <c r="H9" s="154" t="s">
        <v>175</v>
      </c>
      <c r="I9" s="209"/>
    </row>
    <row r="10" spans="2:9" x14ac:dyDescent="0.2">
      <c r="B10" s="70" t="s">
        <v>219</v>
      </c>
      <c r="C10" s="71"/>
      <c r="D10" s="72">
        <f>D11+D19+D29+D39+D49</f>
        <v>9394622</v>
      </c>
      <c r="E10" s="72">
        <f>E11+E19+E29+E39+E49</f>
        <v>0</v>
      </c>
      <c r="F10" s="72">
        <f t="shared" ref="F10:I10" si="0">F11+F19+F29+F39+F49</f>
        <v>9394622</v>
      </c>
      <c r="G10" s="72">
        <f>G11+G19+G29+G39+G49</f>
        <v>1474195</v>
      </c>
      <c r="H10" s="72">
        <f t="shared" si="0"/>
        <v>1474195</v>
      </c>
      <c r="I10" s="72">
        <f t="shared" si="0"/>
        <v>7920427</v>
      </c>
    </row>
    <row r="11" spans="2:9" x14ac:dyDescent="0.2">
      <c r="B11" s="73" t="s">
        <v>220</v>
      </c>
      <c r="C11" s="74"/>
      <c r="D11" s="72">
        <f>SUM(D12:D18)</f>
        <v>3775594</v>
      </c>
      <c r="E11" s="72">
        <f>SUM(E12:E18)</f>
        <v>0</v>
      </c>
      <c r="F11" s="72">
        <f>SUM(F12:F18)</f>
        <v>3775594</v>
      </c>
      <c r="G11" s="72">
        <f>SUM(G12:G18)</f>
        <v>534081</v>
      </c>
      <c r="H11" s="72">
        <f>SUM(H12:H18)</f>
        <v>534081</v>
      </c>
      <c r="I11" s="72">
        <f>F11-G11</f>
        <v>3241513</v>
      </c>
    </row>
    <row r="12" spans="2:9" x14ac:dyDescent="0.2">
      <c r="B12" s="76" t="s">
        <v>221</v>
      </c>
      <c r="C12" s="77"/>
      <c r="D12" s="75">
        <v>246726</v>
      </c>
      <c r="E12" s="78">
        <v>0</v>
      </c>
      <c r="F12" s="78">
        <f>D12+E12</f>
        <v>246726</v>
      </c>
      <c r="G12" s="78">
        <v>41120</v>
      </c>
      <c r="H12" s="78">
        <f>G12</f>
        <v>41120</v>
      </c>
      <c r="I12" s="78">
        <f>F12-G12</f>
        <v>205606</v>
      </c>
    </row>
    <row r="13" spans="2:9" x14ac:dyDescent="0.2">
      <c r="B13" s="76" t="s">
        <v>222</v>
      </c>
      <c r="C13" s="77"/>
      <c r="D13" s="75">
        <v>2978311</v>
      </c>
      <c r="E13" s="78">
        <v>0</v>
      </c>
      <c r="F13" s="78">
        <f t="shared" ref="F13:F28" si="1">D13+E13</f>
        <v>2978311</v>
      </c>
      <c r="G13" s="78">
        <v>417123</v>
      </c>
      <c r="H13" s="78">
        <f t="shared" ref="H13:H28" si="2">G13</f>
        <v>417123</v>
      </c>
      <c r="I13" s="78">
        <f t="shared" ref="I13:I38" si="3">F13-G13</f>
        <v>2561188</v>
      </c>
    </row>
    <row r="14" spans="2:9" x14ac:dyDescent="0.2">
      <c r="B14" s="76" t="s">
        <v>223</v>
      </c>
      <c r="C14" s="77"/>
      <c r="D14" s="75">
        <v>172273</v>
      </c>
      <c r="E14" s="78">
        <v>0</v>
      </c>
      <c r="F14" s="78">
        <f t="shared" si="1"/>
        <v>172273</v>
      </c>
      <c r="G14" s="78">
        <v>24000</v>
      </c>
      <c r="H14" s="78">
        <f t="shared" si="2"/>
        <v>24000</v>
      </c>
      <c r="I14" s="78">
        <f t="shared" si="3"/>
        <v>148273</v>
      </c>
    </row>
    <row r="15" spans="2:9" x14ac:dyDescent="0.2">
      <c r="B15" s="76" t="s">
        <v>224</v>
      </c>
      <c r="C15" s="77"/>
      <c r="D15" s="75">
        <v>0</v>
      </c>
      <c r="E15" s="78">
        <v>0</v>
      </c>
      <c r="F15" s="78">
        <f t="shared" si="1"/>
        <v>0</v>
      </c>
      <c r="G15" s="78">
        <v>0</v>
      </c>
      <c r="H15" s="78">
        <f t="shared" si="2"/>
        <v>0</v>
      </c>
      <c r="I15" s="78">
        <f t="shared" si="3"/>
        <v>0</v>
      </c>
    </row>
    <row r="16" spans="2:9" x14ac:dyDescent="0.2">
      <c r="B16" s="76" t="s">
        <v>225</v>
      </c>
      <c r="C16" s="77"/>
      <c r="D16" s="75">
        <v>378284</v>
      </c>
      <c r="E16" s="78">
        <v>0</v>
      </c>
      <c r="F16" s="78">
        <f t="shared" si="1"/>
        <v>378284</v>
      </c>
      <c r="G16" s="78">
        <v>51838</v>
      </c>
      <c r="H16" s="78">
        <f t="shared" si="2"/>
        <v>51838</v>
      </c>
      <c r="I16" s="78">
        <f t="shared" si="3"/>
        <v>326446</v>
      </c>
    </row>
    <row r="17" spans="2:9" x14ac:dyDescent="0.2">
      <c r="B17" s="76" t="s">
        <v>226</v>
      </c>
      <c r="C17" s="77"/>
      <c r="D17" s="75">
        <v>0</v>
      </c>
      <c r="E17" s="78">
        <v>0</v>
      </c>
      <c r="F17" s="78">
        <f t="shared" si="1"/>
        <v>0</v>
      </c>
      <c r="G17" s="78">
        <v>0</v>
      </c>
      <c r="H17" s="78">
        <f t="shared" si="2"/>
        <v>0</v>
      </c>
      <c r="I17" s="78">
        <f t="shared" si="3"/>
        <v>0</v>
      </c>
    </row>
    <row r="18" spans="2:9" x14ac:dyDescent="0.2">
      <c r="B18" s="76" t="s">
        <v>227</v>
      </c>
      <c r="C18" s="77"/>
      <c r="D18" s="75">
        <v>0</v>
      </c>
      <c r="E18" s="78">
        <v>0</v>
      </c>
      <c r="F18" s="78">
        <f t="shared" si="1"/>
        <v>0</v>
      </c>
      <c r="G18" s="78">
        <v>0</v>
      </c>
      <c r="H18" s="78">
        <f t="shared" si="2"/>
        <v>0</v>
      </c>
      <c r="I18" s="78">
        <f t="shared" si="3"/>
        <v>0</v>
      </c>
    </row>
    <row r="19" spans="2:9" x14ac:dyDescent="0.2">
      <c r="B19" s="73" t="s">
        <v>228</v>
      </c>
      <c r="C19" s="74"/>
      <c r="D19" s="72">
        <f>SUM(D20:D28)</f>
        <v>932130</v>
      </c>
      <c r="E19" s="72">
        <v>0</v>
      </c>
      <c r="F19" s="113">
        <f>SUM(F20:F28)</f>
        <v>932130</v>
      </c>
      <c r="G19" s="72">
        <f>SUM(G20:G28)</f>
        <v>102545</v>
      </c>
      <c r="H19" s="72">
        <f>SUM(H20:H28)</f>
        <v>102545</v>
      </c>
      <c r="I19" s="72">
        <f>SUM(I20:I28)</f>
        <v>829585</v>
      </c>
    </row>
    <row r="20" spans="2:9" x14ac:dyDescent="0.2">
      <c r="B20" s="76" t="s">
        <v>229</v>
      </c>
      <c r="C20" s="77"/>
      <c r="D20" s="75">
        <v>201483</v>
      </c>
      <c r="E20" s="78">
        <v>0</v>
      </c>
      <c r="F20" s="78">
        <f t="shared" si="1"/>
        <v>201483</v>
      </c>
      <c r="G20" s="78">
        <v>17745</v>
      </c>
      <c r="H20" s="78">
        <f t="shared" si="2"/>
        <v>17745</v>
      </c>
      <c r="I20" s="78">
        <f t="shared" si="3"/>
        <v>183738</v>
      </c>
    </row>
    <row r="21" spans="2:9" x14ac:dyDescent="0.2">
      <c r="B21" s="76" t="s">
        <v>230</v>
      </c>
      <c r="C21" s="77"/>
      <c r="D21" s="75">
        <v>503353</v>
      </c>
      <c r="E21" s="78">
        <v>0</v>
      </c>
      <c r="F21" s="78">
        <f t="shared" si="1"/>
        <v>503353</v>
      </c>
      <c r="G21" s="78">
        <v>62684</v>
      </c>
      <c r="H21" s="78">
        <f t="shared" si="2"/>
        <v>62684</v>
      </c>
      <c r="I21" s="78">
        <f t="shared" si="3"/>
        <v>440669</v>
      </c>
    </row>
    <row r="22" spans="2:9" x14ac:dyDescent="0.2">
      <c r="B22" s="76" t="s">
        <v>231</v>
      </c>
      <c r="C22" s="77"/>
      <c r="D22" s="75">
        <v>0</v>
      </c>
      <c r="E22" s="78">
        <v>0</v>
      </c>
      <c r="F22" s="78">
        <f t="shared" si="1"/>
        <v>0</v>
      </c>
      <c r="G22" s="78">
        <v>0</v>
      </c>
      <c r="H22" s="78">
        <f t="shared" si="2"/>
        <v>0</v>
      </c>
      <c r="I22" s="78">
        <f t="shared" si="3"/>
        <v>0</v>
      </c>
    </row>
    <row r="23" spans="2:9" x14ac:dyDescent="0.2">
      <c r="B23" s="76" t="s">
        <v>232</v>
      </c>
      <c r="C23" s="77"/>
      <c r="D23" s="75">
        <v>0</v>
      </c>
      <c r="E23" s="78">
        <v>0</v>
      </c>
      <c r="F23" s="78">
        <f t="shared" si="1"/>
        <v>0</v>
      </c>
      <c r="G23" s="78">
        <v>0</v>
      </c>
      <c r="H23" s="78">
        <f t="shared" si="2"/>
        <v>0</v>
      </c>
      <c r="I23" s="78">
        <f t="shared" si="3"/>
        <v>0</v>
      </c>
    </row>
    <row r="24" spans="2:9" x14ac:dyDescent="0.2">
      <c r="B24" s="76" t="s">
        <v>233</v>
      </c>
      <c r="C24" s="77"/>
      <c r="D24" s="75">
        <v>0</v>
      </c>
      <c r="E24" s="78">
        <v>0</v>
      </c>
      <c r="F24" s="78">
        <f t="shared" si="1"/>
        <v>0</v>
      </c>
      <c r="G24" s="78">
        <v>0</v>
      </c>
      <c r="H24" s="78">
        <f t="shared" si="2"/>
        <v>0</v>
      </c>
      <c r="I24" s="78">
        <f t="shared" si="3"/>
        <v>0</v>
      </c>
    </row>
    <row r="25" spans="2:9" x14ac:dyDescent="0.2">
      <c r="B25" s="76" t="s">
        <v>234</v>
      </c>
      <c r="C25" s="77"/>
      <c r="D25" s="75">
        <v>211508</v>
      </c>
      <c r="E25" s="78">
        <v>0</v>
      </c>
      <c r="F25" s="78">
        <f t="shared" si="1"/>
        <v>211508</v>
      </c>
      <c r="G25" s="78">
        <v>22116</v>
      </c>
      <c r="H25" s="78">
        <f t="shared" si="2"/>
        <v>22116</v>
      </c>
      <c r="I25" s="78">
        <f t="shared" si="3"/>
        <v>189392</v>
      </c>
    </row>
    <row r="26" spans="2:9" x14ac:dyDescent="0.2">
      <c r="B26" s="76" t="s">
        <v>235</v>
      </c>
      <c r="C26" s="77"/>
      <c r="D26" s="75">
        <v>9516</v>
      </c>
      <c r="E26" s="78">
        <v>0</v>
      </c>
      <c r="F26" s="78">
        <f t="shared" si="1"/>
        <v>9516</v>
      </c>
      <c r="G26" s="78">
        <v>0</v>
      </c>
      <c r="H26" s="78">
        <f t="shared" si="2"/>
        <v>0</v>
      </c>
      <c r="I26" s="78">
        <f t="shared" si="3"/>
        <v>9516</v>
      </c>
    </row>
    <row r="27" spans="2:9" x14ac:dyDescent="0.2">
      <c r="B27" s="76" t="s">
        <v>236</v>
      </c>
      <c r="C27" s="77"/>
      <c r="D27" s="75">
        <v>0</v>
      </c>
      <c r="E27" s="78">
        <v>0</v>
      </c>
      <c r="F27" s="78">
        <f t="shared" si="1"/>
        <v>0</v>
      </c>
      <c r="G27" s="78"/>
      <c r="H27" s="78">
        <f t="shared" si="2"/>
        <v>0</v>
      </c>
      <c r="I27" s="78">
        <f t="shared" si="3"/>
        <v>0</v>
      </c>
    </row>
    <row r="28" spans="2:9" x14ac:dyDescent="0.2">
      <c r="B28" s="76" t="s">
        <v>237</v>
      </c>
      <c r="C28" s="77"/>
      <c r="D28" s="75">
        <v>6270</v>
      </c>
      <c r="E28" s="78">
        <v>0</v>
      </c>
      <c r="F28" s="78">
        <f t="shared" si="1"/>
        <v>6270</v>
      </c>
      <c r="G28" s="78">
        <v>0</v>
      </c>
      <c r="H28" s="78">
        <f t="shared" si="2"/>
        <v>0</v>
      </c>
      <c r="I28" s="78">
        <f t="shared" si="3"/>
        <v>6270</v>
      </c>
    </row>
    <row r="29" spans="2:9" x14ac:dyDescent="0.2">
      <c r="B29" s="73" t="s">
        <v>238</v>
      </c>
      <c r="C29" s="74"/>
      <c r="D29" s="72">
        <f t="shared" ref="D29:E29" si="4">SUM(D30:D38)</f>
        <v>784905</v>
      </c>
      <c r="E29" s="72">
        <f t="shared" si="4"/>
        <v>0</v>
      </c>
      <c r="F29" s="113">
        <f>SUM(F30:F38)</f>
        <v>784905</v>
      </c>
      <c r="G29" s="113">
        <f t="shared" ref="G29:I29" si="5">SUM(G30:G38)</f>
        <v>61337</v>
      </c>
      <c r="H29" s="113">
        <f t="shared" si="5"/>
        <v>61337</v>
      </c>
      <c r="I29" s="113">
        <f t="shared" si="5"/>
        <v>723568</v>
      </c>
    </row>
    <row r="30" spans="2:9" x14ac:dyDescent="0.2">
      <c r="B30" s="76" t="s">
        <v>239</v>
      </c>
      <c r="C30" s="77"/>
      <c r="D30" s="75">
        <v>275943</v>
      </c>
      <c r="E30" s="78">
        <v>-5000</v>
      </c>
      <c r="F30" s="78">
        <f>D30+E30</f>
        <v>270943</v>
      </c>
      <c r="G30" s="78">
        <v>28024</v>
      </c>
      <c r="H30" s="78">
        <f>G30</f>
        <v>28024</v>
      </c>
      <c r="I30" s="78">
        <f t="shared" si="3"/>
        <v>242919</v>
      </c>
    </row>
    <row r="31" spans="2:9" x14ac:dyDescent="0.2">
      <c r="B31" s="76" t="s">
        <v>240</v>
      </c>
      <c r="C31" s="77"/>
      <c r="D31" s="75">
        <v>0</v>
      </c>
      <c r="E31" s="78">
        <v>0</v>
      </c>
      <c r="F31" s="78">
        <f t="shared" ref="F31:F38" si="6">D31+E31</f>
        <v>0</v>
      </c>
      <c r="G31" s="78">
        <v>0</v>
      </c>
      <c r="H31" s="78">
        <f t="shared" ref="H31:H38" si="7">G31</f>
        <v>0</v>
      </c>
      <c r="I31" s="78">
        <f t="shared" si="3"/>
        <v>0</v>
      </c>
    </row>
    <row r="32" spans="2:9" x14ac:dyDescent="0.2">
      <c r="B32" s="76" t="s">
        <v>241</v>
      </c>
      <c r="C32" s="77"/>
      <c r="D32" s="75">
        <v>0</v>
      </c>
      <c r="E32" s="78">
        <v>0</v>
      </c>
      <c r="F32" s="78">
        <f t="shared" si="6"/>
        <v>0</v>
      </c>
      <c r="G32" s="78">
        <v>0</v>
      </c>
      <c r="H32" s="78">
        <f t="shared" si="7"/>
        <v>0</v>
      </c>
      <c r="I32" s="78">
        <f t="shared" si="3"/>
        <v>0</v>
      </c>
    </row>
    <row r="33" spans="2:9" x14ac:dyDescent="0.2">
      <c r="B33" s="76" t="s">
        <v>242</v>
      </c>
      <c r="C33" s="77"/>
      <c r="D33" s="75">
        <v>454146</v>
      </c>
      <c r="E33" s="78">
        <v>0</v>
      </c>
      <c r="F33" s="78">
        <f t="shared" si="6"/>
        <v>454146</v>
      </c>
      <c r="G33" s="78">
        <v>209</v>
      </c>
      <c r="H33" s="78">
        <f t="shared" si="7"/>
        <v>209</v>
      </c>
      <c r="I33" s="78">
        <f t="shared" si="3"/>
        <v>453937</v>
      </c>
    </row>
    <row r="34" spans="2:9" x14ac:dyDescent="0.2">
      <c r="B34" s="76" t="s">
        <v>243</v>
      </c>
      <c r="C34" s="77"/>
      <c r="D34" s="75">
        <v>33883</v>
      </c>
      <c r="E34" s="78">
        <v>0</v>
      </c>
      <c r="F34" s="78">
        <f t="shared" si="6"/>
        <v>33883</v>
      </c>
      <c r="G34" s="78">
        <v>10890</v>
      </c>
      <c r="H34" s="78">
        <f t="shared" si="7"/>
        <v>10890</v>
      </c>
      <c r="I34" s="78">
        <f t="shared" si="3"/>
        <v>22993</v>
      </c>
    </row>
    <row r="35" spans="2:9" x14ac:dyDescent="0.2">
      <c r="B35" s="76" t="s">
        <v>244</v>
      </c>
      <c r="C35" s="77"/>
      <c r="D35" s="75">
        <v>0</v>
      </c>
      <c r="E35" s="78">
        <v>0</v>
      </c>
      <c r="F35" s="78">
        <f t="shared" si="6"/>
        <v>0</v>
      </c>
      <c r="G35" s="78"/>
      <c r="H35" s="78">
        <f t="shared" si="7"/>
        <v>0</v>
      </c>
      <c r="I35" s="78">
        <f t="shared" si="3"/>
        <v>0</v>
      </c>
    </row>
    <row r="36" spans="2:9" x14ac:dyDescent="0.2">
      <c r="B36" s="76" t="s">
        <v>245</v>
      </c>
      <c r="C36" s="77"/>
      <c r="D36" s="75">
        <v>15236</v>
      </c>
      <c r="E36" s="78">
        <v>3000</v>
      </c>
      <c r="F36" s="78">
        <f t="shared" si="6"/>
        <v>18236</v>
      </c>
      <c r="G36" s="78">
        <v>15792</v>
      </c>
      <c r="H36" s="78">
        <f t="shared" si="7"/>
        <v>15792</v>
      </c>
      <c r="I36" s="78">
        <f t="shared" si="3"/>
        <v>2444</v>
      </c>
    </row>
    <row r="37" spans="2:9" x14ac:dyDescent="0.2">
      <c r="B37" s="76" t="s">
        <v>246</v>
      </c>
      <c r="C37" s="77"/>
      <c r="D37" s="75">
        <v>0</v>
      </c>
      <c r="E37" s="78">
        <v>0</v>
      </c>
      <c r="F37" s="78">
        <f t="shared" si="6"/>
        <v>0</v>
      </c>
      <c r="G37" s="78">
        <v>0</v>
      </c>
      <c r="H37" s="78">
        <f t="shared" si="7"/>
        <v>0</v>
      </c>
      <c r="I37" s="78">
        <f t="shared" si="3"/>
        <v>0</v>
      </c>
    </row>
    <row r="38" spans="2:9" x14ac:dyDescent="0.2">
      <c r="B38" s="76" t="s">
        <v>247</v>
      </c>
      <c r="C38" s="77"/>
      <c r="D38" s="75">
        <v>5697</v>
      </c>
      <c r="E38" s="78">
        <v>2000</v>
      </c>
      <c r="F38" s="78">
        <f t="shared" si="6"/>
        <v>7697</v>
      </c>
      <c r="G38" s="78">
        <v>6422</v>
      </c>
      <c r="H38" s="78">
        <f t="shared" si="7"/>
        <v>6422</v>
      </c>
      <c r="I38" s="78">
        <f t="shared" si="3"/>
        <v>1275</v>
      </c>
    </row>
    <row r="39" spans="2:9" ht="25.5" customHeight="1" x14ac:dyDescent="0.2">
      <c r="B39" s="217" t="s">
        <v>248</v>
      </c>
      <c r="C39" s="218"/>
      <c r="D39" s="72">
        <f t="shared" ref="D39:G39" si="8">SUM(D40:D48)</f>
        <v>3901993</v>
      </c>
      <c r="E39" s="72">
        <v>0</v>
      </c>
      <c r="F39" s="113">
        <f>SUM(F40:F48)</f>
        <v>3901993</v>
      </c>
      <c r="G39" s="72">
        <f t="shared" si="8"/>
        <v>776232</v>
      </c>
      <c r="H39" s="113">
        <f t="shared" ref="H39:H43" si="9">G39</f>
        <v>776232</v>
      </c>
      <c r="I39" s="72">
        <f>SUM(I40:I48)</f>
        <v>3125761</v>
      </c>
    </row>
    <row r="40" spans="2:9" x14ac:dyDescent="0.2">
      <c r="B40" s="76" t="s">
        <v>249</v>
      </c>
      <c r="C40" s="77"/>
      <c r="D40" s="75">
        <v>3001993</v>
      </c>
      <c r="E40" s="78">
        <v>0</v>
      </c>
      <c r="F40" s="78">
        <f t="shared" ref="F40:F48" si="10">+D40+E40</f>
        <v>3001993</v>
      </c>
      <c r="G40" s="78">
        <v>624345</v>
      </c>
      <c r="H40" s="78">
        <f t="shared" si="9"/>
        <v>624345</v>
      </c>
      <c r="I40" s="78">
        <f t="shared" ref="I40:I43" si="11">F40-G40</f>
        <v>2377648</v>
      </c>
    </row>
    <row r="41" spans="2:9" x14ac:dyDescent="0.2">
      <c r="B41" s="76" t="s">
        <v>250</v>
      </c>
      <c r="C41" s="77"/>
      <c r="D41" s="75">
        <v>0</v>
      </c>
      <c r="E41" s="78">
        <v>0</v>
      </c>
      <c r="F41" s="78">
        <f t="shared" si="10"/>
        <v>0</v>
      </c>
      <c r="G41" s="78">
        <v>0</v>
      </c>
      <c r="H41" s="78">
        <f t="shared" si="9"/>
        <v>0</v>
      </c>
      <c r="I41" s="78">
        <f t="shared" si="11"/>
        <v>0</v>
      </c>
    </row>
    <row r="42" spans="2:9" x14ac:dyDescent="0.2">
      <c r="B42" s="76" t="s">
        <v>251</v>
      </c>
      <c r="C42" s="77"/>
      <c r="D42" s="75">
        <v>0</v>
      </c>
      <c r="E42" s="78">
        <v>0</v>
      </c>
      <c r="F42" s="78">
        <f t="shared" si="10"/>
        <v>0</v>
      </c>
      <c r="G42" s="78">
        <v>0</v>
      </c>
      <c r="H42" s="78">
        <f t="shared" si="9"/>
        <v>0</v>
      </c>
      <c r="I42" s="78">
        <f t="shared" si="11"/>
        <v>0</v>
      </c>
    </row>
    <row r="43" spans="2:9" x14ac:dyDescent="0.2">
      <c r="B43" s="76" t="s">
        <v>252</v>
      </c>
      <c r="C43" s="77"/>
      <c r="D43" s="75">
        <v>900000</v>
      </c>
      <c r="E43" s="78">
        <v>0</v>
      </c>
      <c r="F43" s="78">
        <f t="shared" si="10"/>
        <v>900000</v>
      </c>
      <c r="G43" s="78">
        <v>151887</v>
      </c>
      <c r="H43" s="78">
        <f t="shared" si="9"/>
        <v>151887</v>
      </c>
      <c r="I43" s="78">
        <f t="shared" si="11"/>
        <v>748113</v>
      </c>
    </row>
    <row r="44" spans="2:9" x14ac:dyDescent="0.2">
      <c r="B44" s="76" t="s">
        <v>253</v>
      </c>
      <c r="C44" s="77"/>
      <c r="D44" s="75">
        <v>0</v>
      </c>
      <c r="E44" s="75">
        <v>0</v>
      </c>
      <c r="F44" s="78">
        <f t="shared" si="10"/>
        <v>0</v>
      </c>
      <c r="G44" s="75">
        <v>0</v>
      </c>
      <c r="H44" s="75">
        <v>0</v>
      </c>
      <c r="I44" s="75">
        <v>0</v>
      </c>
    </row>
    <row r="45" spans="2:9" x14ac:dyDescent="0.2">
      <c r="B45" s="76" t="s">
        <v>254</v>
      </c>
      <c r="C45" s="77"/>
      <c r="D45" s="75">
        <v>0</v>
      </c>
      <c r="E45" s="75">
        <v>0</v>
      </c>
      <c r="F45" s="78">
        <f t="shared" si="10"/>
        <v>0</v>
      </c>
      <c r="G45" s="75">
        <v>0</v>
      </c>
      <c r="H45" s="75">
        <v>0</v>
      </c>
      <c r="I45" s="75">
        <v>0</v>
      </c>
    </row>
    <row r="46" spans="2:9" x14ac:dyDescent="0.2">
      <c r="B46" s="76" t="s">
        <v>255</v>
      </c>
      <c r="C46" s="77"/>
      <c r="D46" s="75">
        <v>0</v>
      </c>
      <c r="E46" s="75">
        <v>0</v>
      </c>
      <c r="F46" s="78">
        <f t="shared" si="10"/>
        <v>0</v>
      </c>
      <c r="G46" s="75">
        <v>0</v>
      </c>
      <c r="H46" s="75">
        <v>0</v>
      </c>
      <c r="I46" s="75">
        <v>0</v>
      </c>
    </row>
    <row r="47" spans="2:9" x14ac:dyDescent="0.2">
      <c r="B47" s="76" t="s">
        <v>256</v>
      </c>
      <c r="C47" s="77"/>
      <c r="D47" s="75">
        <v>0</v>
      </c>
      <c r="E47" s="75">
        <v>0</v>
      </c>
      <c r="F47" s="78">
        <f t="shared" si="10"/>
        <v>0</v>
      </c>
      <c r="G47" s="75">
        <v>0</v>
      </c>
      <c r="H47" s="75">
        <v>0</v>
      </c>
      <c r="I47" s="75">
        <v>0</v>
      </c>
    </row>
    <row r="48" spans="2:9" x14ac:dyDescent="0.2">
      <c r="B48" s="76" t="s">
        <v>257</v>
      </c>
      <c r="C48" s="77"/>
      <c r="D48" s="75">
        <v>0</v>
      </c>
      <c r="E48" s="75">
        <v>0</v>
      </c>
      <c r="F48" s="78">
        <f t="shared" si="10"/>
        <v>0</v>
      </c>
      <c r="G48" s="75">
        <v>0</v>
      </c>
      <c r="H48" s="75">
        <v>0</v>
      </c>
      <c r="I48" s="75">
        <v>0</v>
      </c>
    </row>
    <row r="49" spans="2:9" x14ac:dyDescent="0.2">
      <c r="B49" s="217" t="s">
        <v>258</v>
      </c>
      <c r="C49" s="218"/>
      <c r="D49" s="75">
        <v>0</v>
      </c>
      <c r="E49" s="72">
        <f>SUM(E50:E58)</f>
        <v>0</v>
      </c>
      <c r="F49" s="72">
        <f>SUM(F50:F58)</f>
        <v>0</v>
      </c>
      <c r="G49" s="72">
        <f>SUM(G50:G58)</f>
        <v>0</v>
      </c>
      <c r="H49" s="72">
        <f>SUM(H50:H58)</f>
        <v>0</v>
      </c>
      <c r="I49" s="72">
        <f>SUM(I50:I58)</f>
        <v>0</v>
      </c>
    </row>
    <row r="50" spans="2:9" x14ac:dyDescent="0.2">
      <c r="B50" s="76" t="s">
        <v>259</v>
      </c>
      <c r="C50" s="77"/>
      <c r="D50" s="75">
        <v>0</v>
      </c>
      <c r="E50" s="75">
        <v>0</v>
      </c>
      <c r="F50" s="75">
        <f>E50</f>
        <v>0</v>
      </c>
      <c r="G50" s="75">
        <v>0</v>
      </c>
      <c r="H50" s="75">
        <f>G50</f>
        <v>0</v>
      </c>
      <c r="I50" s="75">
        <f>F50-H50</f>
        <v>0</v>
      </c>
    </row>
    <row r="51" spans="2:9" x14ac:dyDescent="0.2">
      <c r="B51" s="76" t="s">
        <v>260</v>
      </c>
      <c r="C51" s="77"/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</row>
    <row r="52" spans="2:9" x14ac:dyDescent="0.2">
      <c r="B52" s="76" t="s">
        <v>261</v>
      </c>
      <c r="C52" s="77"/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</row>
    <row r="53" spans="2:9" x14ac:dyDescent="0.2">
      <c r="B53" s="76" t="s">
        <v>262</v>
      </c>
      <c r="C53" s="77"/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</row>
    <row r="54" spans="2:9" x14ac:dyDescent="0.2">
      <c r="B54" s="76" t="s">
        <v>263</v>
      </c>
      <c r="C54" s="77"/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</row>
    <row r="55" spans="2:9" x14ac:dyDescent="0.2">
      <c r="B55" s="76" t="s">
        <v>264</v>
      </c>
      <c r="C55" s="77"/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</row>
    <row r="56" spans="2:9" x14ac:dyDescent="0.2">
      <c r="B56" s="76" t="s">
        <v>265</v>
      </c>
      <c r="C56" s="77"/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</row>
    <row r="57" spans="2:9" x14ac:dyDescent="0.2">
      <c r="B57" s="76" t="s">
        <v>266</v>
      </c>
      <c r="C57" s="77"/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</row>
    <row r="58" spans="2:9" x14ac:dyDescent="0.2">
      <c r="B58" s="76" t="s">
        <v>267</v>
      </c>
      <c r="C58" s="77"/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</row>
    <row r="59" spans="2:9" x14ac:dyDescent="0.2">
      <c r="B59" s="73" t="s">
        <v>268</v>
      </c>
      <c r="C59" s="74"/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</row>
    <row r="60" spans="2:9" x14ac:dyDescent="0.2">
      <c r="B60" s="76" t="s">
        <v>269</v>
      </c>
      <c r="C60" s="77"/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</row>
    <row r="61" spans="2:9" x14ac:dyDescent="0.2">
      <c r="B61" s="76" t="s">
        <v>270</v>
      </c>
      <c r="C61" s="77"/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</row>
    <row r="62" spans="2:9" x14ac:dyDescent="0.2">
      <c r="B62" s="76" t="s">
        <v>271</v>
      </c>
      <c r="C62" s="77"/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</row>
    <row r="63" spans="2:9" x14ac:dyDescent="0.2">
      <c r="B63" s="217" t="s">
        <v>272</v>
      </c>
      <c r="C63" s="218"/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</row>
    <row r="64" spans="2:9" x14ac:dyDescent="0.2">
      <c r="B64" s="76" t="s">
        <v>273</v>
      </c>
      <c r="C64" s="77"/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</row>
    <row r="65" spans="2:9" x14ac:dyDescent="0.2">
      <c r="B65" s="76" t="s">
        <v>274</v>
      </c>
      <c r="C65" s="77"/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</row>
    <row r="66" spans="2:9" x14ac:dyDescent="0.2">
      <c r="B66" s="76" t="s">
        <v>275</v>
      </c>
      <c r="C66" s="77"/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</row>
    <row r="67" spans="2:9" x14ac:dyDescent="0.2">
      <c r="B67" s="76" t="s">
        <v>276</v>
      </c>
      <c r="C67" s="77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</row>
    <row r="68" spans="2:9" x14ac:dyDescent="0.2">
      <c r="B68" s="76" t="s">
        <v>277</v>
      </c>
      <c r="C68" s="77"/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</row>
    <row r="69" spans="2:9" x14ac:dyDescent="0.2">
      <c r="B69" s="76" t="s">
        <v>278</v>
      </c>
      <c r="C69" s="77"/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</row>
    <row r="70" spans="2:9" x14ac:dyDescent="0.2">
      <c r="B70" s="76" t="s">
        <v>279</v>
      </c>
      <c r="C70" s="77"/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</row>
    <row r="71" spans="2:9" x14ac:dyDescent="0.2">
      <c r="B71" s="76" t="s">
        <v>280</v>
      </c>
      <c r="C71" s="77"/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</row>
    <row r="72" spans="2:9" x14ac:dyDescent="0.2">
      <c r="B72" s="73" t="s">
        <v>281</v>
      </c>
      <c r="C72" s="74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2:9" x14ac:dyDescent="0.2">
      <c r="B73" s="76" t="s">
        <v>282</v>
      </c>
      <c r="C73" s="77"/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</row>
    <row r="74" spans="2:9" x14ac:dyDescent="0.2">
      <c r="B74" s="76" t="s">
        <v>283</v>
      </c>
      <c r="C74" s="77"/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</row>
    <row r="75" spans="2:9" x14ac:dyDescent="0.2">
      <c r="B75" s="76" t="s">
        <v>284</v>
      </c>
      <c r="C75" s="77"/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</row>
    <row r="76" spans="2:9" x14ac:dyDescent="0.2">
      <c r="B76" s="73" t="s">
        <v>285</v>
      </c>
      <c r="C76" s="74"/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</row>
    <row r="77" spans="2:9" x14ac:dyDescent="0.2">
      <c r="B77" s="76" t="s">
        <v>286</v>
      </c>
      <c r="C77" s="77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2:9" x14ac:dyDescent="0.2">
      <c r="B78" s="76" t="s">
        <v>287</v>
      </c>
      <c r="C78" s="77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2:9" x14ac:dyDescent="0.2">
      <c r="B79" s="76" t="s">
        <v>288</v>
      </c>
      <c r="C79" s="77"/>
      <c r="D79" s="75">
        <v>0</v>
      </c>
      <c r="E79" s="75">
        <v>0</v>
      </c>
      <c r="F79" s="75">
        <v>0</v>
      </c>
      <c r="G79" s="75">
        <v>0</v>
      </c>
      <c r="H79" s="75">
        <v>0</v>
      </c>
      <c r="I79" s="75">
        <v>0</v>
      </c>
    </row>
    <row r="80" spans="2:9" x14ac:dyDescent="0.2">
      <c r="B80" s="76" t="s">
        <v>289</v>
      </c>
      <c r="C80" s="77"/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</row>
    <row r="81" spans="2:9" x14ac:dyDescent="0.2">
      <c r="B81" s="76" t="s">
        <v>290</v>
      </c>
      <c r="C81" s="77"/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</row>
    <row r="82" spans="2:9" x14ac:dyDescent="0.2">
      <c r="B82" s="76" t="s">
        <v>291</v>
      </c>
      <c r="C82" s="77"/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</row>
    <row r="83" spans="2:9" x14ac:dyDescent="0.2">
      <c r="B83" s="76" t="s">
        <v>292</v>
      </c>
      <c r="C83" s="77"/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</row>
    <row r="84" spans="2:9" x14ac:dyDescent="0.2">
      <c r="B84" s="79"/>
      <c r="C84" s="80"/>
      <c r="D84" s="81">
        <v>0</v>
      </c>
      <c r="E84" s="81">
        <v>0</v>
      </c>
      <c r="F84" s="81">
        <v>0</v>
      </c>
      <c r="G84" s="81">
        <v>0</v>
      </c>
      <c r="H84" s="81">
        <v>0</v>
      </c>
      <c r="I84" s="81">
        <v>0</v>
      </c>
    </row>
    <row r="85" spans="2:9" x14ac:dyDescent="0.2">
      <c r="B85" s="82" t="s">
        <v>293</v>
      </c>
      <c r="C85" s="83"/>
      <c r="D85" s="84">
        <f>D86+D104+D94+D114+D124+D134+D138+D147+D151</f>
        <v>0</v>
      </c>
      <c r="E85" s="84">
        <f>E86+E104+E94+E114+E124+E134+E138+E147+E151</f>
        <v>0</v>
      </c>
      <c r="F85" s="78">
        <f>D85</f>
        <v>0</v>
      </c>
      <c r="G85" s="84">
        <f>G86+G104+G94+G114+G124+G134+G138+G147+G151</f>
        <v>0</v>
      </c>
      <c r="H85" s="78">
        <f t="shared" ref="H85:H140" si="12">G85</f>
        <v>0</v>
      </c>
      <c r="I85" s="84">
        <f>I86+I104+I94+I114+I124+I134+I138+I147+I151</f>
        <v>0</v>
      </c>
    </row>
    <row r="86" spans="2:9" x14ac:dyDescent="0.2">
      <c r="B86" s="73" t="s">
        <v>220</v>
      </c>
      <c r="C86" s="74"/>
      <c r="D86" s="75">
        <f>SUM(D87:D93)</f>
        <v>0</v>
      </c>
      <c r="E86" s="75">
        <f>SUM(E87:E93)</f>
        <v>0</v>
      </c>
      <c r="F86" s="75">
        <f>SUM(F87:F93)</f>
        <v>0</v>
      </c>
      <c r="G86" s="75">
        <f>SUM(G87:G93)</f>
        <v>0</v>
      </c>
      <c r="H86" s="78">
        <f t="shared" si="12"/>
        <v>0</v>
      </c>
      <c r="I86" s="78">
        <f t="shared" ref="I86:I149" si="13">F86-G86</f>
        <v>0</v>
      </c>
    </row>
    <row r="87" spans="2:9" x14ac:dyDescent="0.2">
      <c r="B87" s="76" t="s">
        <v>221</v>
      </c>
      <c r="C87" s="77"/>
      <c r="D87" s="75">
        <v>0</v>
      </c>
      <c r="E87" s="75">
        <v>0</v>
      </c>
      <c r="F87" s="75">
        <v>0</v>
      </c>
      <c r="G87" s="75">
        <v>0</v>
      </c>
      <c r="H87" s="78">
        <f t="shared" si="12"/>
        <v>0</v>
      </c>
      <c r="I87" s="78">
        <f t="shared" si="13"/>
        <v>0</v>
      </c>
    </row>
    <row r="88" spans="2:9" x14ac:dyDescent="0.2">
      <c r="B88" s="76" t="s">
        <v>222</v>
      </c>
      <c r="C88" s="77"/>
      <c r="D88" s="75">
        <v>0</v>
      </c>
      <c r="E88" s="75">
        <v>0</v>
      </c>
      <c r="F88" s="75">
        <v>0</v>
      </c>
      <c r="G88" s="75">
        <v>0</v>
      </c>
      <c r="H88" s="78">
        <f t="shared" si="12"/>
        <v>0</v>
      </c>
      <c r="I88" s="78">
        <f t="shared" si="13"/>
        <v>0</v>
      </c>
    </row>
    <row r="89" spans="2:9" x14ac:dyDescent="0.2">
      <c r="B89" s="76" t="s">
        <v>223</v>
      </c>
      <c r="C89" s="77"/>
      <c r="D89" s="75">
        <v>0</v>
      </c>
      <c r="E89" s="75">
        <v>0</v>
      </c>
      <c r="F89" s="75">
        <v>0</v>
      </c>
      <c r="G89" s="75">
        <v>0</v>
      </c>
      <c r="H89" s="78">
        <f t="shared" si="12"/>
        <v>0</v>
      </c>
      <c r="I89" s="78">
        <f t="shared" si="13"/>
        <v>0</v>
      </c>
    </row>
    <row r="90" spans="2:9" x14ac:dyDescent="0.2">
      <c r="B90" s="76" t="s">
        <v>224</v>
      </c>
      <c r="C90" s="77"/>
      <c r="D90" s="75">
        <v>0</v>
      </c>
      <c r="E90" s="75">
        <v>0</v>
      </c>
      <c r="F90" s="75">
        <v>0</v>
      </c>
      <c r="G90" s="75">
        <v>0</v>
      </c>
      <c r="H90" s="78">
        <f t="shared" si="12"/>
        <v>0</v>
      </c>
      <c r="I90" s="78">
        <f t="shared" si="13"/>
        <v>0</v>
      </c>
    </row>
    <row r="91" spans="2:9" x14ac:dyDescent="0.2">
      <c r="B91" s="76" t="s">
        <v>225</v>
      </c>
      <c r="C91" s="77"/>
      <c r="D91" s="75">
        <v>0</v>
      </c>
      <c r="E91" s="75">
        <v>0</v>
      </c>
      <c r="F91" s="75">
        <v>0</v>
      </c>
      <c r="G91" s="75">
        <v>0</v>
      </c>
      <c r="H91" s="78">
        <f t="shared" si="12"/>
        <v>0</v>
      </c>
      <c r="I91" s="78">
        <f t="shared" si="13"/>
        <v>0</v>
      </c>
    </row>
    <row r="92" spans="2:9" x14ac:dyDescent="0.2">
      <c r="B92" s="76" t="s">
        <v>226</v>
      </c>
      <c r="C92" s="77"/>
      <c r="D92" s="75">
        <v>0</v>
      </c>
      <c r="E92" s="75">
        <v>0</v>
      </c>
      <c r="F92" s="75">
        <v>0</v>
      </c>
      <c r="G92" s="75">
        <v>0</v>
      </c>
      <c r="H92" s="78">
        <f t="shared" si="12"/>
        <v>0</v>
      </c>
      <c r="I92" s="78">
        <f t="shared" si="13"/>
        <v>0</v>
      </c>
    </row>
    <row r="93" spans="2:9" x14ac:dyDescent="0.2">
      <c r="B93" s="76" t="s">
        <v>227</v>
      </c>
      <c r="C93" s="77"/>
      <c r="D93" s="75">
        <v>0</v>
      </c>
      <c r="E93" s="75">
        <v>0</v>
      </c>
      <c r="F93" s="75">
        <v>0</v>
      </c>
      <c r="G93" s="75">
        <v>0</v>
      </c>
      <c r="H93" s="78">
        <f t="shared" si="12"/>
        <v>0</v>
      </c>
      <c r="I93" s="78">
        <f t="shared" si="13"/>
        <v>0</v>
      </c>
    </row>
    <row r="94" spans="2:9" x14ac:dyDescent="0.2">
      <c r="B94" s="73" t="s">
        <v>228</v>
      </c>
      <c r="C94" s="74"/>
      <c r="D94" s="75">
        <v>0</v>
      </c>
      <c r="E94" s="75">
        <v>0</v>
      </c>
      <c r="F94" s="75">
        <v>0</v>
      </c>
      <c r="G94" s="75">
        <v>0</v>
      </c>
      <c r="H94" s="78">
        <f t="shared" si="12"/>
        <v>0</v>
      </c>
      <c r="I94" s="78">
        <f t="shared" si="13"/>
        <v>0</v>
      </c>
    </row>
    <row r="95" spans="2:9" x14ac:dyDescent="0.2">
      <c r="B95" s="76" t="s">
        <v>229</v>
      </c>
      <c r="C95" s="77"/>
      <c r="D95" s="75">
        <v>0</v>
      </c>
      <c r="E95" s="75">
        <v>0</v>
      </c>
      <c r="F95" s="75">
        <v>0</v>
      </c>
      <c r="G95" s="75">
        <v>0</v>
      </c>
      <c r="H95" s="78">
        <f t="shared" si="12"/>
        <v>0</v>
      </c>
      <c r="I95" s="78">
        <f t="shared" si="13"/>
        <v>0</v>
      </c>
    </row>
    <row r="96" spans="2:9" x14ac:dyDescent="0.2">
      <c r="B96" s="76" t="s">
        <v>230</v>
      </c>
      <c r="C96" s="77"/>
      <c r="D96" s="75">
        <v>0</v>
      </c>
      <c r="E96" s="75">
        <v>0</v>
      </c>
      <c r="F96" s="75">
        <v>0</v>
      </c>
      <c r="G96" s="75">
        <v>0</v>
      </c>
      <c r="H96" s="78">
        <f t="shared" si="12"/>
        <v>0</v>
      </c>
      <c r="I96" s="78">
        <f t="shared" si="13"/>
        <v>0</v>
      </c>
    </row>
    <row r="97" spans="2:9" x14ac:dyDescent="0.2">
      <c r="B97" s="76" t="s">
        <v>231</v>
      </c>
      <c r="C97" s="77"/>
      <c r="D97" s="75">
        <v>0</v>
      </c>
      <c r="E97" s="75">
        <v>0</v>
      </c>
      <c r="F97" s="75">
        <v>0</v>
      </c>
      <c r="G97" s="75">
        <v>0</v>
      </c>
      <c r="H97" s="78">
        <f t="shared" si="12"/>
        <v>0</v>
      </c>
      <c r="I97" s="78">
        <f t="shared" si="13"/>
        <v>0</v>
      </c>
    </row>
    <row r="98" spans="2:9" x14ac:dyDescent="0.2">
      <c r="B98" s="76" t="s">
        <v>232</v>
      </c>
      <c r="C98" s="77"/>
      <c r="D98" s="75">
        <v>0</v>
      </c>
      <c r="E98" s="75">
        <v>0</v>
      </c>
      <c r="F98" s="75">
        <v>0</v>
      </c>
      <c r="G98" s="75">
        <v>0</v>
      </c>
      <c r="H98" s="78">
        <f t="shared" si="12"/>
        <v>0</v>
      </c>
      <c r="I98" s="78">
        <f t="shared" si="13"/>
        <v>0</v>
      </c>
    </row>
    <row r="99" spans="2:9" x14ac:dyDescent="0.2">
      <c r="B99" s="76" t="s">
        <v>233</v>
      </c>
      <c r="C99" s="77"/>
      <c r="D99" s="75">
        <v>0</v>
      </c>
      <c r="E99" s="75">
        <v>0</v>
      </c>
      <c r="F99" s="75">
        <v>0</v>
      </c>
      <c r="G99" s="75">
        <v>0</v>
      </c>
      <c r="H99" s="78">
        <f t="shared" si="12"/>
        <v>0</v>
      </c>
      <c r="I99" s="78">
        <f t="shared" si="13"/>
        <v>0</v>
      </c>
    </row>
    <row r="100" spans="2:9" x14ac:dyDescent="0.2">
      <c r="B100" s="76" t="s">
        <v>234</v>
      </c>
      <c r="C100" s="77"/>
      <c r="D100" s="75">
        <v>0</v>
      </c>
      <c r="E100" s="75">
        <v>0</v>
      </c>
      <c r="F100" s="75">
        <v>0</v>
      </c>
      <c r="G100" s="75">
        <v>0</v>
      </c>
      <c r="H100" s="78">
        <f t="shared" si="12"/>
        <v>0</v>
      </c>
      <c r="I100" s="78">
        <f t="shared" si="13"/>
        <v>0</v>
      </c>
    </row>
    <row r="101" spans="2:9" x14ac:dyDescent="0.2">
      <c r="B101" s="76" t="s">
        <v>235</v>
      </c>
      <c r="C101" s="77"/>
      <c r="D101" s="75">
        <v>0</v>
      </c>
      <c r="E101" s="75">
        <v>0</v>
      </c>
      <c r="F101" s="75">
        <v>0</v>
      </c>
      <c r="G101" s="75">
        <v>0</v>
      </c>
      <c r="H101" s="78">
        <f t="shared" si="12"/>
        <v>0</v>
      </c>
      <c r="I101" s="78">
        <f t="shared" si="13"/>
        <v>0</v>
      </c>
    </row>
    <row r="102" spans="2:9" x14ac:dyDescent="0.2">
      <c r="B102" s="76" t="s">
        <v>236</v>
      </c>
      <c r="C102" s="77"/>
      <c r="D102" s="75">
        <v>0</v>
      </c>
      <c r="E102" s="75">
        <v>0</v>
      </c>
      <c r="F102" s="75">
        <v>0</v>
      </c>
      <c r="G102" s="75">
        <v>0</v>
      </c>
      <c r="H102" s="78">
        <f t="shared" si="12"/>
        <v>0</v>
      </c>
      <c r="I102" s="78">
        <f t="shared" si="13"/>
        <v>0</v>
      </c>
    </row>
    <row r="103" spans="2:9" x14ac:dyDescent="0.2">
      <c r="B103" s="76" t="s">
        <v>237</v>
      </c>
      <c r="C103" s="77"/>
      <c r="D103" s="75">
        <v>0</v>
      </c>
      <c r="E103" s="75">
        <v>0</v>
      </c>
      <c r="F103" s="75">
        <v>0</v>
      </c>
      <c r="G103" s="75">
        <v>0</v>
      </c>
      <c r="H103" s="78">
        <f t="shared" si="12"/>
        <v>0</v>
      </c>
      <c r="I103" s="78">
        <f t="shared" si="13"/>
        <v>0</v>
      </c>
    </row>
    <row r="104" spans="2:9" x14ac:dyDescent="0.2">
      <c r="B104" s="73" t="s">
        <v>238</v>
      </c>
      <c r="C104" s="74"/>
      <c r="D104" s="75">
        <v>0</v>
      </c>
      <c r="E104" s="75">
        <v>0</v>
      </c>
      <c r="F104" s="75">
        <v>0</v>
      </c>
      <c r="G104" s="75">
        <v>0</v>
      </c>
      <c r="H104" s="78">
        <f t="shared" si="12"/>
        <v>0</v>
      </c>
      <c r="I104" s="78">
        <f t="shared" si="13"/>
        <v>0</v>
      </c>
    </row>
    <row r="105" spans="2:9" x14ac:dyDescent="0.2">
      <c r="B105" s="76" t="s">
        <v>239</v>
      </c>
      <c r="C105" s="77"/>
      <c r="D105" s="75">
        <v>0</v>
      </c>
      <c r="E105" s="75">
        <v>0</v>
      </c>
      <c r="F105" s="75">
        <v>0</v>
      </c>
      <c r="G105" s="75">
        <v>0</v>
      </c>
      <c r="H105" s="78">
        <f t="shared" si="12"/>
        <v>0</v>
      </c>
      <c r="I105" s="78">
        <f t="shared" si="13"/>
        <v>0</v>
      </c>
    </row>
    <row r="106" spans="2:9" x14ac:dyDescent="0.2">
      <c r="B106" s="76" t="s">
        <v>240</v>
      </c>
      <c r="C106" s="77"/>
      <c r="D106" s="75">
        <v>0</v>
      </c>
      <c r="E106" s="75">
        <v>0</v>
      </c>
      <c r="F106" s="75">
        <v>0</v>
      </c>
      <c r="G106" s="75">
        <v>0</v>
      </c>
      <c r="H106" s="78">
        <f t="shared" si="12"/>
        <v>0</v>
      </c>
      <c r="I106" s="78">
        <f t="shared" si="13"/>
        <v>0</v>
      </c>
    </row>
    <row r="107" spans="2:9" x14ac:dyDescent="0.2">
      <c r="B107" s="76" t="s">
        <v>241</v>
      </c>
      <c r="C107" s="77"/>
      <c r="D107" s="75">
        <v>0</v>
      </c>
      <c r="E107" s="75">
        <v>0</v>
      </c>
      <c r="F107" s="75">
        <v>0</v>
      </c>
      <c r="G107" s="75">
        <v>0</v>
      </c>
      <c r="H107" s="78">
        <f t="shared" si="12"/>
        <v>0</v>
      </c>
      <c r="I107" s="78">
        <f t="shared" si="13"/>
        <v>0</v>
      </c>
    </row>
    <row r="108" spans="2:9" x14ac:dyDescent="0.2">
      <c r="B108" s="76" t="s">
        <v>242</v>
      </c>
      <c r="C108" s="77"/>
      <c r="D108" s="75">
        <v>0</v>
      </c>
      <c r="E108" s="75">
        <v>0</v>
      </c>
      <c r="F108" s="75">
        <v>0</v>
      </c>
      <c r="G108" s="75">
        <v>0</v>
      </c>
      <c r="H108" s="78">
        <f t="shared" si="12"/>
        <v>0</v>
      </c>
      <c r="I108" s="78">
        <f t="shared" si="13"/>
        <v>0</v>
      </c>
    </row>
    <row r="109" spans="2:9" x14ac:dyDescent="0.2">
      <c r="B109" s="76" t="s">
        <v>243</v>
      </c>
      <c r="C109" s="77"/>
      <c r="D109" s="75">
        <v>0</v>
      </c>
      <c r="E109" s="75">
        <v>0</v>
      </c>
      <c r="F109" s="75">
        <v>0</v>
      </c>
      <c r="G109" s="75">
        <v>0</v>
      </c>
      <c r="H109" s="78">
        <f t="shared" si="12"/>
        <v>0</v>
      </c>
      <c r="I109" s="78">
        <f t="shared" si="13"/>
        <v>0</v>
      </c>
    </row>
    <row r="110" spans="2:9" x14ac:dyDescent="0.2">
      <c r="B110" s="76" t="s">
        <v>244</v>
      </c>
      <c r="C110" s="77"/>
      <c r="D110" s="75">
        <v>0</v>
      </c>
      <c r="E110" s="75">
        <v>0</v>
      </c>
      <c r="F110" s="75">
        <v>0</v>
      </c>
      <c r="G110" s="75">
        <v>0</v>
      </c>
      <c r="H110" s="78">
        <f t="shared" si="12"/>
        <v>0</v>
      </c>
      <c r="I110" s="78">
        <f t="shared" si="13"/>
        <v>0</v>
      </c>
    </row>
    <row r="111" spans="2:9" x14ac:dyDescent="0.2">
      <c r="B111" s="76" t="s">
        <v>245</v>
      </c>
      <c r="C111" s="77"/>
      <c r="D111" s="75">
        <v>0</v>
      </c>
      <c r="E111" s="75">
        <v>0</v>
      </c>
      <c r="F111" s="75">
        <v>0</v>
      </c>
      <c r="G111" s="75">
        <v>0</v>
      </c>
      <c r="H111" s="78">
        <f t="shared" si="12"/>
        <v>0</v>
      </c>
      <c r="I111" s="78">
        <f t="shared" si="13"/>
        <v>0</v>
      </c>
    </row>
    <row r="112" spans="2:9" x14ac:dyDescent="0.2">
      <c r="B112" s="76" t="s">
        <v>246</v>
      </c>
      <c r="C112" s="77"/>
      <c r="D112" s="75">
        <v>0</v>
      </c>
      <c r="E112" s="75">
        <v>0</v>
      </c>
      <c r="F112" s="75">
        <v>0</v>
      </c>
      <c r="G112" s="75">
        <v>0</v>
      </c>
      <c r="H112" s="78">
        <f t="shared" si="12"/>
        <v>0</v>
      </c>
      <c r="I112" s="78">
        <f t="shared" si="13"/>
        <v>0</v>
      </c>
    </row>
    <row r="113" spans="2:9" x14ac:dyDescent="0.2">
      <c r="B113" s="76" t="s">
        <v>247</v>
      </c>
      <c r="C113" s="77"/>
      <c r="D113" s="75">
        <v>0</v>
      </c>
      <c r="E113" s="75">
        <v>0</v>
      </c>
      <c r="F113" s="75">
        <v>0</v>
      </c>
      <c r="G113" s="75">
        <v>0</v>
      </c>
      <c r="H113" s="78">
        <f t="shared" si="12"/>
        <v>0</v>
      </c>
      <c r="I113" s="78">
        <f t="shared" si="13"/>
        <v>0</v>
      </c>
    </row>
    <row r="114" spans="2:9" ht="25.5" customHeight="1" x14ac:dyDescent="0.2">
      <c r="B114" s="217" t="s">
        <v>248</v>
      </c>
      <c r="C114" s="218"/>
      <c r="D114" s="75">
        <v>0</v>
      </c>
      <c r="E114" s="75">
        <v>0</v>
      </c>
      <c r="F114" s="75">
        <v>0</v>
      </c>
      <c r="G114" s="75">
        <v>0</v>
      </c>
      <c r="H114" s="78">
        <f t="shared" si="12"/>
        <v>0</v>
      </c>
      <c r="I114" s="78">
        <f t="shared" si="13"/>
        <v>0</v>
      </c>
    </row>
    <row r="115" spans="2:9" x14ac:dyDescent="0.2">
      <c r="B115" s="76" t="s">
        <v>249</v>
      </c>
      <c r="C115" s="77"/>
      <c r="D115" s="75">
        <v>0</v>
      </c>
      <c r="E115" s="75">
        <v>0</v>
      </c>
      <c r="F115" s="75">
        <v>0</v>
      </c>
      <c r="G115" s="75">
        <v>0</v>
      </c>
      <c r="H115" s="78">
        <f t="shared" si="12"/>
        <v>0</v>
      </c>
      <c r="I115" s="78">
        <f t="shared" si="13"/>
        <v>0</v>
      </c>
    </row>
    <row r="116" spans="2:9" x14ac:dyDescent="0.2">
      <c r="B116" s="76" t="s">
        <v>250</v>
      </c>
      <c r="C116" s="77"/>
      <c r="D116" s="75">
        <v>0</v>
      </c>
      <c r="E116" s="75">
        <v>0</v>
      </c>
      <c r="F116" s="75">
        <v>0</v>
      </c>
      <c r="G116" s="75">
        <v>0</v>
      </c>
      <c r="H116" s="78">
        <f t="shared" si="12"/>
        <v>0</v>
      </c>
      <c r="I116" s="78">
        <f t="shared" si="13"/>
        <v>0</v>
      </c>
    </row>
    <row r="117" spans="2:9" x14ac:dyDescent="0.2">
      <c r="B117" s="76" t="s">
        <v>251</v>
      </c>
      <c r="C117" s="77"/>
      <c r="D117" s="75">
        <v>0</v>
      </c>
      <c r="E117" s="75">
        <v>0</v>
      </c>
      <c r="F117" s="75">
        <v>0</v>
      </c>
      <c r="G117" s="75">
        <v>0</v>
      </c>
      <c r="H117" s="78">
        <f t="shared" si="12"/>
        <v>0</v>
      </c>
      <c r="I117" s="78">
        <f t="shared" si="13"/>
        <v>0</v>
      </c>
    </row>
    <row r="118" spans="2:9" x14ac:dyDescent="0.2">
      <c r="B118" s="76" t="s">
        <v>252</v>
      </c>
      <c r="C118" s="77"/>
      <c r="D118" s="75">
        <v>0</v>
      </c>
      <c r="E118" s="75">
        <v>0</v>
      </c>
      <c r="F118" s="75">
        <v>0</v>
      </c>
      <c r="G118" s="75">
        <v>0</v>
      </c>
      <c r="H118" s="78">
        <f t="shared" si="12"/>
        <v>0</v>
      </c>
      <c r="I118" s="78">
        <f t="shared" si="13"/>
        <v>0</v>
      </c>
    </row>
    <row r="119" spans="2:9" x14ac:dyDescent="0.2">
      <c r="B119" s="76" t="s">
        <v>253</v>
      </c>
      <c r="C119" s="77"/>
      <c r="D119" s="75">
        <v>0</v>
      </c>
      <c r="E119" s="75">
        <v>0</v>
      </c>
      <c r="F119" s="75">
        <v>0</v>
      </c>
      <c r="G119" s="75">
        <v>0</v>
      </c>
      <c r="H119" s="78">
        <f t="shared" si="12"/>
        <v>0</v>
      </c>
      <c r="I119" s="78">
        <f t="shared" si="13"/>
        <v>0</v>
      </c>
    </row>
    <row r="120" spans="2:9" x14ac:dyDescent="0.2">
      <c r="B120" s="76" t="s">
        <v>254</v>
      </c>
      <c r="C120" s="77"/>
      <c r="D120" s="75">
        <v>0</v>
      </c>
      <c r="E120" s="75">
        <v>0</v>
      </c>
      <c r="F120" s="75">
        <v>0</v>
      </c>
      <c r="G120" s="75">
        <v>0</v>
      </c>
      <c r="H120" s="78">
        <f t="shared" si="12"/>
        <v>0</v>
      </c>
      <c r="I120" s="78">
        <f t="shared" si="13"/>
        <v>0</v>
      </c>
    </row>
    <row r="121" spans="2:9" x14ac:dyDescent="0.2">
      <c r="B121" s="76" t="s">
        <v>255</v>
      </c>
      <c r="C121" s="77"/>
      <c r="D121" s="75"/>
      <c r="E121" s="75"/>
      <c r="F121" s="75"/>
      <c r="G121" s="75"/>
      <c r="H121" s="78">
        <f t="shared" si="12"/>
        <v>0</v>
      </c>
      <c r="I121" s="78">
        <f t="shared" si="13"/>
        <v>0</v>
      </c>
    </row>
    <row r="122" spans="2:9" x14ac:dyDescent="0.2">
      <c r="B122" s="76" t="s">
        <v>256</v>
      </c>
      <c r="C122" s="77"/>
      <c r="D122" s="75">
        <v>0</v>
      </c>
      <c r="E122" s="75">
        <v>0</v>
      </c>
      <c r="F122" s="75">
        <v>0</v>
      </c>
      <c r="G122" s="75">
        <v>0</v>
      </c>
      <c r="H122" s="78">
        <f t="shared" si="12"/>
        <v>0</v>
      </c>
      <c r="I122" s="78">
        <f t="shared" si="13"/>
        <v>0</v>
      </c>
    </row>
    <row r="123" spans="2:9" x14ac:dyDescent="0.2">
      <c r="B123" s="76" t="s">
        <v>257</v>
      </c>
      <c r="C123" s="77"/>
      <c r="D123" s="75">
        <v>0</v>
      </c>
      <c r="E123" s="75">
        <v>0</v>
      </c>
      <c r="F123" s="75">
        <v>0</v>
      </c>
      <c r="G123" s="75">
        <v>0</v>
      </c>
      <c r="H123" s="78">
        <f t="shared" si="12"/>
        <v>0</v>
      </c>
      <c r="I123" s="78">
        <f t="shared" si="13"/>
        <v>0</v>
      </c>
    </row>
    <row r="124" spans="2:9" x14ac:dyDescent="0.2">
      <c r="B124" s="73" t="s">
        <v>258</v>
      </c>
      <c r="C124" s="74"/>
      <c r="D124" s="75">
        <v>0</v>
      </c>
      <c r="E124" s="75">
        <v>0</v>
      </c>
      <c r="F124" s="75">
        <v>0</v>
      </c>
      <c r="G124" s="75">
        <v>0</v>
      </c>
      <c r="H124" s="78">
        <f t="shared" si="12"/>
        <v>0</v>
      </c>
      <c r="I124" s="78">
        <f t="shared" si="13"/>
        <v>0</v>
      </c>
    </row>
    <row r="125" spans="2:9" x14ac:dyDescent="0.2">
      <c r="B125" s="76" t="s">
        <v>259</v>
      </c>
      <c r="C125" s="77"/>
      <c r="D125" s="75">
        <v>0</v>
      </c>
      <c r="E125" s="75">
        <v>0</v>
      </c>
      <c r="F125" s="75">
        <v>0</v>
      </c>
      <c r="G125" s="75">
        <v>0</v>
      </c>
      <c r="H125" s="78">
        <f t="shared" si="12"/>
        <v>0</v>
      </c>
      <c r="I125" s="78">
        <f t="shared" si="13"/>
        <v>0</v>
      </c>
    </row>
    <row r="126" spans="2:9" x14ac:dyDescent="0.2">
      <c r="B126" s="76" t="s">
        <v>260</v>
      </c>
      <c r="C126" s="77"/>
      <c r="D126" s="75">
        <v>0</v>
      </c>
      <c r="E126" s="75">
        <v>0</v>
      </c>
      <c r="F126" s="75">
        <v>0</v>
      </c>
      <c r="G126" s="75">
        <v>0</v>
      </c>
      <c r="H126" s="78">
        <f t="shared" si="12"/>
        <v>0</v>
      </c>
      <c r="I126" s="78">
        <f t="shared" si="13"/>
        <v>0</v>
      </c>
    </row>
    <row r="127" spans="2:9" x14ac:dyDescent="0.2">
      <c r="B127" s="76" t="s">
        <v>261</v>
      </c>
      <c r="C127" s="77"/>
      <c r="D127" s="75">
        <v>0</v>
      </c>
      <c r="E127" s="75">
        <v>0</v>
      </c>
      <c r="F127" s="75">
        <v>0</v>
      </c>
      <c r="G127" s="75">
        <v>0</v>
      </c>
      <c r="H127" s="78">
        <f t="shared" si="12"/>
        <v>0</v>
      </c>
      <c r="I127" s="78">
        <f t="shared" si="13"/>
        <v>0</v>
      </c>
    </row>
    <row r="128" spans="2:9" x14ac:dyDescent="0.2">
      <c r="B128" s="76" t="s">
        <v>262</v>
      </c>
      <c r="C128" s="77"/>
      <c r="D128" s="75">
        <v>0</v>
      </c>
      <c r="E128" s="75">
        <v>0</v>
      </c>
      <c r="F128" s="75">
        <v>0</v>
      </c>
      <c r="G128" s="75">
        <v>0</v>
      </c>
      <c r="H128" s="78">
        <f t="shared" si="12"/>
        <v>0</v>
      </c>
      <c r="I128" s="78">
        <f t="shared" si="13"/>
        <v>0</v>
      </c>
    </row>
    <row r="129" spans="2:9" x14ac:dyDescent="0.2">
      <c r="B129" s="76" t="s">
        <v>263</v>
      </c>
      <c r="C129" s="77"/>
      <c r="D129" s="75">
        <v>0</v>
      </c>
      <c r="E129" s="75">
        <v>0</v>
      </c>
      <c r="F129" s="75">
        <v>0</v>
      </c>
      <c r="G129" s="75">
        <v>0</v>
      </c>
      <c r="H129" s="78">
        <f t="shared" si="12"/>
        <v>0</v>
      </c>
      <c r="I129" s="78">
        <f t="shared" si="13"/>
        <v>0</v>
      </c>
    </row>
    <row r="130" spans="2:9" x14ac:dyDescent="0.2">
      <c r="B130" s="76" t="s">
        <v>264</v>
      </c>
      <c r="C130" s="77"/>
      <c r="D130" s="75">
        <v>0</v>
      </c>
      <c r="E130" s="75">
        <v>0</v>
      </c>
      <c r="F130" s="75">
        <v>0</v>
      </c>
      <c r="G130" s="75">
        <v>0</v>
      </c>
      <c r="H130" s="78">
        <f t="shared" si="12"/>
        <v>0</v>
      </c>
      <c r="I130" s="78">
        <f t="shared" si="13"/>
        <v>0</v>
      </c>
    </row>
    <row r="131" spans="2:9" x14ac:dyDescent="0.2">
      <c r="B131" s="76" t="s">
        <v>265</v>
      </c>
      <c r="C131" s="77"/>
      <c r="D131" s="75">
        <v>0</v>
      </c>
      <c r="E131" s="75">
        <v>0</v>
      </c>
      <c r="F131" s="75">
        <v>0</v>
      </c>
      <c r="G131" s="75">
        <v>0</v>
      </c>
      <c r="H131" s="78">
        <f t="shared" si="12"/>
        <v>0</v>
      </c>
      <c r="I131" s="78">
        <f t="shared" si="13"/>
        <v>0</v>
      </c>
    </row>
    <row r="132" spans="2:9" x14ac:dyDescent="0.2">
      <c r="B132" s="76" t="s">
        <v>266</v>
      </c>
      <c r="C132" s="77"/>
      <c r="D132" s="75">
        <v>0</v>
      </c>
      <c r="E132" s="75">
        <v>0</v>
      </c>
      <c r="F132" s="75">
        <v>0</v>
      </c>
      <c r="G132" s="75">
        <v>0</v>
      </c>
      <c r="H132" s="78">
        <f t="shared" si="12"/>
        <v>0</v>
      </c>
      <c r="I132" s="78">
        <f t="shared" si="13"/>
        <v>0</v>
      </c>
    </row>
    <row r="133" spans="2:9" x14ac:dyDescent="0.2">
      <c r="B133" s="76" t="s">
        <v>267</v>
      </c>
      <c r="C133" s="77"/>
      <c r="D133" s="75">
        <v>0</v>
      </c>
      <c r="E133" s="75">
        <v>0</v>
      </c>
      <c r="F133" s="75">
        <v>0</v>
      </c>
      <c r="G133" s="75">
        <v>0</v>
      </c>
      <c r="H133" s="78">
        <f t="shared" si="12"/>
        <v>0</v>
      </c>
      <c r="I133" s="78">
        <f t="shared" si="13"/>
        <v>0</v>
      </c>
    </row>
    <row r="134" spans="2:9" x14ac:dyDescent="0.2">
      <c r="B134" s="73" t="s">
        <v>268</v>
      </c>
      <c r="C134" s="74"/>
      <c r="D134" s="75">
        <v>0</v>
      </c>
      <c r="E134" s="75">
        <v>0</v>
      </c>
      <c r="F134" s="75">
        <v>0</v>
      </c>
      <c r="G134" s="75">
        <v>0</v>
      </c>
      <c r="H134" s="78">
        <f t="shared" si="12"/>
        <v>0</v>
      </c>
      <c r="I134" s="78">
        <f t="shared" si="13"/>
        <v>0</v>
      </c>
    </row>
    <row r="135" spans="2:9" x14ac:dyDescent="0.2">
      <c r="B135" s="76" t="s">
        <v>269</v>
      </c>
      <c r="C135" s="77"/>
      <c r="D135" s="75">
        <v>0</v>
      </c>
      <c r="E135" s="75">
        <v>0</v>
      </c>
      <c r="F135" s="75">
        <v>0</v>
      </c>
      <c r="G135" s="75">
        <v>0</v>
      </c>
      <c r="H135" s="78">
        <f t="shared" si="12"/>
        <v>0</v>
      </c>
      <c r="I135" s="78">
        <f t="shared" si="13"/>
        <v>0</v>
      </c>
    </row>
    <row r="136" spans="2:9" x14ac:dyDescent="0.2">
      <c r="B136" s="76" t="s">
        <v>270</v>
      </c>
      <c r="C136" s="77"/>
      <c r="D136" s="75">
        <v>0</v>
      </c>
      <c r="E136" s="75">
        <v>0</v>
      </c>
      <c r="F136" s="75">
        <v>0</v>
      </c>
      <c r="G136" s="75">
        <v>0</v>
      </c>
      <c r="H136" s="78">
        <f t="shared" si="12"/>
        <v>0</v>
      </c>
      <c r="I136" s="78">
        <f t="shared" si="13"/>
        <v>0</v>
      </c>
    </row>
    <row r="137" spans="2:9" x14ac:dyDescent="0.2">
      <c r="B137" s="76" t="s">
        <v>271</v>
      </c>
      <c r="C137" s="77"/>
      <c r="D137" s="75">
        <v>0</v>
      </c>
      <c r="E137" s="75">
        <v>0</v>
      </c>
      <c r="F137" s="75">
        <v>0</v>
      </c>
      <c r="G137" s="75">
        <v>0</v>
      </c>
      <c r="H137" s="78">
        <f t="shared" si="12"/>
        <v>0</v>
      </c>
      <c r="I137" s="78">
        <f t="shared" si="13"/>
        <v>0</v>
      </c>
    </row>
    <row r="138" spans="2:9" x14ac:dyDescent="0.2">
      <c r="B138" s="73" t="s">
        <v>272</v>
      </c>
      <c r="C138" s="74"/>
      <c r="D138" s="75">
        <v>0</v>
      </c>
      <c r="E138" s="75">
        <v>0</v>
      </c>
      <c r="F138" s="75">
        <v>0</v>
      </c>
      <c r="G138" s="75">
        <v>0</v>
      </c>
      <c r="H138" s="78">
        <f t="shared" si="12"/>
        <v>0</v>
      </c>
      <c r="I138" s="78">
        <f t="shared" si="13"/>
        <v>0</v>
      </c>
    </row>
    <row r="139" spans="2:9" x14ac:dyDescent="0.2">
      <c r="B139" s="76" t="s">
        <v>273</v>
      </c>
      <c r="C139" s="77"/>
      <c r="D139" s="75">
        <v>0</v>
      </c>
      <c r="E139" s="75">
        <v>0</v>
      </c>
      <c r="F139" s="75">
        <v>0</v>
      </c>
      <c r="G139" s="75">
        <v>0</v>
      </c>
      <c r="H139" s="78">
        <f t="shared" si="12"/>
        <v>0</v>
      </c>
      <c r="I139" s="78">
        <f t="shared" si="13"/>
        <v>0</v>
      </c>
    </row>
    <row r="140" spans="2:9" x14ac:dyDescent="0.2">
      <c r="B140" s="76" t="s">
        <v>274</v>
      </c>
      <c r="C140" s="77"/>
      <c r="D140" s="75">
        <v>0</v>
      </c>
      <c r="E140" s="75">
        <v>0</v>
      </c>
      <c r="F140" s="75">
        <v>0</v>
      </c>
      <c r="G140" s="75">
        <v>0</v>
      </c>
      <c r="H140" s="78">
        <f t="shared" si="12"/>
        <v>0</v>
      </c>
      <c r="I140" s="78">
        <f t="shared" si="13"/>
        <v>0</v>
      </c>
    </row>
    <row r="141" spans="2:9" x14ac:dyDescent="0.2">
      <c r="B141" s="76" t="s">
        <v>275</v>
      </c>
      <c r="C141" s="77"/>
      <c r="D141" s="75">
        <v>0</v>
      </c>
      <c r="E141" s="75">
        <v>0</v>
      </c>
      <c r="F141" s="75">
        <v>0</v>
      </c>
      <c r="G141" s="75">
        <v>0</v>
      </c>
      <c r="H141" s="78">
        <f t="shared" ref="H141:H158" si="14">G141</f>
        <v>0</v>
      </c>
      <c r="I141" s="78">
        <f t="shared" si="13"/>
        <v>0</v>
      </c>
    </row>
    <row r="142" spans="2:9" x14ac:dyDescent="0.2">
      <c r="B142" s="76" t="s">
        <v>276</v>
      </c>
      <c r="C142" s="77"/>
      <c r="D142" s="75">
        <v>0</v>
      </c>
      <c r="E142" s="75">
        <v>0</v>
      </c>
      <c r="F142" s="75">
        <v>0</v>
      </c>
      <c r="G142" s="75">
        <v>0</v>
      </c>
      <c r="H142" s="78">
        <f t="shared" si="14"/>
        <v>0</v>
      </c>
      <c r="I142" s="78">
        <f t="shared" si="13"/>
        <v>0</v>
      </c>
    </row>
    <row r="143" spans="2:9" x14ac:dyDescent="0.2">
      <c r="B143" s="76" t="s">
        <v>277</v>
      </c>
      <c r="C143" s="77"/>
      <c r="D143" s="75">
        <v>0</v>
      </c>
      <c r="E143" s="75">
        <v>0</v>
      </c>
      <c r="F143" s="75">
        <v>0</v>
      </c>
      <c r="G143" s="75">
        <v>0</v>
      </c>
      <c r="H143" s="78">
        <f t="shared" si="14"/>
        <v>0</v>
      </c>
      <c r="I143" s="78">
        <f t="shared" si="13"/>
        <v>0</v>
      </c>
    </row>
    <row r="144" spans="2:9" x14ac:dyDescent="0.2">
      <c r="B144" s="76" t="s">
        <v>278</v>
      </c>
      <c r="C144" s="77"/>
      <c r="D144" s="75">
        <v>0</v>
      </c>
      <c r="E144" s="75">
        <v>0</v>
      </c>
      <c r="F144" s="75">
        <v>0</v>
      </c>
      <c r="G144" s="75">
        <v>0</v>
      </c>
      <c r="H144" s="78">
        <f t="shared" si="14"/>
        <v>0</v>
      </c>
      <c r="I144" s="78">
        <f t="shared" si="13"/>
        <v>0</v>
      </c>
    </row>
    <row r="145" spans="2:9" x14ac:dyDescent="0.2">
      <c r="B145" s="76" t="s">
        <v>279</v>
      </c>
      <c r="C145" s="77"/>
      <c r="D145" s="75">
        <v>0</v>
      </c>
      <c r="E145" s="75">
        <v>0</v>
      </c>
      <c r="F145" s="75">
        <v>0</v>
      </c>
      <c r="G145" s="75">
        <v>0</v>
      </c>
      <c r="H145" s="78">
        <f t="shared" si="14"/>
        <v>0</v>
      </c>
      <c r="I145" s="78">
        <f t="shared" si="13"/>
        <v>0</v>
      </c>
    </row>
    <row r="146" spans="2:9" x14ac:dyDescent="0.2">
      <c r="B146" s="76" t="s">
        <v>280</v>
      </c>
      <c r="C146" s="77"/>
      <c r="D146" s="75">
        <v>0</v>
      </c>
      <c r="E146" s="75">
        <v>0</v>
      </c>
      <c r="F146" s="75">
        <v>0</v>
      </c>
      <c r="G146" s="75">
        <v>0</v>
      </c>
      <c r="H146" s="78">
        <f t="shared" si="14"/>
        <v>0</v>
      </c>
      <c r="I146" s="78">
        <f t="shared" si="13"/>
        <v>0</v>
      </c>
    </row>
    <row r="147" spans="2:9" x14ac:dyDescent="0.2">
      <c r="B147" s="73" t="s">
        <v>281</v>
      </c>
      <c r="C147" s="74"/>
      <c r="D147" s="75">
        <v>0</v>
      </c>
      <c r="E147" s="75">
        <v>0</v>
      </c>
      <c r="F147" s="75">
        <v>0</v>
      </c>
      <c r="G147" s="75">
        <v>0</v>
      </c>
      <c r="H147" s="78">
        <f t="shared" si="14"/>
        <v>0</v>
      </c>
      <c r="I147" s="78">
        <f t="shared" si="13"/>
        <v>0</v>
      </c>
    </row>
    <row r="148" spans="2:9" x14ac:dyDescent="0.2">
      <c r="B148" s="76" t="s">
        <v>282</v>
      </c>
      <c r="C148" s="77"/>
      <c r="D148" s="75">
        <v>0</v>
      </c>
      <c r="E148" s="75">
        <v>0</v>
      </c>
      <c r="F148" s="75">
        <v>0</v>
      </c>
      <c r="G148" s="75">
        <v>0</v>
      </c>
      <c r="H148" s="78">
        <f t="shared" si="14"/>
        <v>0</v>
      </c>
      <c r="I148" s="78">
        <f t="shared" si="13"/>
        <v>0</v>
      </c>
    </row>
    <row r="149" spans="2:9" x14ac:dyDescent="0.2">
      <c r="B149" s="76" t="s">
        <v>283</v>
      </c>
      <c r="C149" s="77"/>
      <c r="D149" s="75">
        <v>0</v>
      </c>
      <c r="E149" s="75">
        <v>0</v>
      </c>
      <c r="F149" s="75">
        <v>0</v>
      </c>
      <c r="G149" s="75">
        <v>0</v>
      </c>
      <c r="H149" s="78">
        <f t="shared" si="14"/>
        <v>0</v>
      </c>
      <c r="I149" s="78">
        <f t="shared" si="13"/>
        <v>0</v>
      </c>
    </row>
    <row r="150" spans="2:9" x14ac:dyDescent="0.2">
      <c r="B150" s="76" t="s">
        <v>284</v>
      </c>
      <c r="C150" s="77"/>
      <c r="D150" s="75">
        <v>0</v>
      </c>
      <c r="E150" s="75">
        <v>0</v>
      </c>
      <c r="F150" s="75">
        <v>0</v>
      </c>
      <c r="G150" s="75">
        <v>0</v>
      </c>
      <c r="H150" s="78">
        <f t="shared" si="14"/>
        <v>0</v>
      </c>
      <c r="I150" s="78">
        <f t="shared" ref="I150:I158" si="15">F150-G150</f>
        <v>0</v>
      </c>
    </row>
    <row r="151" spans="2:9" x14ac:dyDescent="0.2">
      <c r="B151" s="73" t="s">
        <v>285</v>
      </c>
      <c r="C151" s="74"/>
      <c r="D151" s="75">
        <v>0</v>
      </c>
      <c r="E151" s="75">
        <v>0</v>
      </c>
      <c r="F151" s="75">
        <v>0</v>
      </c>
      <c r="G151" s="75">
        <v>0</v>
      </c>
      <c r="H151" s="78">
        <f t="shared" si="14"/>
        <v>0</v>
      </c>
      <c r="I151" s="78">
        <f t="shared" si="15"/>
        <v>0</v>
      </c>
    </row>
    <row r="152" spans="2:9" x14ac:dyDescent="0.2">
      <c r="B152" s="76" t="s">
        <v>286</v>
      </c>
      <c r="C152" s="77"/>
      <c r="D152" s="75">
        <v>0</v>
      </c>
      <c r="E152" s="75">
        <v>0</v>
      </c>
      <c r="F152" s="75">
        <v>0</v>
      </c>
      <c r="G152" s="75">
        <v>0</v>
      </c>
      <c r="H152" s="78">
        <f t="shared" si="14"/>
        <v>0</v>
      </c>
      <c r="I152" s="78">
        <f t="shared" si="15"/>
        <v>0</v>
      </c>
    </row>
    <row r="153" spans="2:9" x14ac:dyDescent="0.2">
      <c r="B153" s="76" t="s">
        <v>287</v>
      </c>
      <c r="C153" s="77"/>
      <c r="D153" s="75">
        <v>0</v>
      </c>
      <c r="E153" s="75">
        <v>0</v>
      </c>
      <c r="F153" s="75">
        <v>0</v>
      </c>
      <c r="G153" s="75">
        <v>0</v>
      </c>
      <c r="H153" s="78">
        <f t="shared" si="14"/>
        <v>0</v>
      </c>
      <c r="I153" s="78">
        <f t="shared" si="15"/>
        <v>0</v>
      </c>
    </row>
    <row r="154" spans="2:9" x14ac:dyDescent="0.2">
      <c r="B154" s="76" t="s">
        <v>288</v>
      </c>
      <c r="C154" s="77"/>
      <c r="D154" s="75">
        <v>0</v>
      </c>
      <c r="E154" s="75">
        <v>0</v>
      </c>
      <c r="F154" s="75">
        <v>0</v>
      </c>
      <c r="G154" s="75">
        <v>0</v>
      </c>
      <c r="H154" s="78">
        <f t="shared" si="14"/>
        <v>0</v>
      </c>
      <c r="I154" s="78">
        <f t="shared" si="15"/>
        <v>0</v>
      </c>
    </row>
    <row r="155" spans="2:9" x14ac:dyDescent="0.2">
      <c r="B155" s="76" t="s">
        <v>289</v>
      </c>
      <c r="C155" s="77"/>
      <c r="D155" s="75">
        <v>0</v>
      </c>
      <c r="E155" s="75">
        <v>0</v>
      </c>
      <c r="F155" s="75">
        <v>0</v>
      </c>
      <c r="G155" s="75">
        <v>0</v>
      </c>
      <c r="H155" s="78">
        <f t="shared" si="14"/>
        <v>0</v>
      </c>
      <c r="I155" s="78">
        <f t="shared" si="15"/>
        <v>0</v>
      </c>
    </row>
    <row r="156" spans="2:9" x14ac:dyDescent="0.2">
      <c r="B156" s="76" t="s">
        <v>290</v>
      </c>
      <c r="C156" s="77"/>
      <c r="D156" s="75">
        <v>0</v>
      </c>
      <c r="E156" s="75">
        <v>0</v>
      </c>
      <c r="F156" s="75">
        <v>0</v>
      </c>
      <c r="G156" s="75">
        <v>0</v>
      </c>
      <c r="H156" s="78">
        <f t="shared" si="14"/>
        <v>0</v>
      </c>
      <c r="I156" s="78">
        <f t="shared" si="15"/>
        <v>0</v>
      </c>
    </row>
    <row r="157" spans="2:9" x14ac:dyDescent="0.2">
      <c r="B157" s="76" t="s">
        <v>291</v>
      </c>
      <c r="C157" s="77"/>
      <c r="D157" s="75">
        <v>0</v>
      </c>
      <c r="E157" s="75">
        <v>0</v>
      </c>
      <c r="F157" s="75">
        <v>0</v>
      </c>
      <c r="G157" s="75">
        <v>0</v>
      </c>
      <c r="H157" s="78">
        <f t="shared" si="14"/>
        <v>0</v>
      </c>
      <c r="I157" s="78">
        <f t="shared" si="15"/>
        <v>0</v>
      </c>
    </row>
    <row r="158" spans="2:9" x14ac:dyDescent="0.2">
      <c r="B158" s="76" t="s">
        <v>292</v>
      </c>
      <c r="C158" s="77"/>
      <c r="D158" s="75">
        <v>0</v>
      </c>
      <c r="E158" s="75">
        <v>0</v>
      </c>
      <c r="F158" s="75">
        <v>0</v>
      </c>
      <c r="G158" s="75">
        <v>0</v>
      </c>
      <c r="H158" s="78">
        <f t="shared" si="14"/>
        <v>0</v>
      </c>
      <c r="I158" s="78">
        <f t="shared" si="15"/>
        <v>0</v>
      </c>
    </row>
    <row r="159" spans="2:9" x14ac:dyDescent="0.2">
      <c r="B159" s="73"/>
      <c r="C159" s="74"/>
      <c r="D159" s="75">
        <v>0</v>
      </c>
      <c r="E159" s="75">
        <v>0</v>
      </c>
      <c r="F159" s="75">
        <v>0</v>
      </c>
      <c r="G159" s="75">
        <v>0</v>
      </c>
      <c r="H159" s="78"/>
      <c r="I159" s="78"/>
    </row>
    <row r="160" spans="2:9" x14ac:dyDescent="0.2">
      <c r="B160" s="85" t="s">
        <v>294</v>
      </c>
      <c r="C160" s="86"/>
      <c r="D160" s="72">
        <f t="shared" ref="D160:F160" si="16">D39+D29+D19+D11+D49</f>
        <v>9394622</v>
      </c>
      <c r="E160" s="72">
        <f t="shared" si="16"/>
        <v>0</v>
      </c>
      <c r="F160" s="72">
        <f t="shared" si="16"/>
        <v>9394622</v>
      </c>
      <c r="G160" s="72">
        <f>G39+G29+G19+G11</f>
        <v>1474195</v>
      </c>
      <c r="H160" s="72">
        <f>H39+H29+H19+H11+H49</f>
        <v>1474195</v>
      </c>
      <c r="I160" s="72">
        <v>130688</v>
      </c>
    </row>
    <row r="161" spans="2:9" ht="13.5" thickBot="1" x14ac:dyDescent="0.25">
      <c r="B161" s="87"/>
      <c r="C161" s="88"/>
      <c r="D161" s="89"/>
      <c r="E161" s="90"/>
      <c r="F161" s="90"/>
      <c r="G161" s="90"/>
      <c r="H161" s="90"/>
      <c r="I161" s="90"/>
    </row>
    <row r="162" spans="2:9" ht="13.5" x14ac:dyDescent="0.25">
      <c r="B162" s="20" t="s">
        <v>444</v>
      </c>
      <c r="C162" s="2"/>
      <c r="D162" s="2"/>
    </row>
    <row r="163" spans="2:9" x14ac:dyDescent="0.2">
      <c r="C163" s="2"/>
      <c r="D163" s="2"/>
    </row>
    <row r="164" spans="2:9" x14ac:dyDescent="0.2">
      <c r="C164" s="2"/>
      <c r="D164" s="2"/>
      <c r="I164" s="53"/>
    </row>
    <row r="165" spans="2:9" x14ac:dyDescent="0.2">
      <c r="B165" s="210" t="s">
        <v>452</v>
      </c>
      <c r="C165" s="210"/>
      <c r="D165" s="2"/>
      <c r="E165" s="2" t="s">
        <v>453</v>
      </c>
    </row>
    <row r="166" spans="2:9" ht="15" customHeight="1" x14ac:dyDescent="0.25">
      <c r="B166" s="211" t="s">
        <v>447</v>
      </c>
      <c r="C166" s="211"/>
      <c r="D166" s="2"/>
      <c r="E166" s="2" t="s">
        <v>120</v>
      </c>
      <c r="H166" s="53"/>
    </row>
    <row r="167" spans="2:9" x14ac:dyDescent="0.2">
      <c r="C167" s="2"/>
      <c r="D167" s="2"/>
    </row>
    <row r="168" spans="2:9" x14ac:dyDescent="0.2">
      <c r="C168" s="2"/>
      <c r="D168" s="2"/>
    </row>
    <row r="169" spans="2:9" x14ac:dyDescent="0.2">
      <c r="C169" s="2"/>
      <c r="D169" s="2"/>
    </row>
  </sheetData>
  <mergeCells count="14">
    <mergeCell ref="B63:C63"/>
    <mergeCell ref="B114:C114"/>
    <mergeCell ref="B165:C165"/>
    <mergeCell ref="B166:C166"/>
    <mergeCell ref="B7:C9"/>
    <mergeCell ref="D7:H8"/>
    <mergeCell ref="I7:I9"/>
    <mergeCell ref="B39:C39"/>
    <mergeCell ref="B49:C4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horizontalDpi="360" verticalDpi="360" r:id="rId1"/>
  <rowBreaks count="1" manualBreakCount="1">
    <brk id="8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G93"/>
  <sheetViews>
    <sheetView zoomScale="120" zoomScaleNormal="120" workbookViewId="0">
      <pane ySplit="9" topLeftCell="A73" activePane="bottomLeft" state="frozen"/>
      <selection activeCell="C22" sqref="C22"/>
      <selection pane="bottomLeft" activeCell="C22" sqref="C22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182" t="s">
        <v>446</v>
      </c>
      <c r="B2" s="169"/>
      <c r="C2" s="169"/>
      <c r="D2" s="169"/>
      <c r="E2" s="169"/>
      <c r="F2" s="169"/>
      <c r="G2" s="219"/>
    </row>
    <row r="3" spans="1:7" x14ac:dyDescent="0.2">
      <c r="A3" s="183" t="s">
        <v>213</v>
      </c>
      <c r="B3" s="184"/>
      <c r="C3" s="184"/>
      <c r="D3" s="184"/>
      <c r="E3" s="184"/>
      <c r="F3" s="184"/>
      <c r="G3" s="220"/>
    </row>
    <row r="4" spans="1:7" x14ac:dyDescent="0.2">
      <c r="A4" s="183" t="s">
        <v>301</v>
      </c>
      <c r="B4" s="184"/>
      <c r="C4" s="184"/>
      <c r="D4" s="184"/>
      <c r="E4" s="184"/>
      <c r="F4" s="184"/>
      <c r="G4" s="220"/>
    </row>
    <row r="5" spans="1:7" x14ac:dyDescent="0.2">
      <c r="A5" s="183" t="s">
        <v>449</v>
      </c>
      <c r="B5" s="184"/>
      <c r="C5" s="184"/>
      <c r="D5" s="184"/>
      <c r="E5" s="184"/>
      <c r="F5" s="184"/>
      <c r="G5" s="220"/>
    </row>
    <row r="6" spans="1:7" ht="13.5" thickBot="1" x14ac:dyDescent="0.25">
      <c r="A6" s="186" t="s">
        <v>1</v>
      </c>
      <c r="B6" s="187"/>
      <c r="C6" s="187"/>
      <c r="D6" s="187"/>
      <c r="E6" s="187"/>
      <c r="F6" s="187"/>
      <c r="G6" s="221"/>
    </row>
    <row r="7" spans="1:7" ht="15.75" customHeight="1" x14ac:dyDescent="0.2">
      <c r="A7" s="182" t="s">
        <v>2</v>
      </c>
      <c r="B7" s="168" t="s">
        <v>215</v>
      </c>
      <c r="C7" s="212"/>
      <c r="D7" s="212"/>
      <c r="E7" s="212"/>
      <c r="F7" s="213"/>
      <c r="G7" s="191" t="s">
        <v>216</v>
      </c>
    </row>
    <row r="8" spans="1:7" ht="15.75" customHeight="1" thickBot="1" x14ac:dyDescent="0.25">
      <c r="A8" s="183"/>
      <c r="B8" s="174"/>
      <c r="C8" s="175"/>
      <c r="D8" s="175"/>
      <c r="E8" s="175"/>
      <c r="F8" s="176"/>
      <c r="G8" s="222"/>
    </row>
    <row r="9" spans="1:7" ht="26.25" thickBot="1" x14ac:dyDescent="0.25">
      <c r="A9" s="186"/>
      <c r="B9" s="155" t="s">
        <v>174</v>
      </c>
      <c r="C9" s="148" t="s">
        <v>217</v>
      </c>
      <c r="D9" s="148" t="s">
        <v>218</v>
      </c>
      <c r="E9" s="148" t="s">
        <v>172</v>
      </c>
      <c r="F9" s="148" t="s">
        <v>191</v>
      </c>
      <c r="G9" s="192"/>
    </row>
    <row r="10" spans="1:7" x14ac:dyDescent="0.2">
      <c r="A10" s="99"/>
      <c r="B10" s="100"/>
      <c r="C10" s="100"/>
      <c r="D10" s="100"/>
      <c r="E10" s="100"/>
      <c r="F10" s="100"/>
      <c r="G10" s="100"/>
    </row>
    <row r="11" spans="1:7" x14ac:dyDescent="0.2">
      <c r="A11" s="101" t="s">
        <v>302</v>
      </c>
      <c r="B11" s="59">
        <f t="shared" ref="B11:F11" si="0">B12+B22+B31+B42</f>
        <v>9394622</v>
      </c>
      <c r="C11" s="59">
        <f t="shared" si="0"/>
        <v>0</v>
      </c>
      <c r="D11" s="59">
        <f t="shared" si="0"/>
        <v>9394622</v>
      </c>
      <c r="E11" s="59">
        <f t="shared" si="0"/>
        <v>1474195</v>
      </c>
      <c r="F11" s="59">
        <f t="shared" si="0"/>
        <v>1474195</v>
      </c>
      <c r="G11" s="59">
        <f>D11-E11</f>
        <v>7920427</v>
      </c>
    </row>
    <row r="12" spans="1:7" x14ac:dyDescent="0.2">
      <c r="A12" s="101" t="s">
        <v>303</v>
      </c>
      <c r="B12" s="59">
        <f>SUM(B13:B20)</f>
        <v>9394622</v>
      </c>
      <c r="C12" s="59">
        <f>SUM(C13:C20)</f>
        <v>0</v>
      </c>
      <c r="D12" s="59">
        <f>SUM(D13:D20)</f>
        <v>9394622</v>
      </c>
      <c r="E12" s="59">
        <f>SUM(E13:E20)</f>
        <v>1474195</v>
      </c>
      <c r="F12" s="59">
        <f>SUM(F13:F20)</f>
        <v>1474195</v>
      </c>
      <c r="G12" s="59">
        <f>D12-E12</f>
        <v>7920427</v>
      </c>
    </row>
    <row r="13" spans="1:7" x14ac:dyDescent="0.2">
      <c r="A13" s="102" t="s">
        <v>304</v>
      </c>
      <c r="B13" s="57">
        <v>2612791</v>
      </c>
      <c r="C13" s="57"/>
      <c r="D13" s="57">
        <f>B13</f>
        <v>2612791</v>
      </c>
      <c r="E13" s="57">
        <v>389202</v>
      </c>
      <c r="F13" s="57">
        <f>E13</f>
        <v>389202</v>
      </c>
      <c r="G13" s="57">
        <f>D13-E13</f>
        <v>2223589</v>
      </c>
    </row>
    <row r="14" spans="1:7" x14ac:dyDescent="0.2">
      <c r="A14" s="102" t="s">
        <v>305</v>
      </c>
      <c r="B14" s="57">
        <v>6781831</v>
      </c>
      <c r="C14" s="57">
        <v>0</v>
      </c>
      <c r="D14" s="57">
        <f>B14</f>
        <v>6781831</v>
      </c>
      <c r="E14" s="57">
        <v>1084993</v>
      </c>
      <c r="F14" s="57">
        <f>E14</f>
        <v>1084993</v>
      </c>
      <c r="G14" s="57">
        <f>D14-E14</f>
        <v>5696838</v>
      </c>
    </row>
    <row r="15" spans="1:7" x14ac:dyDescent="0.2">
      <c r="A15" s="102" t="s">
        <v>306</v>
      </c>
      <c r="B15" s="57"/>
      <c r="C15" s="57"/>
      <c r="D15" s="57">
        <f t="shared" ref="D15:D20" si="1">B15+C15</f>
        <v>0</v>
      </c>
      <c r="E15" s="57"/>
      <c r="F15" s="57"/>
      <c r="G15" s="57">
        <f t="shared" ref="G15:G20" si="2">D15-E15</f>
        <v>0</v>
      </c>
    </row>
    <row r="16" spans="1:7" x14ac:dyDescent="0.2">
      <c r="A16" s="102" t="s">
        <v>307</v>
      </c>
      <c r="B16" s="57"/>
      <c r="C16" s="57"/>
      <c r="D16" s="57">
        <f t="shared" si="1"/>
        <v>0</v>
      </c>
      <c r="E16" s="57"/>
      <c r="F16" s="57"/>
      <c r="G16" s="57">
        <f t="shared" si="2"/>
        <v>0</v>
      </c>
    </row>
    <row r="17" spans="1:7" x14ac:dyDescent="0.2">
      <c r="A17" s="102" t="s">
        <v>308</v>
      </c>
      <c r="B17" s="57"/>
      <c r="C17" s="57"/>
      <c r="D17" s="57">
        <f t="shared" si="1"/>
        <v>0</v>
      </c>
      <c r="E17" s="57"/>
      <c r="F17" s="57"/>
      <c r="G17" s="57">
        <f t="shared" si="2"/>
        <v>0</v>
      </c>
    </row>
    <row r="18" spans="1:7" x14ac:dyDescent="0.2">
      <c r="A18" s="102" t="s">
        <v>309</v>
      </c>
      <c r="B18" s="57"/>
      <c r="C18" s="57"/>
      <c r="D18" s="57">
        <f t="shared" si="1"/>
        <v>0</v>
      </c>
      <c r="E18" s="57"/>
      <c r="F18" s="57"/>
      <c r="G18" s="57">
        <f t="shared" si="2"/>
        <v>0</v>
      </c>
    </row>
    <row r="19" spans="1:7" x14ac:dyDescent="0.2">
      <c r="A19" s="102" t="s">
        <v>310</v>
      </c>
      <c r="B19" s="57"/>
      <c r="C19" s="57"/>
      <c r="D19" s="57">
        <f t="shared" si="1"/>
        <v>0</v>
      </c>
      <c r="E19" s="57"/>
      <c r="F19" s="57"/>
      <c r="G19" s="57">
        <f t="shared" si="2"/>
        <v>0</v>
      </c>
    </row>
    <row r="20" spans="1:7" x14ac:dyDescent="0.2">
      <c r="A20" s="102" t="s">
        <v>311</v>
      </c>
      <c r="B20" s="57"/>
      <c r="C20" s="57"/>
      <c r="D20" s="57">
        <f t="shared" si="1"/>
        <v>0</v>
      </c>
      <c r="E20" s="57"/>
      <c r="F20" s="57"/>
      <c r="G20" s="57">
        <f t="shared" si="2"/>
        <v>0</v>
      </c>
    </row>
    <row r="21" spans="1:7" x14ac:dyDescent="0.2">
      <c r="A21" s="103"/>
      <c r="B21" s="57"/>
      <c r="C21" s="57"/>
      <c r="D21" s="57"/>
      <c r="E21" s="57"/>
      <c r="F21" s="57"/>
      <c r="G21" s="57"/>
    </row>
    <row r="22" spans="1:7" x14ac:dyDescent="0.2">
      <c r="A22" s="101" t="s">
        <v>312</v>
      </c>
      <c r="B22" s="59">
        <f>SUM(B23:B29)</f>
        <v>0</v>
      </c>
      <c r="C22" s="59">
        <f>SUM(C23:C29)</f>
        <v>0</v>
      </c>
      <c r="D22" s="59">
        <f>SUM(D23:D29)</f>
        <v>0</v>
      </c>
      <c r="E22" s="59">
        <f>SUM(E23:E29)</f>
        <v>0</v>
      </c>
      <c r="F22" s="59">
        <f>SUM(F23:F29)</f>
        <v>0</v>
      </c>
      <c r="G22" s="59">
        <f t="shared" ref="G22:G29" si="3">D22-E22</f>
        <v>0</v>
      </c>
    </row>
    <row r="23" spans="1:7" x14ac:dyDescent="0.2">
      <c r="A23" s="102" t="s">
        <v>313</v>
      </c>
      <c r="B23" s="57"/>
      <c r="C23" s="57"/>
      <c r="D23" s="57">
        <f>B23+C23</f>
        <v>0</v>
      </c>
      <c r="E23" s="57"/>
      <c r="F23" s="57"/>
      <c r="G23" s="57">
        <f t="shared" si="3"/>
        <v>0</v>
      </c>
    </row>
    <row r="24" spans="1:7" x14ac:dyDescent="0.2">
      <c r="A24" s="102" t="s">
        <v>314</v>
      </c>
      <c r="B24" s="57"/>
      <c r="C24" s="57"/>
      <c r="D24" s="57">
        <f t="shared" ref="D24:D29" si="4">B24+C24</f>
        <v>0</v>
      </c>
      <c r="E24" s="57"/>
      <c r="F24" s="57"/>
      <c r="G24" s="57">
        <f t="shared" si="3"/>
        <v>0</v>
      </c>
    </row>
    <row r="25" spans="1:7" x14ac:dyDescent="0.2">
      <c r="A25" s="102" t="s">
        <v>315</v>
      </c>
      <c r="B25" s="57"/>
      <c r="C25" s="57"/>
      <c r="D25" s="57">
        <f t="shared" si="4"/>
        <v>0</v>
      </c>
      <c r="E25" s="57"/>
      <c r="F25" s="57"/>
      <c r="G25" s="57">
        <f t="shared" si="3"/>
        <v>0</v>
      </c>
    </row>
    <row r="26" spans="1:7" x14ac:dyDescent="0.2">
      <c r="A26" s="102" t="s">
        <v>316</v>
      </c>
      <c r="B26" s="57"/>
      <c r="C26" s="57"/>
      <c r="D26" s="57">
        <f t="shared" si="4"/>
        <v>0</v>
      </c>
      <c r="E26" s="57"/>
      <c r="F26" s="57"/>
      <c r="G26" s="57">
        <f t="shared" si="3"/>
        <v>0</v>
      </c>
    </row>
    <row r="27" spans="1:7" x14ac:dyDescent="0.2">
      <c r="A27" s="102" t="s">
        <v>317</v>
      </c>
      <c r="B27" s="57"/>
      <c r="C27" s="57"/>
      <c r="D27" s="57">
        <f t="shared" si="4"/>
        <v>0</v>
      </c>
      <c r="E27" s="57"/>
      <c r="F27" s="57"/>
      <c r="G27" s="57">
        <f t="shared" si="3"/>
        <v>0</v>
      </c>
    </row>
    <row r="28" spans="1:7" x14ac:dyDescent="0.2">
      <c r="A28" s="102" t="s">
        <v>318</v>
      </c>
      <c r="B28" s="57"/>
      <c r="C28" s="57"/>
      <c r="D28" s="57">
        <f t="shared" si="4"/>
        <v>0</v>
      </c>
      <c r="E28" s="57"/>
      <c r="F28" s="57"/>
      <c r="G28" s="57">
        <f t="shared" si="3"/>
        <v>0</v>
      </c>
    </row>
    <row r="29" spans="1:7" x14ac:dyDescent="0.2">
      <c r="A29" s="102" t="s">
        <v>319</v>
      </c>
      <c r="B29" s="57"/>
      <c r="C29" s="57"/>
      <c r="D29" s="57">
        <f t="shared" si="4"/>
        <v>0</v>
      </c>
      <c r="E29" s="57"/>
      <c r="F29" s="57"/>
      <c r="G29" s="57">
        <f t="shared" si="3"/>
        <v>0</v>
      </c>
    </row>
    <row r="30" spans="1:7" x14ac:dyDescent="0.2">
      <c r="A30" s="103"/>
      <c r="B30" s="57"/>
      <c r="C30" s="57"/>
      <c r="D30" s="57"/>
      <c r="E30" s="57"/>
      <c r="F30" s="57"/>
      <c r="G30" s="57"/>
    </row>
    <row r="31" spans="1:7" x14ac:dyDescent="0.2">
      <c r="A31" s="101" t="s">
        <v>320</v>
      </c>
      <c r="B31" s="59">
        <f>SUM(B32:B40)</f>
        <v>0</v>
      </c>
      <c r="C31" s="59">
        <f>SUM(C32:C40)</f>
        <v>0</v>
      </c>
      <c r="D31" s="59">
        <f>SUM(D32:D40)</f>
        <v>0</v>
      </c>
      <c r="E31" s="59">
        <f>SUM(E32:E40)</f>
        <v>0</v>
      </c>
      <c r="F31" s="59">
        <f>SUM(F32:F40)</f>
        <v>0</v>
      </c>
      <c r="G31" s="59">
        <f t="shared" ref="G31:G40" si="5">D31-E31</f>
        <v>0</v>
      </c>
    </row>
    <row r="32" spans="1:7" x14ac:dyDescent="0.2">
      <c r="A32" s="102" t="s">
        <v>321</v>
      </c>
      <c r="B32" s="57"/>
      <c r="C32" s="57"/>
      <c r="D32" s="57">
        <f>B32+C32</f>
        <v>0</v>
      </c>
      <c r="E32" s="57"/>
      <c r="F32" s="57"/>
      <c r="G32" s="57">
        <f t="shared" si="5"/>
        <v>0</v>
      </c>
    </row>
    <row r="33" spans="1:7" x14ac:dyDescent="0.2">
      <c r="A33" s="102" t="s">
        <v>322</v>
      </c>
      <c r="B33" s="57"/>
      <c r="C33" s="57"/>
      <c r="D33" s="57">
        <f t="shared" ref="D33:D40" si="6">B33+C33</f>
        <v>0</v>
      </c>
      <c r="E33" s="57"/>
      <c r="F33" s="57"/>
      <c r="G33" s="57">
        <f t="shared" si="5"/>
        <v>0</v>
      </c>
    </row>
    <row r="34" spans="1:7" x14ac:dyDescent="0.2">
      <c r="A34" s="102" t="s">
        <v>323</v>
      </c>
      <c r="B34" s="57"/>
      <c r="C34" s="57"/>
      <c r="D34" s="57">
        <f t="shared" si="6"/>
        <v>0</v>
      </c>
      <c r="E34" s="57"/>
      <c r="F34" s="57"/>
      <c r="G34" s="57">
        <f t="shared" si="5"/>
        <v>0</v>
      </c>
    </row>
    <row r="35" spans="1:7" x14ac:dyDescent="0.2">
      <c r="A35" s="102" t="s">
        <v>324</v>
      </c>
      <c r="B35" s="57"/>
      <c r="C35" s="57"/>
      <c r="D35" s="57">
        <f t="shared" si="6"/>
        <v>0</v>
      </c>
      <c r="E35" s="57"/>
      <c r="F35" s="57"/>
      <c r="G35" s="57">
        <f t="shared" si="5"/>
        <v>0</v>
      </c>
    </row>
    <row r="36" spans="1:7" x14ac:dyDescent="0.2">
      <c r="A36" s="102" t="s">
        <v>325</v>
      </c>
      <c r="B36" s="57"/>
      <c r="C36" s="57"/>
      <c r="D36" s="57">
        <f t="shared" si="6"/>
        <v>0</v>
      </c>
      <c r="E36" s="57"/>
      <c r="F36" s="57"/>
      <c r="G36" s="57">
        <f t="shared" si="5"/>
        <v>0</v>
      </c>
    </row>
    <row r="37" spans="1:7" x14ac:dyDescent="0.2">
      <c r="A37" s="102" t="s">
        <v>326</v>
      </c>
      <c r="B37" s="57"/>
      <c r="C37" s="57"/>
      <c r="D37" s="57">
        <f t="shared" si="6"/>
        <v>0</v>
      </c>
      <c r="E37" s="57"/>
      <c r="F37" s="57"/>
      <c r="G37" s="57">
        <f t="shared" si="5"/>
        <v>0</v>
      </c>
    </row>
    <row r="38" spans="1:7" x14ac:dyDescent="0.2">
      <c r="A38" s="102" t="s">
        <v>327</v>
      </c>
      <c r="B38" s="57"/>
      <c r="C38" s="57"/>
      <c r="D38" s="57">
        <f t="shared" si="6"/>
        <v>0</v>
      </c>
      <c r="E38" s="57"/>
      <c r="F38" s="57"/>
      <c r="G38" s="57">
        <f t="shared" si="5"/>
        <v>0</v>
      </c>
    </row>
    <row r="39" spans="1:7" x14ac:dyDescent="0.2">
      <c r="A39" s="102" t="s">
        <v>328</v>
      </c>
      <c r="B39" s="57"/>
      <c r="C39" s="57"/>
      <c r="D39" s="57">
        <f t="shared" si="6"/>
        <v>0</v>
      </c>
      <c r="E39" s="57"/>
      <c r="F39" s="57"/>
      <c r="G39" s="57">
        <f t="shared" si="5"/>
        <v>0</v>
      </c>
    </row>
    <row r="40" spans="1:7" x14ac:dyDescent="0.2">
      <c r="A40" s="102" t="s">
        <v>329</v>
      </c>
      <c r="B40" s="57"/>
      <c r="C40" s="57"/>
      <c r="D40" s="57">
        <f t="shared" si="6"/>
        <v>0</v>
      </c>
      <c r="E40" s="57"/>
      <c r="F40" s="57"/>
      <c r="G40" s="57">
        <f t="shared" si="5"/>
        <v>0</v>
      </c>
    </row>
    <row r="41" spans="1:7" x14ac:dyDescent="0.2">
      <c r="A41" s="103"/>
      <c r="B41" s="57"/>
      <c r="C41" s="57"/>
      <c r="D41" s="57"/>
      <c r="E41" s="57"/>
      <c r="F41" s="57"/>
      <c r="G41" s="57"/>
    </row>
    <row r="42" spans="1:7" x14ac:dyDescent="0.2">
      <c r="A42" s="101" t="s">
        <v>330</v>
      </c>
      <c r="B42" s="59">
        <f>SUM(B43:B46)</f>
        <v>0</v>
      </c>
      <c r="C42" s="59">
        <f>SUM(C43:C46)</f>
        <v>0</v>
      </c>
      <c r="D42" s="59">
        <f>SUM(D43:D46)</f>
        <v>0</v>
      </c>
      <c r="E42" s="59">
        <f>SUM(E43:E46)</f>
        <v>0</v>
      </c>
      <c r="F42" s="59">
        <f>SUM(F43:F46)</f>
        <v>0</v>
      </c>
      <c r="G42" s="59">
        <f>D42-E42</f>
        <v>0</v>
      </c>
    </row>
    <row r="43" spans="1:7" x14ac:dyDescent="0.2">
      <c r="A43" s="102" t="s">
        <v>331</v>
      </c>
      <c r="B43" s="57"/>
      <c r="C43" s="57"/>
      <c r="D43" s="57">
        <f>B43+C43</f>
        <v>0</v>
      </c>
      <c r="E43" s="57"/>
      <c r="F43" s="57"/>
      <c r="G43" s="57">
        <f>D43-E43</f>
        <v>0</v>
      </c>
    </row>
    <row r="44" spans="1:7" ht="25.5" x14ac:dyDescent="0.2">
      <c r="A44" s="10" t="s">
        <v>332</v>
      </c>
      <c r="B44" s="57"/>
      <c r="C44" s="57"/>
      <c r="D44" s="57">
        <f>B44+C44</f>
        <v>0</v>
      </c>
      <c r="E44" s="57"/>
      <c r="F44" s="57"/>
      <c r="G44" s="57">
        <f>D44-E44</f>
        <v>0</v>
      </c>
    </row>
    <row r="45" spans="1:7" x14ac:dyDescent="0.2">
      <c r="A45" s="102" t="s">
        <v>333</v>
      </c>
      <c r="B45" s="57"/>
      <c r="C45" s="57"/>
      <c r="D45" s="57">
        <f>B45+C45</f>
        <v>0</v>
      </c>
      <c r="E45" s="57"/>
      <c r="F45" s="57"/>
      <c r="G45" s="57">
        <f>D45-E45</f>
        <v>0</v>
      </c>
    </row>
    <row r="46" spans="1:7" x14ac:dyDescent="0.2">
      <c r="A46" s="102" t="s">
        <v>334</v>
      </c>
      <c r="B46" s="57"/>
      <c r="C46" s="57"/>
      <c r="D46" s="57">
        <f>B46+C46</f>
        <v>0</v>
      </c>
      <c r="E46" s="57"/>
      <c r="F46" s="57"/>
      <c r="G46" s="57">
        <f>D46-E46</f>
        <v>0</v>
      </c>
    </row>
    <row r="47" spans="1:7" x14ac:dyDescent="0.2">
      <c r="A47" s="103"/>
      <c r="B47" s="57"/>
      <c r="C47" s="57"/>
      <c r="D47" s="57"/>
      <c r="E47" s="57"/>
      <c r="F47" s="57"/>
      <c r="G47" s="57"/>
    </row>
    <row r="48" spans="1:7" x14ac:dyDescent="0.2">
      <c r="A48" s="101" t="s">
        <v>335</v>
      </c>
      <c r="B48" s="59">
        <f>B49+B59+B68+B79</f>
        <v>0</v>
      </c>
      <c r="C48" s="59">
        <f>C49+C59+C68+C79</f>
        <v>0</v>
      </c>
      <c r="D48" s="59">
        <f>D49+D59+D68+D79</f>
        <v>0</v>
      </c>
      <c r="E48" s="59">
        <f>E49+E59+E68+E79</f>
        <v>0</v>
      </c>
      <c r="F48" s="59">
        <f>F49+F59+F68+F79</f>
        <v>0</v>
      </c>
      <c r="G48" s="59">
        <f t="shared" ref="G48:G83" si="7">D48-E48</f>
        <v>0</v>
      </c>
    </row>
    <row r="49" spans="1:7" x14ac:dyDescent="0.2">
      <c r="A49" s="101" t="s">
        <v>303</v>
      </c>
      <c r="B49" s="59">
        <f>SUM(B50:B57)</f>
        <v>0</v>
      </c>
      <c r="C49" s="59">
        <f>SUM(C50:C57)</f>
        <v>0</v>
      </c>
      <c r="D49" s="59">
        <f>SUM(D50:D57)</f>
        <v>0</v>
      </c>
      <c r="E49" s="59">
        <f>SUM(E50:E57)</f>
        <v>0</v>
      </c>
      <c r="F49" s="59">
        <f>SUM(F50:F57)</f>
        <v>0</v>
      </c>
      <c r="G49" s="59">
        <f t="shared" si="7"/>
        <v>0</v>
      </c>
    </row>
    <row r="50" spans="1:7" x14ac:dyDescent="0.2">
      <c r="A50" s="102" t="s">
        <v>304</v>
      </c>
      <c r="B50" s="57"/>
      <c r="C50" s="57"/>
      <c r="D50" s="57">
        <f>B50+C50</f>
        <v>0</v>
      </c>
      <c r="E50" s="57"/>
      <c r="F50" s="57"/>
      <c r="G50" s="57">
        <f t="shared" si="7"/>
        <v>0</v>
      </c>
    </row>
    <row r="51" spans="1:7" x14ac:dyDescent="0.2">
      <c r="A51" s="102" t="s">
        <v>305</v>
      </c>
      <c r="B51" s="57"/>
      <c r="C51" s="57"/>
      <c r="D51" s="57">
        <f t="shared" ref="D51:D57" si="8">B51+C51</f>
        <v>0</v>
      </c>
      <c r="E51" s="57"/>
      <c r="F51" s="57"/>
      <c r="G51" s="57">
        <f t="shared" si="7"/>
        <v>0</v>
      </c>
    </row>
    <row r="52" spans="1:7" x14ac:dyDescent="0.2">
      <c r="A52" s="102" t="s">
        <v>306</v>
      </c>
      <c r="B52" s="57"/>
      <c r="C52" s="57"/>
      <c r="D52" s="57">
        <f t="shared" si="8"/>
        <v>0</v>
      </c>
      <c r="E52" s="57"/>
      <c r="F52" s="57"/>
      <c r="G52" s="57">
        <f t="shared" si="7"/>
        <v>0</v>
      </c>
    </row>
    <row r="53" spans="1:7" x14ac:dyDescent="0.2">
      <c r="A53" s="102" t="s">
        <v>307</v>
      </c>
      <c r="B53" s="57"/>
      <c r="C53" s="57"/>
      <c r="D53" s="57">
        <f t="shared" si="8"/>
        <v>0</v>
      </c>
      <c r="E53" s="57"/>
      <c r="F53" s="57"/>
      <c r="G53" s="57">
        <f t="shared" si="7"/>
        <v>0</v>
      </c>
    </row>
    <row r="54" spans="1:7" x14ac:dyDescent="0.2">
      <c r="A54" s="102" t="s">
        <v>308</v>
      </c>
      <c r="B54" s="57"/>
      <c r="C54" s="57"/>
      <c r="D54" s="57">
        <f t="shared" si="8"/>
        <v>0</v>
      </c>
      <c r="E54" s="57"/>
      <c r="F54" s="57"/>
      <c r="G54" s="57">
        <f t="shared" si="7"/>
        <v>0</v>
      </c>
    </row>
    <row r="55" spans="1:7" x14ac:dyDescent="0.2">
      <c r="A55" s="102" t="s">
        <v>309</v>
      </c>
      <c r="B55" s="57"/>
      <c r="C55" s="57"/>
      <c r="D55" s="57">
        <f t="shared" si="8"/>
        <v>0</v>
      </c>
      <c r="E55" s="57"/>
      <c r="F55" s="57"/>
      <c r="G55" s="57">
        <f t="shared" si="7"/>
        <v>0</v>
      </c>
    </row>
    <row r="56" spans="1:7" x14ac:dyDescent="0.2">
      <c r="A56" s="102" t="s">
        <v>310</v>
      </c>
      <c r="B56" s="57"/>
      <c r="C56" s="57"/>
      <c r="D56" s="57">
        <f t="shared" si="8"/>
        <v>0</v>
      </c>
      <c r="E56" s="57"/>
      <c r="F56" s="57"/>
      <c r="G56" s="57">
        <f t="shared" si="7"/>
        <v>0</v>
      </c>
    </row>
    <row r="57" spans="1:7" x14ac:dyDescent="0.2">
      <c r="A57" s="102" t="s">
        <v>311</v>
      </c>
      <c r="B57" s="57"/>
      <c r="C57" s="57"/>
      <c r="D57" s="57">
        <f t="shared" si="8"/>
        <v>0</v>
      </c>
      <c r="E57" s="57"/>
      <c r="F57" s="57"/>
      <c r="G57" s="57">
        <f t="shared" si="7"/>
        <v>0</v>
      </c>
    </row>
    <row r="58" spans="1:7" x14ac:dyDescent="0.2">
      <c r="A58" s="103"/>
      <c r="B58" s="57"/>
      <c r="C58" s="57"/>
      <c r="D58" s="57"/>
      <c r="E58" s="57"/>
      <c r="F58" s="57"/>
      <c r="G58" s="57"/>
    </row>
    <row r="59" spans="1:7" x14ac:dyDescent="0.2">
      <c r="A59" s="101" t="s">
        <v>312</v>
      </c>
      <c r="B59" s="59">
        <f>SUM(B60:B66)</f>
        <v>0</v>
      </c>
      <c r="C59" s="59">
        <f>SUM(C60:C66)</f>
        <v>0</v>
      </c>
      <c r="D59" s="59">
        <f>SUM(D60:D66)</f>
        <v>0</v>
      </c>
      <c r="E59" s="59">
        <f>SUM(E60:E66)</f>
        <v>0</v>
      </c>
      <c r="F59" s="59">
        <f>SUM(F60:F66)</f>
        <v>0</v>
      </c>
      <c r="G59" s="59">
        <f t="shared" si="7"/>
        <v>0</v>
      </c>
    </row>
    <row r="60" spans="1:7" x14ac:dyDescent="0.2">
      <c r="A60" s="102" t="s">
        <v>313</v>
      </c>
      <c r="B60" s="57"/>
      <c r="C60" s="57"/>
      <c r="D60" s="57">
        <f>B60+C60</f>
        <v>0</v>
      </c>
      <c r="E60" s="57"/>
      <c r="F60" s="57"/>
      <c r="G60" s="57">
        <f t="shared" si="7"/>
        <v>0</v>
      </c>
    </row>
    <row r="61" spans="1:7" x14ac:dyDescent="0.2">
      <c r="A61" s="102" t="s">
        <v>314</v>
      </c>
      <c r="B61" s="57"/>
      <c r="C61" s="57"/>
      <c r="D61" s="57">
        <f t="shared" ref="D61:D66" si="9">B61+C61</f>
        <v>0</v>
      </c>
      <c r="E61" s="57"/>
      <c r="F61" s="57"/>
      <c r="G61" s="57">
        <f t="shared" si="7"/>
        <v>0</v>
      </c>
    </row>
    <row r="62" spans="1:7" x14ac:dyDescent="0.2">
      <c r="A62" s="102" t="s">
        <v>315</v>
      </c>
      <c r="B62" s="57"/>
      <c r="C62" s="57"/>
      <c r="D62" s="57">
        <f t="shared" si="9"/>
        <v>0</v>
      </c>
      <c r="E62" s="57"/>
      <c r="F62" s="57"/>
      <c r="G62" s="57">
        <f t="shared" si="7"/>
        <v>0</v>
      </c>
    </row>
    <row r="63" spans="1:7" x14ac:dyDescent="0.2">
      <c r="A63" s="102" t="s">
        <v>316</v>
      </c>
      <c r="B63" s="57"/>
      <c r="C63" s="57"/>
      <c r="D63" s="57">
        <f t="shared" si="9"/>
        <v>0</v>
      </c>
      <c r="E63" s="57"/>
      <c r="F63" s="57"/>
      <c r="G63" s="57">
        <f t="shared" si="7"/>
        <v>0</v>
      </c>
    </row>
    <row r="64" spans="1:7" x14ac:dyDescent="0.2">
      <c r="A64" s="102" t="s">
        <v>317</v>
      </c>
      <c r="B64" s="57"/>
      <c r="C64" s="57"/>
      <c r="D64" s="57">
        <f t="shared" si="9"/>
        <v>0</v>
      </c>
      <c r="E64" s="57"/>
      <c r="F64" s="57"/>
      <c r="G64" s="57">
        <f t="shared" si="7"/>
        <v>0</v>
      </c>
    </row>
    <row r="65" spans="1:7" x14ac:dyDescent="0.2">
      <c r="A65" s="102" t="s">
        <v>318</v>
      </c>
      <c r="B65" s="57"/>
      <c r="C65" s="57"/>
      <c r="D65" s="57">
        <f t="shared" si="9"/>
        <v>0</v>
      </c>
      <c r="E65" s="57"/>
      <c r="F65" s="57"/>
      <c r="G65" s="57">
        <f t="shared" si="7"/>
        <v>0</v>
      </c>
    </row>
    <row r="66" spans="1:7" x14ac:dyDescent="0.2">
      <c r="A66" s="102" t="s">
        <v>319</v>
      </c>
      <c r="B66" s="57"/>
      <c r="C66" s="57"/>
      <c r="D66" s="57">
        <f t="shared" si="9"/>
        <v>0</v>
      </c>
      <c r="E66" s="57"/>
      <c r="F66" s="57"/>
      <c r="G66" s="57">
        <f t="shared" si="7"/>
        <v>0</v>
      </c>
    </row>
    <row r="67" spans="1:7" x14ac:dyDescent="0.2">
      <c r="A67" s="103"/>
      <c r="B67" s="57"/>
      <c r="C67" s="57"/>
      <c r="D67" s="57"/>
      <c r="E67" s="57"/>
      <c r="F67" s="57"/>
      <c r="G67" s="57"/>
    </row>
    <row r="68" spans="1:7" x14ac:dyDescent="0.2">
      <c r="A68" s="101" t="s">
        <v>320</v>
      </c>
      <c r="B68" s="59">
        <f>SUM(B69:B77)</f>
        <v>0</v>
      </c>
      <c r="C68" s="59">
        <f>SUM(C69:C77)</f>
        <v>0</v>
      </c>
      <c r="D68" s="59">
        <f>SUM(D69:D77)</f>
        <v>0</v>
      </c>
      <c r="E68" s="59">
        <f>SUM(E69:E77)</f>
        <v>0</v>
      </c>
      <c r="F68" s="59">
        <f>SUM(F69:F77)</f>
        <v>0</v>
      </c>
      <c r="G68" s="59">
        <f t="shared" si="7"/>
        <v>0</v>
      </c>
    </row>
    <row r="69" spans="1:7" x14ac:dyDescent="0.2">
      <c r="A69" s="102" t="s">
        <v>321</v>
      </c>
      <c r="B69" s="57"/>
      <c r="C69" s="57"/>
      <c r="D69" s="57">
        <f>B69+C69</f>
        <v>0</v>
      </c>
      <c r="E69" s="57"/>
      <c r="F69" s="57"/>
      <c r="G69" s="57">
        <f t="shared" si="7"/>
        <v>0</v>
      </c>
    </row>
    <row r="70" spans="1:7" x14ac:dyDescent="0.2">
      <c r="A70" s="102" t="s">
        <v>322</v>
      </c>
      <c r="B70" s="57"/>
      <c r="C70" s="57"/>
      <c r="D70" s="57">
        <f t="shared" ref="D70:D77" si="10">B70+C70</f>
        <v>0</v>
      </c>
      <c r="E70" s="57"/>
      <c r="F70" s="57"/>
      <c r="G70" s="57">
        <f t="shared" si="7"/>
        <v>0</v>
      </c>
    </row>
    <row r="71" spans="1:7" x14ac:dyDescent="0.2">
      <c r="A71" s="102" t="s">
        <v>323</v>
      </c>
      <c r="B71" s="57"/>
      <c r="C71" s="57"/>
      <c r="D71" s="57">
        <f t="shared" si="10"/>
        <v>0</v>
      </c>
      <c r="E71" s="57"/>
      <c r="F71" s="57"/>
      <c r="G71" s="57">
        <f t="shared" si="7"/>
        <v>0</v>
      </c>
    </row>
    <row r="72" spans="1:7" x14ac:dyDescent="0.2">
      <c r="A72" s="102" t="s">
        <v>324</v>
      </c>
      <c r="B72" s="57"/>
      <c r="C72" s="57"/>
      <c r="D72" s="57">
        <f t="shared" si="10"/>
        <v>0</v>
      </c>
      <c r="E72" s="57"/>
      <c r="F72" s="57"/>
      <c r="G72" s="57">
        <f t="shared" si="7"/>
        <v>0</v>
      </c>
    </row>
    <row r="73" spans="1:7" x14ac:dyDescent="0.2">
      <c r="A73" s="102" t="s">
        <v>325</v>
      </c>
      <c r="B73" s="57"/>
      <c r="C73" s="57"/>
      <c r="D73" s="57">
        <f t="shared" si="10"/>
        <v>0</v>
      </c>
      <c r="E73" s="57"/>
      <c r="F73" s="57"/>
      <c r="G73" s="57">
        <f t="shared" si="7"/>
        <v>0</v>
      </c>
    </row>
    <row r="74" spans="1:7" x14ac:dyDescent="0.2">
      <c r="A74" s="102" t="s">
        <v>326</v>
      </c>
      <c r="B74" s="57"/>
      <c r="C74" s="57"/>
      <c r="D74" s="57">
        <f t="shared" si="10"/>
        <v>0</v>
      </c>
      <c r="E74" s="57"/>
      <c r="F74" s="57"/>
      <c r="G74" s="57">
        <f t="shared" si="7"/>
        <v>0</v>
      </c>
    </row>
    <row r="75" spans="1:7" x14ac:dyDescent="0.2">
      <c r="A75" s="102" t="s">
        <v>327</v>
      </c>
      <c r="B75" s="57"/>
      <c r="C75" s="57"/>
      <c r="D75" s="57">
        <f t="shared" si="10"/>
        <v>0</v>
      </c>
      <c r="E75" s="57"/>
      <c r="F75" s="57"/>
      <c r="G75" s="57">
        <f t="shared" si="7"/>
        <v>0</v>
      </c>
    </row>
    <row r="76" spans="1:7" x14ac:dyDescent="0.2">
      <c r="A76" s="102" t="s">
        <v>328</v>
      </c>
      <c r="B76" s="57"/>
      <c r="C76" s="57"/>
      <c r="D76" s="57">
        <f t="shared" si="10"/>
        <v>0</v>
      </c>
      <c r="E76" s="57"/>
      <c r="F76" s="57"/>
      <c r="G76" s="57">
        <f t="shared" si="7"/>
        <v>0</v>
      </c>
    </row>
    <row r="77" spans="1:7" x14ac:dyDescent="0.2">
      <c r="A77" s="104" t="s">
        <v>329</v>
      </c>
      <c r="B77" s="105"/>
      <c r="C77" s="105"/>
      <c r="D77" s="105">
        <f t="shared" si="10"/>
        <v>0</v>
      </c>
      <c r="E77" s="105"/>
      <c r="F77" s="105"/>
      <c r="G77" s="105">
        <f t="shared" si="7"/>
        <v>0</v>
      </c>
    </row>
    <row r="78" spans="1:7" x14ac:dyDescent="0.2">
      <c r="A78" s="103"/>
      <c r="B78" s="57"/>
      <c r="C78" s="57"/>
      <c r="D78" s="57"/>
      <c r="E78" s="57"/>
      <c r="F78" s="57"/>
      <c r="G78" s="57"/>
    </row>
    <row r="79" spans="1:7" x14ac:dyDescent="0.2">
      <c r="A79" s="101" t="s">
        <v>330</v>
      </c>
      <c r="B79" s="59">
        <f>SUM(B80:B83)</f>
        <v>0</v>
      </c>
      <c r="C79" s="59">
        <f>SUM(C80:C83)</f>
        <v>0</v>
      </c>
      <c r="D79" s="59">
        <f>SUM(D80:D83)</f>
        <v>0</v>
      </c>
      <c r="E79" s="59">
        <f>SUM(E80:E83)</f>
        <v>0</v>
      </c>
      <c r="F79" s="59">
        <f>SUM(F80:F83)</f>
        <v>0</v>
      </c>
      <c r="G79" s="59">
        <f t="shared" si="7"/>
        <v>0</v>
      </c>
    </row>
    <row r="80" spans="1:7" x14ac:dyDescent="0.2">
      <c r="A80" s="102" t="s">
        <v>331</v>
      </c>
      <c r="B80" s="57"/>
      <c r="C80" s="57"/>
      <c r="D80" s="57">
        <f>B80+C80</f>
        <v>0</v>
      </c>
      <c r="E80" s="57"/>
      <c r="F80" s="57"/>
      <c r="G80" s="57">
        <f t="shared" si="7"/>
        <v>0</v>
      </c>
    </row>
    <row r="81" spans="1:7" ht="25.5" x14ac:dyDescent="0.2">
      <c r="A81" s="10" t="s">
        <v>332</v>
      </c>
      <c r="B81" s="57"/>
      <c r="C81" s="57"/>
      <c r="D81" s="57">
        <f>B81+C81</f>
        <v>0</v>
      </c>
      <c r="E81" s="57"/>
      <c r="F81" s="57"/>
      <c r="G81" s="57">
        <f t="shared" si="7"/>
        <v>0</v>
      </c>
    </row>
    <row r="82" spans="1:7" x14ac:dyDescent="0.2">
      <c r="A82" s="102" t="s">
        <v>333</v>
      </c>
      <c r="B82" s="57"/>
      <c r="C82" s="57"/>
      <c r="D82" s="57">
        <f>B82+C82</f>
        <v>0</v>
      </c>
      <c r="E82" s="57"/>
      <c r="F82" s="57"/>
      <c r="G82" s="57">
        <f t="shared" si="7"/>
        <v>0</v>
      </c>
    </row>
    <row r="83" spans="1:7" x14ac:dyDescent="0.2">
      <c r="A83" s="102" t="s">
        <v>334</v>
      </c>
      <c r="B83" s="57"/>
      <c r="C83" s="57"/>
      <c r="D83" s="57">
        <f>B83+C83</f>
        <v>0</v>
      </c>
      <c r="E83" s="57"/>
      <c r="F83" s="57"/>
      <c r="G83" s="57">
        <f t="shared" si="7"/>
        <v>0</v>
      </c>
    </row>
    <row r="84" spans="1:7" x14ac:dyDescent="0.2">
      <c r="A84" s="103"/>
      <c r="B84" s="57"/>
      <c r="C84" s="57"/>
      <c r="D84" s="57"/>
      <c r="E84" s="57"/>
      <c r="F84" s="57"/>
      <c r="G84" s="57"/>
    </row>
    <row r="85" spans="1:7" x14ac:dyDescent="0.2">
      <c r="A85" s="101" t="s">
        <v>294</v>
      </c>
      <c r="B85" s="59">
        <f t="shared" ref="B85:G85" si="11">B11+B48</f>
        <v>9394622</v>
      </c>
      <c r="C85" s="59">
        <f t="shared" si="11"/>
        <v>0</v>
      </c>
      <c r="D85" s="59">
        <f t="shared" si="11"/>
        <v>9394622</v>
      </c>
      <c r="E85" s="59">
        <f t="shared" si="11"/>
        <v>1474195</v>
      </c>
      <c r="F85" s="59">
        <f t="shared" si="11"/>
        <v>1474195</v>
      </c>
      <c r="G85" s="59">
        <f t="shared" si="11"/>
        <v>7920427</v>
      </c>
    </row>
    <row r="86" spans="1:7" ht="13.5" thickBot="1" x14ac:dyDescent="0.25">
      <c r="A86" s="106"/>
      <c r="B86" s="107"/>
      <c r="C86" s="107"/>
      <c r="D86" s="107"/>
      <c r="E86" s="107"/>
      <c r="F86" s="107"/>
      <c r="G86" s="107"/>
    </row>
    <row r="87" spans="1:7" ht="13.5" x14ac:dyDescent="0.25">
      <c r="A87" s="20" t="s">
        <v>444</v>
      </c>
      <c r="B87" s="2"/>
      <c r="C87" s="2"/>
    </row>
    <row r="88" spans="1:7" x14ac:dyDescent="0.2">
      <c r="B88" s="2"/>
      <c r="C88" s="2"/>
    </row>
    <row r="89" spans="1:7" x14ac:dyDescent="0.2">
      <c r="B89" s="2"/>
      <c r="C89" s="2"/>
    </row>
    <row r="90" spans="1:7" x14ac:dyDescent="0.2">
      <c r="B90" s="2"/>
      <c r="C90" s="2"/>
    </row>
    <row r="91" spans="1:7" x14ac:dyDescent="0.2">
      <c r="A91" s="210" t="s">
        <v>452</v>
      </c>
      <c r="B91" s="210"/>
      <c r="C91" s="2"/>
      <c r="D91" s="2" t="s">
        <v>453</v>
      </c>
    </row>
    <row r="92" spans="1:7" ht="13.5" x14ac:dyDescent="0.25">
      <c r="A92" s="211" t="s">
        <v>447</v>
      </c>
      <c r="B92" s="211"/>
      <c r="C92" s="2"/>
      <c r="D92" s="2" t="s">
        <v>120</v>
      </c>
    </row>
    <row r="93" spans="1:7" x14ac:dyDescent="0.2">
      <c r="B93" s="2"/>
      <c r="C93" s="2"/>
    </row>
  </sheetData>
  <mergeCells count="10">
    <mergeCell ref="A91:B91"/>
    <mergeCell ref="A92:B92"/>
    <mergeCell ref="A2:G2"/>
    <mergeCell ref="A3:G3"/>
    <mergeCell ref="A4:G4"/>
    <mergeCell ref="A5:G5"/>
    <mergeCell ref="A6:G6"/>
    <mergeCell ref="A7:A9"/>
    <mergeCell ref="B7:F8"/>
    <mergeCell ref="G7:G9"/>
  </mergeCells>
  <pageMargins left="0.70866141732283472" right="0.70866141732283472" top="0.74803149606299213" bottom="0.74803149606299213" header="0.31496062992125984" footer="0.31496062992125984"/>
  <pageSetup scale="67" fitToHeight="0" orientation="portrait" horizontalDpi="360" verticalDpi="360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G38"/>
  <sheetViews>
    <sheetView zoomScale="160" zoomScaleNormal="160" workbookViewId="0">
      <selection activeCell="A14" sqref="A14"/>
    </sheetView>
  </sheetViews>
  <sheetFormatPr baseColWidth="10" defaultRowHeight="15" x14ac:dyDescent="0.25"/>
  <cols>
    <col min="1" max="1" width="50.7109375" customWidth="1"/>
    <col min="3" max="3" width="13" customWidth="1"/>
  </cols>
  <sheetData>
    <row r="1" spans="1:7" ht="15.75" thickBot="1" x14ac:dyDescent="0.3"/>
    <row r="2" spans="1:7" x14ac:dyDescent="0.25">
      <c r="A2" s="223" t="s">
        <v>446</v>
      </c>
      <c r="B2" s="224"/>
      <c r="C2" s="224"/>
      <c r="D2" s="224"/>
      <c r="E2" s="224"/>
      <c r="F2" s="224"/>
      <c r="G2" s="225"/>
    </row>
    <row r="3" spans="1:7" x14ac:dyDescent="0.25">
      <c r="A3" s="183" t="s">
        <v>213</v>
      </c>
      <c r="B3" s="184"/>
      <c r="C3" s="184"/>
      <c r="D3" s="184"/>
      <c r="E3" s="184"/>
      <c r="F3" s="184"/>
      <c r="G3" s="220"/>
    </row>
    <row r="4" spans="1:7" x14ac:dyDescent="0.25">
      <c r="A4" s="183" t="s">
        <v>430</v>
      </c>
      <c r="B4" s="184"/>
      <c r="C4" s="184"/>
      <c r="D4" s="184"/>
      <c r="E4" s="184"/>
      <c r="F4" s="184"/>
      <c r="G4" s="220"/>
    </row>
    <row r="5" spans="1:7" x14ac:dyDescent="0.25">
      <c r="A5" s="183" t="s">
        <v>449</v>
      </c>
      <c r="B5" s="184"/>
      <c r="C5" s="184"/>
      <c r="D5" s="184"/>
      <c r="E5" s="184"/>
      <c r="F5" s="184"/>
      <c r="G5" s="220"/>
    </row>
    <row r="6" spans="1:7" ht="15.75" thickBot="1" x14ac:dyDescent="0.3">
      <c r="A6" s="186" t="s">
        <v>1</v>
      </c>
      <c r="B6" s="187"/>
      <c r="C6" s="187"/>
      <c r="D6" s="187"/>
      <c r="E6" s="187"/>
      <c r="F6" s="187"/>
      <c r="G6" s="221"/>
    </row>
    <row r="7" spans="1:7" x14ac:dyDescent="0.25">
      <c r="A7" s="182" t="s">
        <v>2</v>
      </c>
      <c r="B7" s="168" t="s">
        <v>215</v>
      </c>
      <c r="C7" s="212"/>
      <c r="D7" s="212"/>
      <c r="E7" s="212"/>
      <c r="F7" s="213"/>
      <c r="G7" s="191" t="s">
        <v>216</v>
      </c>
    </row>
    <row r="8" spans="1:7" ht="15.75" thickBot="1" x14ac:dyDescent="0.3">
      <c r="A8" s="183"/>
      <c r="B8" s="174"/>
      <c r="C8" s="175"/>
      <c r="D8" s="175"/>
      <c r="E8" s="175"/>
      <c r="F8" s="176"/>
      <c r="G8" s="222"/>
    </row>
    <row r="9" spans="1:7" ht="26.25" thickBot="1" x14ac:dyDescent="0.3">
      <c r="A9" s="186"/>
      <c r="B9" s="155" t="s">
        <v>174</v>
      </c>
      <c r="C9" s="148" t="s">
        <v>217</v>
      </c>
      <c r="D9" s="148" t="s">
        <v>218</v>
      </c>
      <c r="E9" s="148" t="s">
        <v>172</v>
      </c>
      <c r="F9" s="148" t="s">
        <v>191</v>
      </c>
      <c r="G9" s="192"/>
    </row>
    <row r="10" spans="1:7" x14ac:dyDescent="0.25">
      <c r="A10" s="99"/>
      <c r="B10" s="100"/>
      <c r="C10" s="100"/>
      <c r="D10" s="100"/>
      <c r="E10" s="100"/>
      <c r="F10" s="100"/>
      <c r="G10" s="100"/>
    </row>
    <row r="11" spans="1:7" x14ac:dyDescent="0.25">
      <c r="A11" s="101" t="s">
        <v>431</v>
      </c>
      <c r="B11" s="59">
        <f>B12+B13+B14+B17+B18+B21</f>
        <v>3775594</v>
      </c>
      <c r="C11" s="59">
        <f>C12+C13+C14+C17+C18+C21</f>
        <v>0</v>
      </c>
      <c r="D11" s="59">
        <f>D12+D13+D14+D17+D18+D21</f>
        <v>3775594</v>
      </c>
      <c r="E11" s="59">
        <f>E12+E13+E14+E17+E18+E21</f>
        <v>534081</v>
      </c>
      <c r="F11" s="59">
        <f>F12+F13+F14+F17+F18+F21</f>
        <v>534081</v>
      </c>
      <c r="G11" s="59">
        <f>D11-F11</f>
        <v>3241513</v>
      </c>
    </row>
    <row r="12" spans="1:7" x14ac:dyDescent="0.25">
      <c r="A12" s="101" t="s">
        <v>432</v>
      </c>
      <c r="B12" s="59">
        <v>3775594</v>
      </c>
      <c r="C12" s="59">
        <v>0</v>
      </c>
      <c r="D12" s="59">
        <f>B12+C12</f>
        <v>3775594</v>
      </c>
      <c r="E12" s="59">
        <v>534081</v>
      </c>
      <c r="F12" s="59">
        <f>E12</f>
        <v>534081</v>
      </c>
      <c r="G12" s="59">
        <f>D12-E12</f>
        <v>3241513</v>
      </c>
    </row>
    <row r="13" spans="1:7" x14ac:dyDescent="0.25">
      <c r="A13" s="101" t="s">
        <v>433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101" t="s">
        <v>434</v>
      </c>
      <c r="B14" s="59">
        <f t="shared" ref="B14:G14" si="0">B15+B16</f>
        <v>0</v>
      </c>
      <c r="C14" s="59">
        <f t="shared" si="0"/>
        <v>0</v>
      </c>
      <c r="D14" s="59">
        <f t="shared" si="0"/>
        <v>0</v>
      </c>
      <c r="E14" s="59">
        <f t="shared" si="0"/>
        <v>0</v>
      </c>
      <c r="F14" s="59">
        <f t="shared" si="0"/>
        <v>0</v>
      </c>
      <c r="G14" s="59">
        <f t="shared" si="0"/>
        <v>0</v>
      </c>
    </row>
    <row r="15" spans="1:7" x14ac:dyDescent="0.25">
      <c r="A15" s="102" t="s">
        <v>435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102" t="s">
        <v>436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101" t="s">
        <v>437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ht="25.5" x14ac:dyDescent="0.25">
      <c r="A18" s="96" t="s">
        <v>438</v>
      </c>
      <c r="B18" s="59">
        <f t="shared" ref="B18:G18" si="1">B19+B20</f>
        <v>0</v>
      </c>
      <c r="C18" s="59">
        <f t="shared" si="1"/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x14ac:dyDescent="0.25">
      <c r="A19" s="102" t="s">
        <v>439</v>
      </c>
      <c r="B19" s="57">
        <v>0</v>
      </c>
      <c r="C19" s="57">
        <v>0</v>
      </c>
      <c r="D19" s="57">
        <f>B19+C19</f>
        <v>0</v>
      </c>
      <c r="E19" s="57">
        <v>0</v>
      </c>
      <c r="F19" s="57">
        <v>0</v>
      </c>
      <c r="G19" s="57">
        <f>D19-E19</f>
        <v>0</v>
      </c>
    </row>
    <row r="20" spans="1:7" x14ac:dyDescent="0.25">
      <c r="A20" s="102" t="s">
        <v>440</v>
      </c>
      <c r="B20" s="57">
        <v>0</v>
      </c>
      <c r="C20" s="57">
        <v>0</v>
      </c>
      <c r="D20" s="57">
        <f>B20+C20</f>
        <v>0</v>
      </c>
      <c r="E20" s="57">
        <f>'FORMATO 6B'!G159</f>
        <v>0</v>
      </c>
      <c r="F20" s="57">
        <v>0</v>
      </c>
      <c r="G20" s="57">
        <f>D20-E20</f>
        <v>0</v>
      </c>
    </row>
    <row r="21" spans="1:7" x14ac:dyDescent="0.25">
      <c r="A21" s="101" t="s">
        <v>441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/>
    </row>
    <row r="22" spans="1:7" x14ac:dyDescent="0.25">
      <c r="A22" s="101"/>
      <c r="B22" s="57"/>
      <c r="C22" s="57"/>
      <c r="D22" s="57"/>
      <c r="E22" s="57"/>
      <c r="F22" s="57"/>
      <c r="G22" s="57"/>
    </row>
    <row r="23" spans="1:7" x14ac:dyDescent="0.25">
      <c r="A23" s="101" t="s">
        <v>442</v>
      </c>
      <c r="B23" s="59">
        <f t="shared" ref="B23:G23" si="2">B24+B25+B26+B29+B30+B33</f>
        <v>0</v>
      </c>
      <c r="C23" s="59">
        <f t="shared" si="2"/>
        <v>0</v>
      </c>
      <c r="D23" s="59">
        <f t="shared" si="2"/>
        <v>0</v>
      </c>
      <c r="E23" s="59">
        <f t="shared" si="2"/>
        <v>0</v>
      </c>
      <c r="F23" s="59">
        <f t="shared" si="2"/>
        <v>0</v>
      </c>
      <c r="G23" s="59">
        <f t="shared" si="2"/>
        <v>0</v>
      </c>
    </row>
    <row r="24" spans="1:7" x14ac:dyDescent="0.25">
      <c r="A24" s="101" t="s">
        <v>432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101" t="s">
        <v>433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101" t="s">
        <v>434</v>
      </c>
      <c r="B26" s="59">
        <f t="shared" ref="B26:G26" si="3">B27+B28</f>
        <v>0</v>
      </c>
      <c r="C26" s="59">
        <f t="shared" si="3"/>
        <v>0</v>
      </c>
      <c r="D26" s="59">
        <f t="shared" si="3"/>
        <v>0</v>
      </c>
      <c r="E26" s="59">
        <f t="shared" si="3"/>
        <v>0</v>
      </c>
      <c r="F26" s="59">
        <f t="shared" si="3"/>
        <v>0</v>
      </c>
      <c r="G26" s="59">
        <f t="shared" si="3"/>
        <v>0</v>
      </c>
    </row>
    <row r="27" spans="1:7" x14ac:dyDescent="0.25">
      <c r="A27" s="102" t="s">
        <v>435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102" t="s">
        <v>436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101" t="s">
        <v>437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ht="25.5" x14ac:dyDescent="0.25">
      <c r="A30" s="96" t="s">
        <v>438</v>
      </c>
      <c r="B30" s="57">
        <f t="shared" ref="B30:G30" si="4">B31+B32</f>
        <v>0</v>
      </c>
      <c r="C30" s="57">
        <f t="shared" si="4"/>
        <v>0</v>
      </c>
      <c r="D30" s="57">
        <f t="shared" si="4"/>
        <v>0</v>
      </c>
      <c r="E30" s="57">
        <f t="shared" si="4"/>
        <v>0</v>
      </c>
      <c r="F30" s="57">
        <f t="shared" si="4"/>
        <v>0</v>
      </c>
      <c r="G30" s="57">
        <f t="shared" si="4"/>
        <v>0</v>
      </c>
    </row>
    <row r="31" spans="1:7" x14ac:dyDescent="0.25">
      <c r="A31" s="102" t="s">
        <v>439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</row>
    <row r="32" spans="1:7" x14ac:dyDescent="0.25">
      <c r="A32" s="102" t="s">
        <v>440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</row>
    <row r="33" spans="1:7" x14ac:dyDescent="0.25">
      <c r="A33" s="101" t="s">
        <v>441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</row>
    <row r="34" spans="1:7" x14ac:dyDescent="0.25">
      <c r="A34" s="101"/>
      <c r="B34" s="57"/>
      <c r="C34" s="57"/>
      <c r="D34" s="57"/>
      <c r="E34" s="57"/>
      <c r="F34" s="57"/>
      <c r="G34" s="57"/>
    </row>
    <row r="35" spans="1:7" ht="15.75" thickBot="1" x14ac:dyDescent="0.3">
      <c r="A35" s="137" t="s">
        <v>443</v>
      </c>
      <c r="B35" s="107">
        <f t="shared" ref="B35:G35" si="5">B11+B23</f>
        <v>3775594</v>
      </c>
      <c r="C35" s="107">
        <f t="shared" si="5"/>
        <v>0</v>
      </c>
      <c r="D35" s="107">
        <f t="shared" si="5"/>
        <v>3775594</v>
      </c>
      <c r="E35" s="107">
        <f t="shared" si="5"/>
        <v>534081</v>
      </c>
      <c r="F35" s="107">
        <f t="shared" si="5"/>
        <v>534081</v>
      </c>
      <c r="G35" s="107">
        <f t="shared" si="5"/>
        <v>3241513</v>
      </c>
    </row>
    <row r="37" spans="1:7" ht="49.5" customHeight="1" x14ac:dyDescent="0.25">
      <c r="A37" s="210" t="s">
        <v>452</v>
      </c>
      <c r="B37" s="210"/>
      <c r="C37" s="2"/>
      <c r="D37" s="210" t="s">
        <v>453</v>
      </c>
      <c r="E37" s="210"/>
      <c r="F37" s="210"/>
      <c r="G37" s="210"/>
    </row>
    <row r="38" spans="1:7" ht="24.75" customHeight="1" x14ac:dyDescent="0.25">
      <c r="A38" s="211" t="s">
        <v>447</v>
      </c>
      <c r="B38" s="211"/>
      <c r="C38" s="157"/>
      <c r="D38" s="167" t="s">
        <v>120</v>
      </c>
      <c r="E38" s="167"/>
      <c r="F38" s="167"/>
      <c r="G38" s="167"/>
    </row>
  </sheetData>
  <mergeCells count="12">
    <mergeCell ref="A2:G2"/>
    <mergeCell ref="A3:G3"/>
    <mergeCell ref="A4:G4"/>
    <mergeCell ref="A5:G5"/>
    <mergeCell ref="A6:G6"/>
    <mergeCell ref="B7:F8"/>
    <mergeCell ref="G7:G9"/>
    <mergeCell ref="A37:B37"/>
    <mergeCell ref="A38:B38"/>
    <mergeCell ref="D37:G37"/>
    <mergeCell ref="D38:G38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6B'!Títulos_a_imprimir</vt:lpstr>
      <vt:lpstr>'FORMATO 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marlen ocomatl cervantes</cp:lastModifiedBy>
  <cp:lastPrinted>2025-01-17T20:49:32Z</cp:lastPrinted>
  <dcterms:created xsi:type="dcterms:W3CDTF">2016-10-11T18:36:49Z</dcterms:created>
  <dcterms:modified xsi:type="dcterms:W3CDTF">2026-04-22T15:27:24Z</dcterms:modified>
</cp:coreProperties>
</file>