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IDET\"/>
    </mc:Choice>
  </mc:AlternateContent>
  <xr:revisionPtr revIDLastSave="0" documentId="13_ncr:1_{3CC2BFAF-996A-49DA-A17E-3E95672E92A4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_FilterDatabase" localSheetId="1" hidden="1">'FORMATO 2'!$A$8:$I$17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8" l="1"/>
  <c r="F15" i="4"/>
  <c r="F57" i="4" s="1"/>
  <c r="E10" i="7"/>
  <c r="C10" i="7"/>
  <c r="D25" i="8" s="1"/>
  <c r="H68" i="5"/>
  <c r="E48" i="6"/>
  <c r="F9" i="6"/>
  <c r="F52" i="4"/>
  <c r="G52" i="4" s="1"/>
  <c r="G10" i="4"/>
  <c r="G9" i="4" s="1"/>
  <c r="G42" i="1"/>
  <c r="G31" i="1"/>
  <c r="G11" i="4"/>
  <c r="G73" i="4"/>
  <c r="F57" i="5"/>
  <c r="G25" i="8" l="1"/>
  <c r="F61" i="4"/>
  <c r="G57" i="4"/>
  <c r="G61" i="4" s="1"/>
  <c r="F9" i="4"/>
  <c r="D9" i="6"/>
  <c r="I19" i="5"/>
  <c r="G41" i="6"/>
  <c r="G37" i="6" s="1"/>
  <c r="G112" i="6"/>
  <c r="G36" i="6"/>
  <c r="G35" i="6"/>
  <c r="G118" i="6"/>
  <c r="E120" i="6"/>
  <c r="E119" i="6"/>
  <c r="E118" i="6"/>
  <c r="E117" i="6"/>
  <c r="E116" i="6"/>
  <c r="E115" i="6"/>
  <c r="F30" i="9"/>
  <c r="G30" i="9" s="1"/>
  <c r="F29" i="9"/>
  <c r="G29" i="9" s="1"/>
  <c r="F28" i="9"/>
  <c r="G28" i="9" s="1"/>
  <c r="F27" i="9"/>
  <c r="G27" i="9" s="1"/>
  <c r="F26" i="9"/>
  <c r="G26" i="9" s="1"/>
  <c r="F25" i="9"/>
  <c r="G25" i="9" s="1"/>
  <c r="F24" i="9"/>
  <c r="G24" i="9" s="1"/>
  <c r="F23" i="9"/>
  <c r="G23" i="9" s="1"/>
  <c r="F22" i="9"/>
  <c r="G22" i="9" s="1"/>
  <c r="C17" i="1"/>
  <c r="G16" i="4"/>
  <c r="G15" i="4"/>
  <c r="F10" i="7" s="1"/>
  <c r="D9" i="1"/>
  <c r="H67" i="1"/>
  <c r="H62" i="1"/>
  <c r="H31" i="1"/>
  <c r="C9" i="1"/>
  <c r="G28" i="6"/>
  <c r="G18" i="6"/>
  <c r="G26" i="6"/>
  <c r="G24" i="6"/>
  <c r="G23" i="6"/>
  <c r="G22" i="6"/>
  <c r="G21" i="6"/>
  <c r="G19" i="6"/>
  <c r="G34" i="6"/>
  <c r="G32" i="6"/>
  <c r="G31" i="6"/>
  <c r="G30" i="6"/>
  <c r="G29" i="6"/>
  <c r="G25" i="6"/>
  <c r="G20" i="6"/>
  <c r="G101" i="6"/>
  <c r="F104" i="6"/>
  <c r="G61" i="5"/>
  <c r="G16" i="6"/>
  <c r="G15" i="6"/>
  <c r="G14" i="6"/>
  <c r="G13" i="6"/>
  <c r="G12" i="6"/>
  <c r="G11" i="6"/>
  <c r="G10" i="6"/>
  <c r="F17" i="5" l="1"/>
  <c r="F43" i="5" s="1"/>
  <c r="H17" i="5"/>
  <c r="C47" i="1"/>
  <c r="F9" i="9"/>
  <c r="F8" i="9" s="1"/>
  <c r="G113" i="6"/>
  <c r="G111" i="6"/>
  <c r="G110" i="6"/>
  <c r="G109" i="6"/>
  <c r="G108" i="6"/>
  <c r="G107" i="6"/>
  <c r="G106" i="6"/>
  <c r="G105" i="6"/>
  <c r="G103" i="6"/>
  <c r="G102" i="6"/>
  <c r="G100" i="6"/>
  <c r="G99" i="6"/>
  <c r="G98" i="6"/>
  <c r="G97" i="6"/>
  <c r="G96" i="6"/>
  <c r="G95" i="6"/>
  <c r="G13" i="5"/>
  <c r="J58" i="5"/>
  <c r="F94" i="6"/>
  <c r="E53" i="6"/>
  <c r="E11" i="6"/>
  <c r="B10" i="7"/>
  <c r="F30" i="5"/>
  <c r="I17" i="5" l="1"/>
  <c r="H43" i="5"/>
  <c r="I13" i="5"/>
  <c r="G14" i="5"/>
  <c r="I14" i="5" s="1"/>
  <c r="J14" i="5" s="1"/>
  <c r="I43" i="5" l="1"/>
  <c r="J13" i="5"/>
  <c r="G54" i="6"/>
  <c r="G52" i="6"/>
  <c r="G51" i="6"/>
  <c r="G50" i="6"/>
  <c r="G49" i="6"/>
  <c r="G48" i="6"/>
  <c r="E52" i="6"/>
  <c r="E50" i="6"/>
  <c r="E49" i="6"/>
  <c r="E47" i="6" s="1"/>
  <c r="E16" i="6"/>
  <c r="E15" i="6"/>
  <c r="E14" i="6"/>
  <c r="E13" i="6"/>
  <c r="E12" i="6"/>
  <c r="E10" i="6"/>
  <c r="D41" i="1" l="1"/>
  <c r="G9" i="6"/>
  <c r="F114" i="6"/>
  <c r="F84" i="6" s="1"/>
  <c r="D37" i="6"/>
  <c r="D27" i="6"/>
  <c r="D17" i="6"/>
  <c r="D104" i="6"/>
  <c r="D94" i="6"/>
  <c r="D86" i="6"/>
  <c r="F17" i="6" l="1"/>
  <c r="D147" i="6"/>
  <c r="H57" i="5"/>
  <c r="H73" i="5" s="1"/>
  <c r="E38" i="6" l="1"/>
  <c r="C41" i="1" l="1"/>
  <c r="G147" i="6" l="1"/>
  <c r="F147" i="6"/>
  <c r="E150" i="6"/>
  <c r="E147" i="6" s="1"/>
  <c r="E41" i="6" l="1"/>
  <c r="E36" i="6"/>
  <c r="E35" i="6"/>
  <c r="E34" i="6"/>
  <c r="E33" i="6"/>
  <c r="E32" i="6"/>
  <c r="E31" i="6"/>
  <c r="E30" i="6"/>
  <c r="E28" i="6"/>
  <c r="E29" i="6"/>
  <c r="E26" i="6"/>
  <c r="E25" i="6"/>
  <c r="E24" i="6"/>
  <c r="E23" i="6"/>
  <c r="E22" i="6"/>
  <c r="E21" i="6"/>
  <c r="E20" i="6"/>
  <c r="E19" i="6"/>
  <c r="E18" i="6"/>
  <c r="G19" i="5"/>
  <c r="G17" i="5" s="1"/>
  <c r="G43" i="5" s="1"/>
  <c r="E27" i="6" l="1"/>
  <c r="E17" i="6"/>
  <c r="G17" i="2"/>
  <c r="H16" i="6" l="1"/>
  <c r="J75" i="5" l="1"/>
  <c r="J74" i="5"/>
  <c r="J72" i="5"/>
  <c r="J71" i="5"/>
  <c r="J69" i="5"/>
  <c r="J67" i="5"/>
  <c r="J66" i="5"/>
  <c r="J65" i="5"/>
  <c r="J64" i="5"/>
  <c r="J63" i="5"/>
  <c r="J60" i="5"/>
  <c r="J59" i="5"/>
  <c r="G57" i="5" l="1"/>
  <c r="I61" i="5" l="1"/>
  <c r="J61" i="5" s="1"/>
  <c r="G68" i="4"/>
  <c r="I57" i="5" l="1"/>
  <c r="H60" i="8"/>
  <c r="H59" i="8"/>
  <c r="H58" i="8"/>
  <c r="E23" i="8"/>
  <c r="E22" i="8"/>
  <c r="E21" i="8"/>
  <c r="I68" i="5" l="1"/>
  <c r="I73" i="5" s="1"/>
  <c r="G26" i="8"/>
  <c r="E26" i="8"/>
  <c r="H62" i="8" l="1"/>
  <c r="G17" i="6" l="1"/>
  <c r="B19" i="7" l="1"/>
  <c r="I78" i="5"/>
  <c r="H78" i="5"/>
  <c r="G78" i="5"/>
  <c r="F78" i="5"/>
  <c r="E78" i="5"/>
  <c r="E73" i="4"/>
  <c r="E57" i="4"/>
  <c r="E52" i="4"/>
  <c r="B20" i="9" l="1"/>
  <c r="H158" i="6" l="1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G94" i="6"/>
  <c r="G114" i="6"/>
  <c r="E133" i="6"/>
  <c r="F133" i="6" s="1"/>
  <c r="G133" i="6" s="1"/>
  <c r="E132" i="6"/>
  <c r="E131" i="6"/>
  <c r="F131" i="6" s="1"/>
  <c r="G131" i="6" s="1"/>
  <c r="E130" i="6"/>
  <c r="E129" i="6"/>
  <c r="F129" i="6" s="1"/>
  <c r="G129" i="6" s="1"/>
  <c r="E128" i="6"/>
  <c r="E127" i="6"/>
  <c r="F127" i="6" s="1"/>
  <c r="G127" i="6" s="1"/>
  <c r="E126" i="6"/>
  <c r="E125" i="6"/>
  <c r="F125" i="6" s="1"/>
  <c r="G125" i="6" s="1"/>
  <c r="D124" i="6"/>
  <c r="C124" i="6"/>
  <c r="E123" i="6"/>
  <c r="H123" i="6" s="1"/>
  <c r="E122" i="6"/>
  <c r="H122" i="6" s="1"/>
  <c r="E121" i="6"/>
  <c r="H121" i="6" s="1"/>
  <c r="H120" i="6"/>
  <c r="H119" i="6"/>
  <c r="H118" i="6"/>
  <c r="H117" i="6"/>
  <c r="H116" i="6"/>
  <c r="H115" i="6"/>
  <c r="D114" i="6"/>
  <c r="C114" i="6"/>
  <c r="C104" i="6"/>
  <c r="E113" i="6"/>
  <c r="H113" i="6" s="1"/>
  <c r="E112" i="6"/>
  <c r="H112" i="6" s="1"/>
  <c r="E111" i="6"/>
  <c r="H111" i="6" s="1"/>
  <c r="E110" i="6"/>
  <c r="E109" i="6"/>
  <c r="H109" i="6" s="1"/>
  <c r="E108" i="6"/>
  <c r="H108" i="6" s="1"/>
  <c r="E107" i="6"/>
  <c r="H107" i="6" s="1"/>
  <c r="E106" i="6"/>
  <c r="H106" i="6" s="1"/>
  <c r="E105" i="6"/>
  <c r="E103" i="6"/>
  <c r="H103" i="6" s="1"/>
  <c r="E102" i="6"/>
  <c r="H102" i="6" s="1"/>
  <c r="E101" i="6"/>
  <c r="E100" i="6"/>
  <c r="H100" i="6" s="1"/>
  <c r="E99" i="6"/>
  <c r="H99" i="6" s="1"/>
  <c r="E98" i="6"/>
  <c r="H98" i="6" s="1"/>
  <c r="E97" i="6"/>
  <c r="H97" i="6" s="1"/>
  <c r="E96" i="6"/>
  <c r="H96" i="6" s="1"/>
  <c r="E95" i="6"/>
  <c r="H95" i="6" s="1"/>
  <c r="C94" i="6"/>
  <c r="E93" i="6"/>
  <c r="H93" i="6" s="1"/>
  <c r="E92" i="6"/>
  <c r="H92" i="6" s="1"/>
  <c r="E91" i="6"/>
  <c r="H91" i="6" s="1"/>
  <c r="E90" i="6"/>
  <c r="H90" i="6" s="1"/>
  <c r="E89" i="6"/>
  <c r="H89" i="6" s="1"/>
  <c r="E87" i="6"/>
  <c r="H87" i="6" s="1"/>
  <c r="C86" i="6"/>
  <c r="H15" i="6"/>
  <c r="H14" i="6"/>
  <c r="H13" i="6"/>
  <c r="H12" i="6"/>
  <c r="H11" i="6"/>
  <c r="D84" i="6" l="1"/>
  <c r="E114" i="6"/>
  <c r="C84" i="6"/>
  <c r="E104" i="6"/>
  <c r="H114" i="6"/>
  <c r="E124" i="6"/>
  <c r="H105" i="6"/>
  <c r="F126" i="6"/>
  <c r="G126" i="6" s="1"/>
  <c r="F128" i="6"/>
  <c r="G128" i="6" s="1"/>
  <c r="F130" i="6"/>
  <c r="G130" i="6" s="1"/>
  <c r="F132" i="6"/>
  <c r="G132" i="6" s="1"/>
  <c r="H125" i="6"/>
  <c r="H127" i="6"/>
  <c r="H129" i="6"/>
  <c r="H131" i="6"/>
  <c r="H133" i="6"/>
  <c r="E94" i="6"/>
  <c r="H101" i="6"/>
  <c r="H94" i="6" s="1"/>
  <c r="F27" i="6" l="1"/>
  <c r="G27" i="6"/>
  <c r="G124" i="6"/>
  <c r="G104" i="6"/>
  <c r="H110" i="6"/>
  <c r="H104" i="6" s="1"/>
  <c r="F124" i="6"/>
  <c r="H132" i="6"/>
  <c r="H128" i="6"/>
  <c r="H130" i="6"/>
  <c r="H126" i="6"/>
  <c r="H77" i="8"/>
  <c r="G77" i="8"/>
  <c r="F77" i="8"/>
  <c r="E77" i="8"/>
  <c r="D77" i="8"/>
  <c r="C77" i="8"/>
  <c r="H66" i="8"/>
  <c r="G66" i="8"/>
  <c r="F66" i="8"/>
  <c r="E66" i="8"/>
  <c r="D66" i="8"/>
  <c r="C66" i="8"/>
  <c r="C57" i="8"/>
  <c r="H47" i="8"/>
  <c r="G47" i="8"/>
  <c r="F47" i="8"/>
  <c r="E47" i="8"/>
  <c r="D47" i="8"/>
  <c r="C47" i="8"/>
  <c r="G40" i="8"/>
  <c r="F40" i="8"/>
  <c r="E40" i="8"/>
  <c r="D40" i="8"/>
  <c r="C40" i="8"/>
  <c r="G29" i="8"/>
  <c r="F29" i="8"/>
  <c r="E29" i="8"/>
  <c r="D29" i="8"/>
  <c r="C29" i="8"/>
  <c r="H38" i="8"/>
  <c r="H37" i="8"/>
  <c r="H36" i="8"/>
  <c r="H35" i="8"/>
  <c r="H34" i="8"/>
  <c r="H33" i="8"/>
  <c r="H32" i="8"/>
  <c r="H31" i="8"/>
  <c r="H30" i="8"/>
  <c r="H27" i="8"/>
  <c r="H26" i="8"/>
  <c r="H23" i="8"/>
  <c r="H22" i="8"/>
  <c r="H21" i="8"/>
  <c r="H18" i="8"/>
  <c r="H17" i="8"/>
  <c r="H16" i="8"/>
  <c r="H15" i="8"/>
  <c r="H14" i="8"/>
  <c r="H13" i="8"/>
  <c r="H12" i="8"/>
  <c r="H11" i="8"/>
  <c r="G10" i="8"/>
  <c r="F10" i="8"/>
  <c r="E10" i="8"/>
  <c r="D10" i="8"/>
  <c r="C10" i="8"/>
  <c r="H74" i="6"/>
  <c r="G74" i="6"/>
  <c r="F74" i="6"/>
  <c r="E74" i="6"/>
  <c r="D74" i="6"/>
  <c r="H70" i="6"/>
  <c r="G70" i="6"/>
  <c r="F70" i="6"/>
  <c r="E70" i="6"/>
  <c r="D70" i="6"/>
  <c r="H61" i="6"/>
  <c r="G61" i="6"/>
  <c r="F61" i="6"/>
  <c r="E61" i="6"/>
  <c r="D61" i="6"/>
  <c r="H57" i="6"/>
  <c r="G57" i="6"/>
  <c r="F57" i="6"/>
  <c r="E57" i="6"/>
  <c r="D57" i="6"/>
  <c r="H56" i="6"/>
  <c r="H55" i="6"/>
  <c r="H54" i="6"/>
  <c r="H53" i="6"/>
  <c r="H52" i="6"/>
  <c r="H51" i="6"/>
  <c r="H50" i="6"/>
  <c r="H49" i="6"/>
  <c r="H48" i="6"/>
  <c r="G47" i="6"/>
  <c r="F47" i="6"/>
  <c r="D47" i="6"/>
  <c r="D8" i="6" l="1"/>
  <c r="D160" i="6" s="1"/>
  <c r="H29" i="8"/>
  <c r="C46" i="8"/>
  <c r="H10" i="8"/>
  <c r="H47" i="6"/>
  <c r="H124" i="6"/>
  <c r="H46" i="6" l="1"/>
  <c r="H45" i="6"/>
  <c r="H44" i="6"/>
  <c r="H43" i="6"/>
  <c r="H42" i="6"/>
  <c r="H41" i="6"/>
  <c r="H40" i="6"/>
  <c r="H39" i="6"/>
  <c r="H38" i="6"/>
  <c r="G8" i="6"/>
  <c r="F37" i="6"/>
  <c r="F8" i="6" s="1"/>
  <c r="F160" i="6" s="1"/>
  <c r="E37" i="6"/>
  <c r="H36" i="6"/>
  <c r="H35" i="6"/>
  <c r="H34" i="6"/>
  <c r="H33" i="6"/>
  <c r="H32" i="6"/>
  <c r="H31" i="6"/>
  <c r="H30" i="6"/>
  <c r="H29" i="6"/>
  <c r="H28" i="6"/>
  <c r="H26" i="6"/>
  <c r="H25" i="6"/>
  <c r="H24" i="6"/>
  <c r="H23" i="6"/>
  <c r="H22" i="6"/>
  <c r="H21" i="6"/>
  <c r="H20" i="6"/>
  <c r="H19" i="6"/>
  <c r="H18" i="6"/>
  <c r="H10" i="6"/>
  <c r="C74" i="6"/>
  <c r="C70" i="6"/>
  <c r="C61" i="6"/>
  <c r="C57" i="6"/>
  <c r="C47" i="6"/>
  <c r="C37" i="6"/>
  <c r="C27" i="6"/>
  <c r="C17" i="6"/>
  <c r="C9" i="6"/>
  <c r="E9" i="6" s="1"/>
  <c r="E57" i="5"/>
  <c r="J57" i="5" s="1"/>
  <c r="J68" i="5" s="1"/>
  <c r="I70" i="5"/>
  <c r="H70" i="5"/>
  <c r="G70" i="5"/>
  <c r="F70" i="5"/>
  <c r="E70" i="5"/>
  <c r="I62" i="5"/>
  <c r="H62" i="5"/>
  <c r="G62" i="5"/>
  <c r="F62" i="5"/>
  <c r="E62" i="5"/>
  <c r="I48" i="5"/>
  <c r="H48" i="5"/>
  <c r="G48" i="5"/>
  <c r="F48" i="5"/>
  <c r="E48" i="5"/>
  <c r="C8" i="6" l="1"/>
  <c r="C160" i="6" s="1"/>
  <c r="B8" i="7" s="1"/>
  <c r="B30" i="7" s="1"/>
  <c r="C25" i="8" s="1"/>
  <c r="C20" i="8" s="1"/>
  <c r="C9" i="8" s="1"/>
  <c r="C83" i="8" s="1"/>
  <c r="J62" i="5"/>
  <c r="B8" i="9"/>
  <c r="B31" i="9" s="1"/>
  <c r="E8" i="6"/>
  <c r="J70" i="5"/>
  <c r="D9" i="9"/>
  <c r="G9" i="9" s="1"/>
  <c r="C8" i="9"/>
  <c r="E8" i="9"/>
  <c r="G68" i="5"/>
  <c r="G73" i="5" s="1"/>
  <c r="F68" i="5"/>
  <c r="F73" i="5" s="1"/>
  <c r="H27" i="6"/>
  <c r="H9" i="6"/>
  <c r="E68" i="5"/>
  <c r="H37" i="6"/>
  <c r="H17" i="6"/>
  <c r="F37" i="5"/>
  <c r="E37" i="5"/>
  <c r="J77" i="5"/>
  <c r="J76" i="5"/>
  <c r="J56" i="5"/>
  <c r="J55" i="5"/>
  <c r="J54" i="5"/>
  <c r="J53" i="5"/>
  <c r="J52" i="5"/>
  <c r="J51" i="5"/>
  <c r="J50" i="5"/>
  <c r="J49" i="5"/>
  <c r="J48" i="5"/>
  <c r="J47" i="5"/>
  <c r="J45" i="5"/>
  <c r="J41" i="5"/>
  <c r="J40" i="5"/>
  <c r="G41" i="5"/>
  <c r="G40" i="5"/>
  <c r="G36" i="5"/>
  <c r="H36" i="5" s="1"/>
  <c r="I36" i="5" s="1"/>
  <c r="J36" i="5" s="1"/>
  <c r="G35" i="5"/>
  <c r="G34" i="5"/>
  <c r="G33" i="5"/>
  <c r="G32" i="5"/>
  <c r="G31" i="5"/>
  <c r="G29" i="5"/>
  <c r="J29" i="5" s="1"/>
  <c r="G28" i="5"/>
  <c r="J28" i="5" s="1"/>
  <c r="G27" i="5"/>
  <c r="J27" i="5" s="1"/>
  <c r="G26" i="5"/>
  <c r="J26" i="5" s="1"/>
  <c r="G25" i="5"/>
  <c r="J25" i="5" s="1"/>
  <c r="G24" i="5"/>
  <c r="J24" i="5" s="1"/>
  <c r="G23" i="5"/>
  <c r="J23" i="5" s="1"/>
  <c r="G22" i="5"/>
  <c r="J22" i="5" s="1"/>
  <c r="G21" i="5"/>
  <c r="J21" i="5" s="1"/>
  <c r="G20" i="5"/>
  <c r="J20" i="5" s="1"/>
  <c r="G16" i="5"/>
  <c r="G15" i="5"/>
  <c r="J15" i="5" s="1"/>
  <c r="G12" i="5"/>
  <c r="J12" i="5" s="1"/>
  <c r="G11" i="5"/>
  <c r="J11" i="5" s="1"/>
  <c r="G10" i="5"/>
  <c r="J10" i="5" s="1"/>
  <c r="F39" i="5"/>
  <c r="E39" i="5"/>
  <c r="E30" i="5"/>
  <c r="E17" i="5"/>
  <c r="G69" i="4"/>
  <c r="F69" i="4"/>
  <c r="E69" i="4"/>
  <c r="E77" i="4" s="1"/>
  <c r="E78" i="4" s="1"/>
  <c r="G59" i="4"/>
  <c r="F59" i="4"/>
  <c r="G53" i="4"/>
  <c r="F53" i="4"/>
  <c r="E53" i="4"/>
  <c r="G42" i="4"/>
  <c r="F42" i="4"/>
  <c r="G39" i="4"/>
  <c r="F39" i="4"/>
  <c r="E42" i="4"/>
  <c r="E39" i="4"/>
  <c r="G29" i="4"/>
  <c r="F29" i="4"/>
  <c r="E29" i="4"/>
  <c r="C19" i="7" l="1"/>
  <c r="D61" i="8"/>
  <c r="D21" i="7"/>
  <c r="D19" i="7" s="1"/>
  <c r="H31" i="5"/>
  <c r="J31" i="5" s="1"/>
  <c r="J30" i="5" s="1"/>
  <c r="G30" i="5"/>
  <c r="H35" i="5"/>
  <c r="J35" i="5" s="1"/>
  <c r="H16" i="5"/>
  <c r="H33" i="5"/>
  <c r="J33" i="5"/>
  <c r="J32" i="5"/>
  <c r="H34" i="5"/>
  <c r="J34" i="5" s="1"/>
  <c r="F62" i="4"/>
  <c r="H8" i="6"/>
  <c r="D8" i="9"/>
  <c r="G8" i="9"/>
  <c r="G37" i="5"/>
  <c r="H38" i="5"/>
  <c r="I38" i="5" s="1"/>
  <c r="J38" i="5" s="1"/>
  <c r="F46" i="4"/>
  <c r="G46" i="4"/>
  <c r="E43" i="5"/>
  <c r="E73" i="5" s="1"/>
  <c r="J78" i="5"/>
  <c r="G39" i="5"/>
  <c r="H39" i="5" s="1"/>
  <c r="E46" i="4"/>
  <c r="G62" i="4"/>
  <c r="H32" i="5"/>
  <c r="I32" i="5" s="1"/>
  <c r="I31" i="5"/>
  <c r="I33" i="5"/>
  <c r="G18" i="4"/>
  <c r="F18" i="4"/>
  <c r="E18" i="4"/>
  <c r="E59" i="4" s="1"/>
  <c r="E61" i="4" s="1"/>
  <c r="E62" i="4" s="1"/>
  <c r="E14" i="4"/>
  <c r="E9" i="4"/>
  <c r="E61" i="8" l="1"/>
  <c r="E57" i="8" s="1"/>
  <c r="E46" i="8" s="1"/>
  <c r="D57" i="8"/>
  <c r="D46" i="8" s="1"/>
  <c r="J19" i="5"/>
  <c r="J17" i="5" s="1"/>
  <c r="J43" i="5" s="1"/>
  <c r="J73" i="5" s="1"/>
  <c r="I34" i="5"/>
  <c r="I35" i="5"/>
  <c r="I30" i="5"/>
  <c r="I16" i="5"/>
  <c r="J16" i="5"/>
  <c r="H30" i="5"/>
  <c r="H37" i="5"/>
  <c r="I39" i="5"/>
  <c r="J39" i="5" s="1"/>
  <c r="E22" i="4"/>
  <c r="E23" i="4" l="1"/>
  <c r="E24" i="4" s="1"/>
  <c r="E33" i="4" s="1"/>
  <c r="I37" i="5"/>
  <c r="E24" i="8"/>
  <c r="K13" i="3"/>
  <c r="J13" i="3"/>
  <c r="I13" i="3"/>
  <c r="H13" i="3"/>
  <c r="G13" i="3"/>
  <c r="E13" i="3"/>
  <c r="K7" i="3"/>
  <c r="J7" i="3"/>
  <c r="I7" i="3"/>
  <c r="H7" i="3"/>
  <c r="G7" i="3"/>
  <c r="E7" i="3"/>
  <c r="I13" i="2"/>
  <c r="H13" i="2"/>
  <c r="G13" i="2"/>
  <c r="G8" i="2" s="1"/>
  <c r="G19" i="2" s="1"/>
  <c r="F13" i="2"/>
  <c r="E13" i="2"/>
  <c r="D13" i="2"/>
  <c r="I9" i="2"/>
  <c r="H9" i="2"/>
  <c r="G9" i="2"/>
  <c r="F9" i="2"/>
  <c r="E9" i="2"/>
  <c r="D9" i="2"/>
  <c r="C13" i="2"/>
  <c r="C9" i="2"/>
  <c r="H74" i="1"/>
  <c r="G74" i="1"/>
  <c r="G67" i="1"/>
  <c r="G62" i="1"/>
  <c r="H56" i="1"/>
  <c r="G56" i="1"/>
  <c r="H42" i="1"/>
  <c r="H38" i="1"/>
  <c r="G38" i="1"/>
  <c r="H27" i="1"/>
  <c r="G27" i="1"/>
  <c r="H23" i="1"/>
  <c r="G23" i="1"/>
  <c r="H19" i="1"/>
  <c r="G19" i="1"/>
  <c r="G9" i="1"/>
  <c r="D59" i="1"/>
  <c r="C59" i="1"/>
  <c r="D38" i="1"/>
  <c r="C38" i="1"/>
  <c r="D31" i="1"/>
  <c r="C31" i="1"/>
  <c r="D25" i="1"/>
  <c r="C25" i="1"/>
  <c r="J37" i="5" l="1"/>
  <c r="H47" i="1"/>
  <c r="H58" i="1" s="1"/>
  <c r="E8" i="2"/>
  <c r="E19" i="2" s="1"/>
  <c r="I8" i="2"/>
  <c r="I19" i="2" s="1"/>
  <c r="D8" i="2"/>
  <c r="D19" i="2" s="1"/>
  <c r="H8" i="2"/>
  <c r="H19" i="2" s="1"/>
  <c r="E19" i="3"/>
  <c r="J19" i="3"/>
  <c r="G19" i="3"/>
  <c r="K19" i="3"/>
  <c r="F8" i="2"/>
  <c r="F19" i="2" s="1"/>
  <c r="H19" i="3"/>
  <c r="H78" i="1"/>
  <c r="I19" i="3"/>
  <c r="G78" i="1"/>
  <c r="G47" i="1"/>
  <c r="G58" i="1" s="1"/>
  <c r="C8" i="2"/>
  <c r="D47" i="1"/>
  <c r="D61" i="1" s="1"/>
  <c r="C61" i="1"/>
  <c r="H80" i="1" l="1"/>
  <c r="G80" i="1"/>
  <c r="C20" i="9" l="1"/>
  <c r="C31" i="9" s="1"/>
  <c r="D20" i="8" l="1"/>
  <c r="D9" i="8" s="1"/>
  <c r="D83" i="8" s="1"/>
  <c r="D10" i="7"/>
  <c r="D8" i="7" s="1"/>
  <c r="D30" i="7" s="1"/>
  <c r="C8" i="7"/>
  <c r="C30" i="7" s="1"/>
  <c r="D20" i="9"/>
  <c r="D31" i="9" s="1"/>
  <c r="E88" i="6"/>
  <c r="E25" i="8" l="1"/>
  <c r="E20" i="8" s="1"/>
  <c r="E9" i="8" s="1"/>
  <c r="E83" i="8" s="1"/>
  <c r="F88" i="6"/>
  <c r="H88" i="6" s="1"/>
  <c r="H86" i="6" s="1"/>
  <c r="H84" i="6" s="1"/>
  <c r="H160" i="6" s="1"/>
  <c r="E86" i="6"/>
  <c r="E84" i="6" s="1"/>
  <c r="E160" i="6" s="1"/>
  <c r="F21" i="9"/>
  <c r="E20" i="9"/>
  <c r="E31" i="9" s="1"/>
  <c r="F20" i="9" l="1"/>
  <c r="F31" i="9" s="1"/>
  <c r="G21" i="9"/>
  <c r="G20" i="9" s="1"/>
  <c r="G31" i="9" s="1"/>
  <c r="G88" i="6"/>
  <c r="F86" i="6"/>
  <c r="F21" i="7" l="1"/>
  <c r="G86" i="6"/>
  <c r="G84" i="6" s="1"/>
  <c r="G160" i="6" s="1"/>
  <c r="G77" i="4" l="1"/>
  <c r="G78" i="4" s="1"/>
  <c r="G14" i="4"/>
  <c r="G22" i="4" s="1"/>
  <c r="G23" i="4" s="1"/>
  <c r="G24" i="4" s="1"/>
  <c r="G33" i="4" s="1"/>
  <c r="G61" i="8"/>
  <c r="F77" i="4"/>
  <c r="F78" i="4" s="1"/>
  <c r="F14" i="4"/>
  <c r="F22" i="4" s="1"/>
  <c r="F23" i="4" s="1"/>
  <c r="G10" i="7"/>
  <c r="G8" i="7" s="1"/>
  <c r="E8" i="7"/>
  <c r="F61" i="8"/>
  <c r="F19" i="7"/>
  <c r="G21" i="7"/>
  <c r="G19" i="7" s="1"/>
  <c r="E19" i="7"/>
  <c r="H24" i="8"/>
  <c r="E30" i="7" l="1"/>
  <c r="H25" i="8"/>
  <c r="G30" i="7"/>
  <c r="F24" i="4"/>
  <c r="F33" i="4" s="1"/>
  <c r="F8" i="7"/>
  <c r="F30" i="7" s="1"/>
  <c r="F20" i="8"/>
  <c r="H20" i="8" s="1"/>
  <c r="H9" i="8" s="1"/>
  <c r="H61" i="8"/>
  <c r="H57" i="8" s="1"/>
  <c r="H46" i="8" s="1"/>
  <c r="G57" i="8"/>
  <c r="G46" i="8" s="1"/>
  <c r="F57" i="8"/>
  <c r="F46" i="8" s="1"/>
  <c r="F9" i="8" l="1"/>
  <c r="F83" i="8" s="1"/>
  <c r="G20" i="8"/>
  <c r="G9" i="8" s="1"/>
  <c r="G83" i="8" s="1"/>
  <c r="H83" i="8"/>
</calcChain>
</file>

<file path=xl/sharedStrings.xml><?xml version="1.0" encoding="utf-8"?>
<sst xmlns="http://schemas.openxmlformats.org/spreadsheetml/2006/main" count="663" uniqueCount="458">
  <si>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</si>
  <si>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</si>
  <si>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</si>
  <si>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</si>
  <si>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</si>
  <si>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</si>
  <si>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</si>
  <si>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</si>
  <si>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</si>
  <si>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</si>
  <si>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</si>
  <si>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</si>
  <si>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</si>
  <si>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</si>
  <si>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</si>
  <si>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</si>
  <si>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</si>
  <si>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</si>
  <si>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</si>
  <si>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</si>
  <si>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</si>
  <si>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</si>
  <si>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</si>
  <si>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</si>
  <si>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</si>
  <si>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</si>
  <si>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</si>
  <si>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</si>
  <si>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</si>
  <si>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</si>
  <si>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</si>
  <si>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</si>
  <si>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</si>
  <si>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</si>
  <si>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</si>
  <si>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</si>
  <si>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</si>
  <si>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</si>
  <si>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</si>
  <si>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</si>
  <si>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</si>
  <si>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</si>
  <si>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</si>
  <si>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</si>
  <si>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</si>
  <si>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</si>
  <si>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</si>
  <si>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</si>
  <si>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</si>
  <si>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</si>
  <si>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</si>
  <si>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</si>
  <si>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</si>
  <si>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</si>
  <si>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</si>
  <si>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</si>
  <si>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</si>
  <si>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</si>
  <si>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</si>
  <si>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</si>
  <si>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</si>
  <si>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</si>
  <si>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</si>
  <si>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</si>
  <si>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</si>
  <si>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</si>
  <si>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</si>
  <si>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</si>
  <si>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</si>
  <si>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</si>
  <si>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</si>
  <si>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</si>
  <si>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</si>
  <si>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</si>
  <si>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</si>
  <si>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</si>
  <si>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</si>
  <si>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</si>
  <si>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</si>
  <si>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</si>
  <si>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</si>
  <si>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</si>
  <si>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</si>
  <si>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</si>
  <si>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</si>
  <si>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</si>
  <si>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</si>
  <si>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</si>
  <si>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</si>
  <si>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</si>
  <si>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</si>
  <si>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</si>
  <si>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</si>
  <si>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</si>
  <si>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</si>
  <si>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</si>
  <si>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</si>
  <si>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</si>
  <si>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</si>
  <si>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</si>
  <si>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</si>
  <si>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</si>
  <si>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</si>
  <si>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</si>
  <si>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</si>
  <si>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</si>
  <si>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</si>
  <si>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</si>
  <si>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</si>
  <si>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</si>
  <si>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</si>
  <si>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</si>
  <si>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</si>
  <si>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</si>
  <si>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</si>
  <si>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</si>
  <si>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</si>
  <si>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</si>
  <si>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</si>
  <si>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</si>
  <si>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DEL DEPORTE DE TLAXCALA</t>
  </si>
  <si>
    <t>Informe Analítico de la Deuda Pública y Otros Pasivos - LDF</t>
  </si>
  <si>
    <t>Saldo</t>
  </si>
  <si>
    <t>Saldo Final del Periodo (h)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</si>
  <si>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</si>
  <si>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</si>
  <si>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</si>
  <si>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</si>
  <si>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</si>
  <si>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</si>
  <si>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</si>
  <si>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</si>
  <si>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</si>
  <si>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</si>
  <si>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</si>
  <si>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</si>
  <si>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</si>
  <si>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</si>
  <si>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</si>
  <si>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</si>
  <si>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</si>
  <si>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</si>
  <si>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</si>
  <si>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</si>
  <si>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</si>
  <si>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</si>
  <si>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</si>
  <si>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</si>
  <si>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</si>
  <si>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</si>
  <si>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</si>
  <si>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Tasa de Interés</t>
  </si>
  <si>
    <t>Tasa Efectiva</t>
  </si>
  <si>
    <t>6. Obligaciones a Corto Plazo (Informativo)</t>
  </si>
  <si>
    <t>A. Crédito 1</t>
  </si>
  <si>
    <t>B. Crédito 2</t>
  </si>
  <si>
    <t>C. Crédito XX</t>
  </si>
  <si>
    <t>Denominación de la Deuda Pública y Otros Pasivos</t>
  </si>
  <si>
    <t>Comisiones y Costos Relacionados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</si>
  <si>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</si>
  <si>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</si>
  <si>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</si>
  <si>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</si>
  <si>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</si>
  <si>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</si>
  <si>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</si>
  <si>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</si>
  <si>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</si>
  <si>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</si>
  <si>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</si>
  <si>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</si>
  <si>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</si>
  <si>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</si>
  <si>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</si>
  <si>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</si>
  <si>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</si>
  <si>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</si>
  <si>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</si>
  <si>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d) APP 4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</si>
  <si>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</si>
  <si>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</si>
  <si>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</si>
  <si>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</si>
  <si>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</si>
  <si>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</si>
  <si>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</si>
  <si>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</si>
  <si>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</si>
  <si>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</si>
  <si>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</si>
  <si>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</si>
  <si>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</si>
  <si>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</si>
  <si>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</si>
  <si>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</si>
  <si>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</si>
  <si>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</si>
  <si>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</si>
  <si>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</si>
  <si>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</si>
  <si>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</si>
  <si>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</si>
  <si>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</si>
  <si>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</si>
  <si>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</si>
  <si>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</si>
  <si>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</si>
  <si>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</si>
  <si>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</si>
  <si>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</si>
  <si>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</si>
  <si>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</si>
  <si>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</si>
  <si>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</si>
  <si>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</si>
  <si>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</si>
  <si>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</si>
  <si>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</si>
  <si>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</si>
  <si>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</si>
  <si>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</si>
  <si>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</si>
  <si>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</si>
  <si>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</si>
  <si>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</si>
  <si>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</si>
  <si>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</si>
  <si>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</si>
  <si>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</si>
  <si>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</si>
  <si>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</si>
  <si>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</si>
  <si>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</si>
  <si>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</si>
  <si>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</si>
  <si>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</si>
  <si>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</si>
  <si>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</si>
  <si>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</si>
  <si>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</si>
  <si>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</si>
  <si>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</si>
  <si>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</si>
  <si>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</si>
  <si>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</si>
  <si>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</si>
  <si>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</si>
  <si>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</si>
  <si>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</si>
  <si>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</si>
  <si>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</si>
  <si>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</si>
  <si>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</si>
  <si>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</si>
  <si>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</si>
  <si>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</si>
  <si>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</si>
  <si>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</si>
  <si>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</si>
  <si>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</si>
  <si>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</si>
  <si>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</si>
  <si>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</si>
  <si>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</si>
  <si>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</si>
  <si>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</si>
  <si>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</si>
  <si>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</si>
  <si>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</si>
  <si>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</si>
  <si>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</si>
  <si>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</si>
  <si>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</si>
  <si>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</si>
  <si>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</si>
  <si>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</si>
  <si>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</si>
  <si>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</si>
  <si>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</si>
  <si>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</si>
  <si>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</si>
  <si>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</si>
  <si>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</si>
  <si>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</si>
  <si>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</si>
  <si>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</si>
  <si>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</si>
  <si>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</si>
  <si>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Estimado</t>
  </si>
  <si>
    <t xml:space="preserve">Diferencia 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</si>
  <si>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</si>
  <si>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</si>
  <si>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</si>
  <si>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</si>
  <si>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</si>
  <si>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</si>
  <si>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</si>
  <si>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</si>
  <si>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</si>
  <si>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</si>
  <si>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</si>
  <si>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</si>
  <si>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</si>
  <si>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</si>
  <si>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</si>
  <si>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</si>
  <si>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</si>
  <si>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</si>
  <si>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</si>
  <si>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</si>
  <si>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</si>
  <si>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</si>
  <si>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</si>
  <si>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</si>
  <si>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</si>
  <si>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</si>
  <si>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</si>
  <si>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</si>
  <si>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</si>
  <si>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</si>
  <si>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</si>
  <si>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</si>
  <si>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</si>
  <si>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</si>
  <si>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</si>
  <si>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</si>
  <si>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</si>
  <si>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</si>
  <si>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</si>
  <si>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</si>
  <si>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</si>
  <si>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</si>
  <si>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</si>
  <si>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</si>
  <si>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</si>
  <si>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</si>
  <si>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</si>
  <si>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</si>
  <si>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</si>
  <si>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</si>
  <si>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</si>
  <si>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</si>
  <si>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</si>
  <si>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</si>
  <si>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</si>
  <si>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</si>
  <si>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</si>
  <si>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</si>
  <si>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</si>
  <si>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</si>
  <si>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</si>
  <si>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</si>
  <si>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</si>
  <si>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</si>
  <si>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</si>
  <si>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</si>
  <si>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</si>
  <si>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</si>
  <si>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</si>
  <si>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</si>
  <si>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</si>
  <si>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</si>
  <si>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</si>
  <si>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</si>
  <si>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</si>
  <si>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</si>
  <si>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</si>
  <si>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</si>
  <si>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</si>
  <si>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</si>
  <si>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 xml:space="preserve">Concepto </t>
  </si>
  <si>
    <t>Subejercicio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</si>
  <si>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</si>
  <si>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</si>
  <si>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</si>
  <si>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</si>
  <si>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</si>
  <si>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</si>
  <si>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</si>
  <si>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</si>
  <si>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</si>
  <si>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</si>
  <si>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</si>
  <si>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</si>
  <si>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</si>
  <si>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</si>
  <si>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</si>
  <si>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</si>
  <si>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</si>
  <si>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</si>
  <si>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</si>
  <si>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</si>
  <si>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</si>
  <si>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</si>
  <si>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</si>
  <si>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</si>
  <si>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</si>
  <si>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</si>
  <si>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</si>
  <si>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</si>
  <si>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</si>
  <si>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</si>
  <si>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</si>
  <si>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</si>
  <si>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</si>
  <si>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</si>
  <si>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</si>
  <si>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</si>
  <si>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</si>
  <si>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</si>
  <si>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</si>
  <si>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</si>
  <si>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</si>
  <si>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</si>
  <si>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</si>
  <si>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</si>
  <si>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</si>
  <si>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</si>
  <si>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</si>
  <si>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</si>
  <si>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</si>
  <si>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</si>
  <si>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</si>
  <si>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</si>
  <si>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</si>
  <si>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</si>
  <si>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</si>
  <si>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</si>
  <si>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</si>
  <si>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Disposiciones del Periodo ( e 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</si>
  <si>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</si>
  <si>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</si>
  <si>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</si>
  <si>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</si>
  <si>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</si>
  <si>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</si>
  <si>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</si>
  <si>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</si>
  <si>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</si>
  <si>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</si>
  <si>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</si>
  <si>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J. Transferencias y Asignaciones</t>
  </si>
  <si>
    <t>D. Transferencias, Asignaciones, Subsidios y Subvenciones, y Pensiones y Jubilaciones</t>
  </si>
  <si>
    <t>Departamento de Administración y Finanzas</t>
  </si>
  <si>
    <t>(pesos)</t>
  </si>
  <si>
    <t>L.C. José Alejandro López Armendariz</t>
  </si>
  <si>
    <t>Jefe del Departamento de de Administración y Finanzas</t>
  </si>
  <si>
    <t xml:space="preserve">  </t>
  </si>
  <si>
    <t>Dr. Daniel Moncayo Cervantes</t>
  </si>
  <si>
    <t>Director del Instituto del Deporte de Tlaxcala</t>
  </si>
  <si>
    <t>Del 01 de enero al 31 de diciembre de 2025 y del 01 de enero al 31 de marzo de 2026</t>
  </si>
  <si>
    <t>31 de marzo de 2026</t>
  </si>
  <si>
    <t>31 de diciembre de 2025</t>
  </si>
  <si>
    <t>Del 1 de enero al 31 de marzo de 2026</t>
  </si>
  <si>
    <t>al 31 de diciembre de 2025 (d)</t>
  </si>
  <si>
    <t>Monto pagado de la inversión al 31 de marzo de 2026 (k)</t>
  </si>
  <si>
    <t>Monto pagado de la inversión actualizado al 31 de marzo de 2026 (l)</t>
  </si>
  <si>
    <t>Saldo pendiente por pagar de la inversión al 31 de marzo de 2026=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</si>
</sst>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4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290">
    <xf numFmtId="0" fontId="0" fillId="0" borderId="0" xfId="0"/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justify" vertical="center" wrapText="1"/>
    </xf>
    <xf numFmtId="3" fontId="3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6" fillId="0" borderId="7" xfId="0" applyNumberFormat="1" applyFont="1" applyBorder="1" applyAlignment="1">
      <alignment vertical="center" wrapText="1"/>
    </xf>
    <xf numFmtId="3" fontId="6" fillId="2" borderId="7" xfId="0" applyNumberFormat="1" applyFont="1" applyFill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3" fontId="0" fillId="0" borderId="0" xfId="0" applyNumberFormat="1"/>
    <xf numFmtId="3" fontId="1" fillId="2" borderId="14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justify" vertical="center"/>
    </xf>
    <xf numFmtId="0" fontId="6" fillId="0" borderId="15" xfId="0" applyFont="1" applyBorder="1" applyAlignment="1">
      <alignment horizontal="justify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justify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3" fontId="6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3" fontId="6" fillId="0" borderId="5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3" fontId="10" fillId="0" borderId="0" xfId="0" applyNumberFormat="1" applyFont="1" applyAlignment="1">
      <alignment horizontal="right" vertical="center"/>
    </xf>
    <xf numFmtId="0" fontId="12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0" fillId="0" borderId="2" xfId="0" applyBorder="1"/>
    <xf numFmtId="0" fontId="0" fillId="0" borderId="6" xfId="0" applyBorder="1"/>
    <xf numFmtId="0" fontId="3" fillId="0" borderId="7" xfId="0" applyFont="1" applyBorder="1" applyAlignment="1">
      <alignment horizontal="left" vertical="center" wrapText="1"/>
    </xf>
    <xf numFmtId="0" fontId="0" fillId="0" borderId="9" xfId="0" applyBorder="1"/>
    <xf numFmtId="0" fontId="3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9" xfId="0" applyFont="1" applyBorder="1"/>
    <xf numFmtId="0" fontId="13" fillId="0" borderId="0" xfId="0" applyFont="1"/>
    <xf numFmtId="0" fontId="15" fillId="0" borderId="0" xfId="0" applyFont="1"/>
    <xf numFmtId="0" fontId="14" fillId="2" borderId="1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 indent="1"/>
    </xf>
    <xf numFmtId="3" fontId="14" fillId="0" borderId="7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3" fillId="0" borderId="19" xfId="0" applyFont="1" applyBorder="1"/>
    <xf numFmtId="3" fontId="6" fillId="0" borderId="0" xfId="0" applyNumberFormat="1" applyFont="1" applyAlignment="1">
      <alignment vertical="center" wrapText="1"/>
    </xf>
    <xf numFmtId="3" fontId="10" fillId="0" borderId="1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top" wrapText="1"/>
    </xf>
    <xf numFmtId="0" fontId="7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6" fillId="0" borderId="10" xfId="0" applyFont="1" applyBorder="1" applyAlignment="1">
      <alignment horizontal="justify" vertical="center"/>
    </xf>
    <xf numFmtId="0" fontId="6" fillId="0" borderId="16" xfId="0" applyFont="1" applyBorder="1" applyAlignment="1">
      <alignment horizontal="justify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15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3" fontId="6" fillId="0" borderId="20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2">
    <cellStyle name="Millares 2" xfId="1" xr:uid="{3F04D63A-A6FD-4AA6-827A-D32EEFC782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1025769</xdr:colOff>
      <xdr:row>83</xdr:row>
      <xdr:rowOff>183173</xdr:rowOff>
    </xdr:from>
    <xdr:to>
      <xdr:col>2</xdr:col>
      <xdr:colOff>710711</xdr:colOff>
      <xdr:row>87</xdr:row>
      <xdr:rowOff>95250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4288" y="13349654"/>
          <a:ext cx="2674327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586154</xdr:colOff>
      <xdr:row>84</xdr:row>
      <xdr:rowOff>7327</xdr:rowOff>
    </xdr:from>
    <xdr:to>
      <xdr:col>6</xdr:col>
      <xdr:colOff>256442</xdr:colOff>
      <xdr:row>87</xdr:row>
      <xdr:rowOff>109904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1923" y="13364308"/>
          <a:ext cx="2674327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</xdr:colOff>
      <xdr:row>39</xdr:row>
      <xdr:rowOff>190499</xdr:rowOff>
    </xdr:from>
    <xdr:to>
      <xdr:col>8</xdr:col>
      <xdr:colOff>411877</xdr:colOff>
      <xdr:row>43</xdr:row>
      <xdr:rowOff>102576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F169854-39E7-4E48-A29D-05C11227C908}"/>
            </a:ext>
          </a:extLst>
        </xdr:cNvPr>
        <xdr:cNvSpPr/>
      </xdr:nvSpPr>
      <xdr:spPr>
        <a:xfrm>
          <a:off x="3748768" y="8640535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40822</xdr:colOff>
      <xdr:row>40</xdr:row>
      <xdr:rowOff>0</xdr:rowOff>
    </xdr:from>
    <xdr:to>
      <xdr:col>3</xdr:col>
      <xdr:colOff>622323</xdr:colOff>
      <xdr:row>43</xdr:row>
      <xdr:rowOff>95017</xdr:rowOff>
    </xdr:to>
    <xdr:sp macro="" textlink="">
      <xdr:nvSpPr>
        <xdr:cNvPr id="8" name="1 Rectángulo">
          <a:extLst>
            <a:ext uri="{FF2B5EF4-FFF2-40B4-BE49-F238E27FC236}">
              <a16:creationId xmlns:a16="http://schemas.microsoft.com/office/drawing/2014/main" id="{FBC9C09B-3058-427D-85E5-481B57E3DBF9}"/>
            </a:ext>
          </a:extLst>
        </xdr:cNvPr>
        <xdr:cNvSpPr/>
      </xdr:nvSpPr>
      <xdr:spPr>
        <a:xfrm>
          <a:off x="40822" y="8078107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3943350</xdr:colOff>
      <xdr:row>79</xdr:row>
      <xdr:rowOff>161925</xdr:rowOff>
    </xdr:from>
    <xdr:to>
      <xdr:col>6</xdr:col>
      <xdr:colOff>660888</xdr:colOff>
      <xdr:row>83</xdr:row>
      <xdr:rowOff>74002</xdr:rowOff>
    </xdr:to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D9628959-9823-4CA5-B206-FB3B25AEB064}"/>
            </a:ext>
          </a:extLst>
        </xdr:cNvPr>
        <xdr:cNvSpPr/>
      </xdr:nvSpPr>
      <xdr:spPr>
        <a:xfrm>
          <a:off x="5257800" y="12239625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80</xdr:row>
      <xdr:rowOff>0</xdr:rowOff>
    </xdr:from>
    <xdr:to>
      <xdr:col>3</xdr:col>
      <xdr:colOff>2817608</xdr:colOff>
      <xdr:row>83</xdr:row>
      <xdr:rowOff>100460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C0BD5129-BDDF-466E-8ED4-6535B0D98B8F}"/>
            </a:ext>
          </a:extLst>
        </xdr:cNvPr>
        <xdr:cNvSpPr/>
      </xdr:nvSpPr>
      <xdr:spPr>
        <a:xfrm>
          <a:off x="1346200" y="12261850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79</xdr:row>
      <xdr:rowOff>164522</xdr:rowOff>
    </xdr:from>
    <xdr:to>
      <xdr:col>9</xdr:col>
      <xdr:colOff>384663</xdr:colOff>
      <xdr:row>83</xdr:row>
      <xdr:rowOff>76599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8942E4A5-97AE-46D7-873A-D39EE4106CB2}"/>
            </a:ext>
          </a:extLst>
        </xdr:cNvPr>
        <xdr:cNvSpPr/>
      </xdr:nvSpPr>
      <xdr:spPr>
        <a:xfrm>
          <a:off x="5983432" y="1244311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80</xdr:row>
      <xdr:rowOff>0</xdr:rowOff>
    </xdr:from>
    <xdr:to>
      <xdr:col>3</xdr:col>
      <xdr:colOff>2817608</xdr:colOff>
      <xdr:row>83</xdr:row>
      <xdr:rowOff>98728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24228BB4-0386-491F-81E2-112D6A30C601}"/>
            </a:ext>
          </a:extLst>
        </xdr:cNvPr>
        <xdr:cNvSpPr/>
      </xdr:nvSpPr>
      <xdr:spPr>
        <a:xfrm>
          <a:off x="1321955" y="12036136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216477</xdr:colOff>
      <xdr:row>161</xdr:row>
      <xdr:rowOff>181841</xdr:rowOff>
    </xdr:from>
    <xdr:to>
      <xdr:col>7</xdr:col>
      <xdr:colOff>601140</xdr:colOff>
      <xdr:row>165</xdr:row>
      <xdr:rowOff>93918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3FB34371-AAA0-4CD0-8A6A-C76F92AD5DF6}"/>
            </a:ext>
          </a:extLst>
        </xdr:cNvPr>
        <xdr:cNvSpPr/>
      </xdr:nvSpPr>
      <xdr:spPr>
        <a:xfrm>
          <a:off x="4597977" y="2140527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162</xdr:row>
      <xdr:rowOff>0</xdr:rowOff>
    </xdr:from>
    <xdr:to>
      <xdr:col>2</xdr:col>
      <xdr:colOff>150608</xdr:colOff>
      <xdr:row>165</xdr:row>
      <xdr:rowOff>98728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08246A0E-8A2D-43FE-82E0-900DD87ECDB8}"/>
            </a:ext>
          </a:extLst>
        </xdr:cNvPr>
        <xdr:cNvSpPr/>
      </xdr:nvSpPr>
      <xdr:spPr>
        <a:xfrm>
          <a:off x="329045" y="21855545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32</xdr:row>
      <xdr:rowOff>28575</xdr:rowOff>
    </xdr:from>
    <xdr:to>
      <xdr:col>6</xdr:col>
      <xdr:colOff>689463</xdr:colOff>
      <xdr:row>35</xdr:row>
      <xdr:rowOff>131152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C35FFD56-6FA9-40D7-A8AF-2157364DA493}"/>
            </a:ext>
          </a:extLst>
        </xdr:cNvPr>
        <xdr:cNvSpPr/>
      </xdr:nvSpPr>
      <xdr:spPr>
        <a:xfrm>
          <a:off x="3543300" y="5067300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50800</xdr:colOff>
      <xdr:row>32</xdr:row>
      <xdr:rowOff>44450</xdr:rowOff>
    </xdr:from>
    <xdr:to>
      <xdr:col>2</xdr:col>
      <xdr:colOff>271258</xdr:colOff>
      <xdr:row>35</xdr:row>
      <xdr:rowOff>144910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FFC24030-B517-4FAB-818A-A9D8EA0E1128}"/>
            </a:ext>
          </a:extLst>
        </xdr:cNvPr>
        <xdr:cNvSpPr/>
      </xdr:nvSpPr>
      <xdr:spPr>
        <a:xfrm>
          <a:off x="50800" y="5073650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212481</xdr:colOff>
      <xdr:row>85</xdr:row>
      <xdr:rowOff>36634</xdr:rowOff>
    </xdr:from>
    <xdr:to>
      <xdr:col>7</xdr:col>
      <xdr:colOff>597144</xdr:colOff>
      <xdr:row>88</xdr:row>
      <xdr:rowOff>139211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9E5841EF-6714-4479-9BB8-1DD8BC3D4C88}"/>
            </a:ext>
          </a:extLst>
        </xdr:cNvPr>
        <xdr:cNvSpPr/>
      </xdr:nvSpPr>
      <xdr:spPr>
        <a:xfrm>
          <a:off x="4278923" y="10624038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200268</xdr:colOff>
      <xdr:row>85</xdr:row>
      <xdr:rowOff>19539</xdr:rowOff>
    </xdr:from>
    <xdr:to>
      <xdr:col>2</xdr:col>
      <xdr:colOff>350876</xdr:colOff>
      <xdr:row>88</xdr:row>
      <xdr:rowOff>115603</xdr:rowOff>
    </xdr:to>
    <xdr:sp macro="" textlink="">
      <xdr:nvSpPr>
        <xdr:cNvPr id="6" name="1 Rectángulo">
          <a:extLst>
            <a:ext uri="{FF2B5EF4-FFF2-40B4-BE49-F238E27FC236}">
              <a16:creationId xmlns:a16="http://schemas.microsoft.com/office/drawing/2014/main" id="{8DD418ED-5988-4F18-8E39-014197EFE0DF}"/>
            </a:ext>
          </a:extLst>
        </xdr:cNvPr>
        <xdr:cNvSpPr/>
      </xdr:nvSpPr>
      <xdr:spPr>
        <a:xfrm>
          <a:off x="200268" y="10203962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341312</xdr:colOff>
      <xdr:row>33</xdr:row>
      <xdr:rowOff>47625</xdr:rowOff>
    </xdr:from>
    <xdr:to>
      <xdr:col>6</xdr:col>
      <xdr:colOff>725975</xdr:colOff>
      <xdr:row>36</xdr:row>
      <xdr:rowOff>150202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D0C03DA6-5BDE-49C4-AB00-728A7882A26E}"/>
            </a:ext>
          </a:extLst>
        </xdr:cNvPr>
        <xdr:cNvSpPr/>
      </xdr:nvSpPr>
      <xdr:spPr>
        <a:xfrm>
          <a:off x="3968750" y="646906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33</xdr:row>
      <xdr:rowOff>47625</xdr:rowOff>
    </xdr:from>
    <xdr:to>
      <xdr:col>1</xdr:col>
      <xdr:colOff>616275</xdr:colOff>
      <xdr:row>36</xdr:row>
      <xdr:rowOff>144910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C58E2BD8-B891-4561-8040-1A69031021FE}"/>
            </a:ext>
          </a:extLst>
        </xdr:cNvPr>
        <xdr:cNvSpPr/>
      </xdr:nvSpPr>
      <xdr:spPr>
        <a:xfrm>
          <a:off x="0" y="6275917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zoomScale="120" zoomScaleNormal="120" workbookViewId="0">
      <selection activeCell="C91" sqref="C91"/>
    </sheetView>
  </sheetViews>
  <sheetFormatPr baseColWidth="10" defaultRowHeight="15" x14ac:dyDescent="0.25"/>
  <cols>
    <col min="1" max="1" width="2.5703125" customWidth="1"/>
    <col min="2" max="2" width="44.7109375" customWidth="1"/>
    <col min="5" max="5" width="2.28515625" customWidth="1"/>
    <col min="6" max="6" width="45" customWidth="1"/>
  </cols>
  <sheetData>
    <row r="1" spans="1:8" x14ac:dyDescent="0.25">
      <c r="A1" s="156" t="s">
        <v>120</v>
      </c>
      <c r="B1" s="157"/>
      <c r="C1" s="157"/>
      <c r="D1" s="157"/>
      <c r="E1" s="157"/>
      <c r="F1" s="157"/>
      <c r="G1" s="157"/>
      <c r="H1" s="158"/>
    </row>
    <row r="2" spans="1:8" x14ac:dyDescent="0.25">
      <c r="A2" s="159" t="s">
        <v>0</v>
      </c>
      <c r="B2" s="160"/>
      <c r="C2" s="160"/>
      <c r="D2" s="160"/>
      <c r="E2" s="160"/>
      <c r="F2" s="160"/>
      <c r="G2" s="160"/>
      <c r="H2" s="161"/>
    </row>
    <row r="3" spans="1:8" x14ac:dyDescent="0.25">
      <c r="A3" s="159" t="s">
        <v>450</v>
      </c>
      <c r="B3" s="160"/>
      <c r="C3" s="160"/>
      <c r="D3" s="160"/>
      <c r="E3" s="160"/>
      <c r="F3" s="160"/>
      <c r="G3" s="160"/>
      <c r="H3" s="161"/>
    </row>
    <row r="4" spans="1:8" ht="15.75" thickBot="1" x14ac:dyDescent="0.3">
      <c r="A4" s="162" t="s">
        <v>1</v>
      </c>
      <c r="B4" s="163"/>
      <c r="C4" s="163"/>
      <c r="D4" s="163"/>
      <c r="E4" s="163"/>
      <c r="F4" s="163"/>
      <c r="G4" s="163"/>
      <c r="H4" s="164"/>
    </row>
    <row r="5" spans="1:8" ht="17.25" thickBot="1" x14ac:dyDescent="0.3">
      <c r="A5" s="114"/>
      <c r="B5" s="111" t="s">
        <v>2</v>
      </c>
      <c r="C5" s="1" t="s">
        <v>451</v>
      </c>
      <c r="D5" s="1" t="s">
        <v>452</v>
      </c>
      <c r="E5" s="2"/>
      <c r="F5" s="3" t="s">
        <v>2</v>
      </c>
      <c r="G5" s="1" t="s">
        <v>451</v>
      </c>
      <c r="H5" s="1" t="s">
        <v>452</v>
      </c>
    </row>
    <row r="6" spans="1:8" x14ac:dyDescent="0.25">
      <c r="A6" s="114"/>
      <c r="B6" s="111"/>
      <c r="C6" s="133"/>
      <c r="D6" s="133"/>
      <c r="E6" s="134"/>
      <c r="F6" s="111"/>
      <c r="G6" s="133"/>
      <c r="H6" s="133"/>
    </row>
    <row r="7" spans="1:8" ht="12.6" customHeight="1" x14ac:dyDescent="0.25">
      <c r="A7" s="114"/>
      <c r="B7" s="4" t="s">
        <v>3</v>
      </c>
      <c r="C7" s="13"/>
      <c r="D7" s="13"/>
      <c r="E7" s="5"/>
      <c r="F7" s="4" t="s">
        <v>4</v>
      </c>
      <c r="G7" s="11"/>
      <c r="H7" s="11"/>
    </row>
    <row r="8" spans="1:8" ht="12.6" customHeight="1" x14ac:dyDescent="0.25">
      <c r="A8" s="114"/>
      <c r="B8" s="4" t="s">
        <v>5</v>
      </c>
      <c r="C8" s="14"/>
      <c r="D8" s="14"/>
      <c r="E8" s="5"/>
      <c r="F8" s="4" t="s">
        <v>6</v>
      </c>
      <c r="G8" s="12"/>
      <c r="H8" s="12"/>
    </row>
    <row r="9" spans="1:8" ht="12.6" customHeight="1" x14ac:dyDescent="0.25">
      <c r="A9" s="114"/>
      <c r="B9" s="6" t="s">
        <v>7</v>
      </c>
      <c r="C9" s="14">
        <f>SUM(C10:C16)</f>
        <v>592211</v>
      </c>
      <c r="D9" s="14">
        <f>SUM(D10:D16)</f>
        <v>289185</v>
      </c>
      <c r="E9" s="5"/>
      <c r="F9" s="6" t="s">
        <v>8</v>
      </c>
      <c r="G9" s="14">
        <f>SUM(G10:G18)</f>
        <v>2507</v>
      </c>
      <c r="H9" s="14">
        <v>0</v>
      </c>
    </row>
    <row r="10" spans="1:8" ht="12.6" customHeight="1" x14ac:dyDescent="0.25">
      <c r="A10" s="114"/>
      <c r="B10" s="6" t="s">
        <v>9</v>
      </c>
      <c r="C10" s="14">
        <v>0</v>
      </c>
      <c r="D10" s="14">
        <v>0</v>
      </c>
      <c r="E10" s="5"/>
      <c r="F10" s="6" t="s">
        <v>10</v>
      </c>
      <c r="G10" s="14">
        <v>0</v>
      </c>
      <c r="H10" s="14">
        <v>0</v>
      </c>
    </row>
    <row r="11" spans="1:8" ht="12.6" customHeight="1" x14ac:dyDescent="0.25">
      <c r="A11" s="114"/>
      <c r="B11" s="6" t="s">
        <v>11</v>
      </c>
      <c r="C11" s="14">
        <v>592211</v>
      </c>
      <c r="D11" s="14">
        <v>289185</v>
      </c>
      <c r="E11" s="5"/>
      <c r="F11" s="6" t="s">
        <v>12</v>
      </c>
      <c r="G11" s="14">
        <v>0</v>
      </c>
      <c r="H11" s="14">
        <v>0</v>
      </c>
    </row>
    <row r="12" spans="1:8" ht="12.6" customHeight="1" x14ac:dyDescent="0.25">
      <c r="A12" s="114"/>
      <c r="B12" s="6" t="s">
        <v>13</v>
      </c>
      <c r="C12" s="14">
        <v>0</v>
      </c>
      <c r="D12" s="14">
        <v>0</v>
      </c>
      <c r="E12" s="5"/>
      <c r="F12" s="6" t="s">
        <v>14</v>
      </c>
      <c r="G12" s="14">
        <v>0</v>
      </c>
      <c r="H12" s="14">
        <v>0</v>
      </c>
    </row>
    <row r="13" spans="1:8" ht="12.6" customHeight="1" x14ac:dyDescent="0.25">
      <c r="A13" s="114"/>
      <c r="B13" s="6" t="s">
        <v>15</v>
      </c>
      <c r="C13" s="14">
        <v>0</v>
      </c>
      <c r="D13" s="14">
        <v>0</v>
      </c>
      <c r="E13" s="5"/>
      <c r="F13" s="6" t="s">
        <v>16</v>
      </c>
      <c r="G13" s="14">
        <v>0</v>
      </c>
      <c r="H13" s="14">
        <v>0</v>
      </c>
    </row>
    <row r="14" spans="1:8" ht="12.6" customHeight="1" x14ac:dyDescent="0.25">
      <c r="A14" s="114"/>
      <c r="B14" s="6" t="s">
        <v>17</v>
      </c>
      <c r="C14" s="14">
        <v>0</v>
      </c>
      <c r="D14" s="14">
        <v>0</v>
      </c>
      <c r="E14" s="5"/>
      <c r="F14" s="6" t="s">
        <v>18</v>
      </c>
      <c r="G14" s="14">
        <v>0</v>
      </c>
      <c r="H14" s="14">
        <v>0</v>
      </c>
    </row>
    <row r="15" spans="1:8" ht="12.6" customHeight="1" x14ac:dyDescent="0.25">
      <c r="A15" s="114"/>
      <c r="B15" s="6" t="s">
        <v>19</v>
      </c>
      <c r="C15" s="14">
        <v>0</v>
      </c>
      <c r="D15" s="14">
        <v>0</v>
      </c>
      <c r="E15" s="5"/>
      <c r="F15" s="6" t="s">
        <v>20</v>
      </c>
      <c r="G15" s="14">
        <v>0</v>
      </c>
      <c r="H15" s="14">
        <v>0</v>
      </c>
    </row>
    <row r="16" spans="1:8" ht="12.6" customHeight="1" x14ac:dyDescent="0.25">
      <c r="A16" s="114"/>
      <c r="B16" s="6" t="s">
        <v>21</v>
      </c>
      <c r="C16" s="14">
        <v>0</v>
      </c>
      <c r="D16" s="14">
        <v>0</v>
      </c>
      <c r="E16" s="5"/>
      <c r="F16" s="6" t="s">
        <v>22</v>
      </c>
      <c r="G16" s="14">
        <v>0</v>
      </c>
      <c r="H16" s="14">
        <v>0</v>
      </c>
    </row>
    <row r="17" spans="1:8" ht="12.6" customHeight="1" x14ac:dyDescent="0.25">
      <c r="A17" s="114"/>
      <c r="B17" s="115" t="s">
        <v>23</v>
      </c>
      <c r="C17" s="14">
        <f>SUM(C18:C24)</f>
        <v>13873876</v>
      </c>
      <c r="D17" s="14">
        <v>0</v>
      </c>
      <c r="E17" s="5"/>
      <c r="F17" s="6" t="s">
        <v>24</v>
      </c>
      <c r="G17" s="14">
        <v>0</v>
      </c>
      <c r="H17" s="14">
        <v>0</v>
      </c>
    </row>
    <row r="18" spans="1:8" ht="12.6" customHeight="1" x14ac:dyDescent="0.25">
      <c r="A18" s="114"/>
      <c r="B18" s="6" t="s">
        <v>25</v>
      </c>
      <c r="C18" s="14">
        <v>0</v>
      </c>
      <c r="D18" s="14">
        <v>0</v>
      </c>
      <c r="E18" s="5"/>
      <c r="F18" s="6" t="s">
        <v>26</v>
      </c>
      <c r="G18" s="14">
        <v>2507</v>
      </c>
      <c r="H18" s="14">
        <v>0</v>
      </c>
    </row>
    <row r="19" spans="1:8" ht="12.6" customHeight="1" x14ac:dyDescent="0.25">
      <c r="A19" s="114"/>
      <c r="B19" s="6" t="s">
        <v>27</v>
      </c>
      <c r="C19" s="14">
        <v>13873876</v>
      </c>
      <c r="D19" s="14">
        <v>0</v>
      </c>
      <c r="E19" s="5"/>
      <c r="F19" s="6" t="s">
        <v>28</v>
      </c>
      <c r="G19" s="14">
        <f>SUM(G20:G22)</f>
        <v>0</v>
      </c>
      <c r="H19" s="14">
        <f>SUM(H20:H22)</f>
        <v>0</v>
      </c>
    </row>
    <row r="20" spans="1:8" ht="12.6" customHeight="1" x14ac:dyDescent="0.25">
      <c r="A20" s="114"/>
      <c r="B20" s="6" t="s">
        <v>29</v>
      </c>
      <c r="C20" s="14">
        <v>0</v>
      </c>
      <c r="D20" s="14">
        <v>0</v>
      </c>
      <c r="E20" s="5"/>
      <c r="F20" s="6" t="s">
        <v>30</v>
      </c>
      <c r="G20" s="14">
        <v>0</v>
      </c>
      <c r="H20" s="14">
        <v>0</v>
      </c>
    </row>
    <row r="21" spans="1:8" ht="12.6" customHeight="1" x14ac:dyDescent="0.25">
      <c r="A21" s="114"/>
      <c r="B21" s="6" t="s">
        <v>31</v>
      </c>
      <c r="C21" s="14">
        <v>0</v>
      </c>
      <c r="D21" s="14">
        <v>0</v>
      </c>
      <c r="E21" s="5"/>
      <c r="F21" s="6" t="s">
        <v>32</v>
      </c>
      <c r="G21" s="14">
        <v>0</v>
      </c>
      <c r="H21" s="14">
        <v>0</v>
      </c>
    </row>
    <row r="22" spans="1:8" ht="12.6" customHeight="1" x14ac:dyDescent="0.25">
      <c r="A22" s="114"/>
      <c r="B22" s="6" t="s">
        <v>33</v>
      </c>
      <c r="C22" s="14">
        <v>0</v>
      </c>
      <c r="D22" s="14">
        <v>0</v>
      </c>
      <c r="E22" s="5"/>
      <c r="F22" s="6" t="s">
        <v>34</v>
      </c>
      <c r="G22" s="14">
        <v>0</v>
      </c>
      <c r="H22" s="14">
        <v>0</v>
      </c>
    </row>
    <row r="23" spans="1:8" ht="12.6" customHeight="1" x14ac:dyDescent="0.25">
      <c r="A23" s="114"/>
      <c r="B23" s="6" t="s">
        <v>35</v>
      </c>
      <c r="C23" s="14">
        <v>0</v>
      </c>
      <c r="D23" s="14">
        <v>0</v>
      </c>
      <c r="E23" s="5"/>
      <c r="F23" s="6" t="s">
        <v>36</v>
      </c>
      <c r="G23" s="14">
        <f>SUM(G24:G25)</f>
        <v>0</v>
      </c>
      <c r="H23" s="14">
        <f>SUM(H24:H25)</f>
        <v>0</v>
      </c>
    </row>
    <row r="24" spans="1:8" ht="12.6" customHeight="1" x14ac:dyDescent="0.25">
      <c r="A24" s="114"/>
      <c r="B24" s="6" t="s">
        <v>37</v>
      </c>
      <c r="C24" s="14">
        <v>0</v>
      </c>
      <c r="D24" s="14">
        <v>0</v>
      </c>
      <c r="E24" s="5"/>
      <c r="F24" s="6" t="s">
        <v>38</v>
      </c>
      <c r="G24" s="14">
        <v>0</v>
      </c>
      <c r="H24" s="14">
        <v>0</v>
      </c>
    </row>
    <row r="25" spans="1:8" ht="12.6" customHeight="1" x14ac:dyDescent="0.25">
      <c r="A25" s="114"/>
      <c r="B25" s="6" t="s">
        <v>39</v>
      </c>
      <c r="C25" s="14">
        <f>SUM(C26:C30)</f>
        <v>0</v>
      </c>
      <c r="D25" s="14">
        <f>SUM(D26:D30)</f>
        <v>0</v>
      </c>
      <c r="E25" s="5"/>
      <c r="F25" s="6" t="s">
        <v>40</v>
      </c>
      <c r="G25" s="14">
        <v>0</v>
      </c>
      <c r="H25" s="14">
        <v>0</v>
      </c>
    </row>
    <row r="26" spans="1:8" ht="12.6" customHeight="1" x14ac:dyDescent="0.25">
      <c r="A26" s="114"/>
      <c r="B26" s="6" t="s">
        <v>41</v>
      </c>
      <c r="C26" s="14">
        <v>0</v>
      </c>
      <c r="D26" s="14">
        <v>0</v>
      </c>
      <c r="E26" s="5"/>
      <c r="F26" s="6" t="s">
        <v>42</v>
      </c>
      <c r="G26" s="14">
        <v>0</v>
      </c>
      <c r="H26" s="14">
        <v>0</v>
      </c>
    </row>
    <row r="27" spans="1:8" ht="12.6" customHeight="1" x14ac:dyDescent="0.25">
      <c r="A27" s="114"/>
      <c r="B27" s="6" t="s">
        <v>43</v>
      </c>
      <c r="C27" s="14">
        <v>0</v>
      </c>
      <c r="D27" s="14">
        <v>0</v>
      </c>
      <c r="E27" s="5"/>
      <c r="F27" s="6" t="s">
        <v>44</v>
      </c>
      <c r="G27" s="14">
        <f>SUM(G28:G30)</f>
        <v>0</v>
      </c>
      <c r="H27" s="14">
        <f>SUM(H28:H30)</f>
        <v>0</v>
      </c>
    </row>
    <row r="28" spans="1:8" ht="12.6" customHeight="1" x14ac:dyDescent="0.25">
      <c r="A28" s="114"/>
      <c r="B28" s="6" t="s">
        <v>45</v>
      </c>
      <c r="C28" s="14">
        <v>0</v>
      </c>
      <c r="D28" s="14">
        <v>0</v>
      </c>
      <c r="E28" s="5"/>
      <c r="F28" s="6" t="s">
        <v>46</v>
      </c>
      <c r="G28" s="14">
        <v>0</v>
      </c>
      <c r="H28" s="14">
        <v>0</v>
      </c>
    </row>
    <row r="29" spans="1:8" ht="12.6" customHeight="1" x14ac:dyDescent="0.25">
      <c r="A29" s="114"/>
      <c r="B29" s="6" t="s">
        <v>47</v>
      </c>
      <c r="C29" s="14">
        <v>0</v>
      </c>
      <c r="D29" s="14">
        <v>0</v>
      </c>
      <c r="E29" s="5"/>
      <c r="F29" s="6" t="s">
        <v>48</v>
      </c>
      <c r="G29" s="14">
        <v>0</v>
      </c>
      <c r="H29" s="14">
        <v>0</v>
      </c>
    </row>
    <row r="30" spans="1:8" ht="12.6" customHeight="1" x14ac:dyDescent="0.25">
      <c r="A30" s="114"/>
      <c r="B30" s="6" t="s">
        <v>49</v>
      </c>
      <c r="C30" s="14">
        <v>0</v>
      </c>
      <c r="D30" s="14">
        <v>0</v>
      </c>
      <c r="E30" s="5"/>
      <c r="F30" s="6" t="s">
        <v>50</v>
      </c>
      <c r="G30" s="14">
        <v>0</v>
      </c>
      <c r="H30" s="14">
        <v>0</v>
      </c>
    </row>
    <row r="31" spans="1:8" ht="16.5" customHeight="1" x14ac:dyDescent="0.25">
      <c r="A31" s="114"/>
      <c r="B31" s="6" t="s">
        <v>51</v>
      </c>
      <c r="C31" s="14">
        <f>SUM(C32:C36)</f>
        <v>0</v>
      </c>
      <c r="D31" s="14">
        <f>SUM(D32:D36)</f>
        <v>0</v>
      </c>
      <c r="E31" s="5"/>
      <c r="F31" s="115" t="s">
        <v>52</v>
      </c>
      <c r="G31" s="14">
        <f>SUM(G32:G37)</f>
        <v>272266</v>
      </c>
      <c r="H31" s="14">
        <f>SUM(H32:H37)</f>
        <v>12354</v>
      </c>
    </row>
    <row r="32" spans="1:8" ht="12.6" customHeight="1" x14ac:dyDescent="0.25">
      <c r="A32" s="114"/>
      <c r="B32" s="6" t="s">
        <v>53</v>
      </c>
      <c r="C32" s="14">
        <v>0</v>
      </c>
      <c r="D32" s="14">
        <v>0</v>
      </c>
      <c r="E32" s="5"/>
      <c r="F32" s="6" t="s">
        <v>54</v>
      </c>
      <c r="G32" s="14">
        <v>0</v>
      </c>
      <c r="H32" s="14">
        <v>0</v>
      </c>
    </row>
    <row r="33" spans="1:8" ht="12.6" customHeight="1" x14ac:dyDescent="0.25">
      <c r="A33" s="114"/>
      <c r="B33" s="6" t="s">
        <v>55</v>
      </c>
      <c r="C33" s="14">
        <v>0</v>
      </c>
      <c r="D33" s="14">
        <v>0</v>
      </c>
      <c r="E33" s="5"/>
      <c r="F33" s="6" t="s">
        <v>56</v>
      </c>
      <c r="G33" s="14">
        <v>272266</v>
      </c>
      <c r="H33" s="14">
        <v>12354</v>
      </c>
    </row>
    <row r="34" spans="1:8" ht="12.6" customHeight="1" x14ac:dyDescent="0.25">
      <c r="A34" s="114"/>
      <c r="B34" s="6" t="s">
        <v>57</v>
      </c>
      <c r="C34" s="14">
        <v>0</v>
      </c>
      <c r="D34" s="14">
        <v>0</v>
      </c>
      <c r="E34" s="5"/>
      <c r="F34" s="6" t="s">
        <v>58</v>
      </c>
      <c r="G34" s="14">
        <v>0</v>
      </c>
      <c r="H34" s="14">
        <v>0</v>
      </c>
    </row>
    <row r="35" spans="1:8" ht="12.6" customHeight="1" x14ac:dyDescent="0.25">
      <c r="A35" s="114"/>
      <c r="B35" s="6" t="s">
        <v>59</v>
      </c>
      <c r="C35" s="14">
        <v>0</v>
      </c>
      <c r="D35" s="14">
        <v>0</v>
      </c>
      <c r="E35" s="5"/>
      <c r="F35" s="6" t="s">
        <v>60</v>
      </c>
      <c r="G35" s="14">
        <v>0</v>
      </c>
      <c r="H35" s="14">
        <v>0</v>
      </c>
    </row>
    <row r="36" spans="1:8" ht="12.6" customHeight="1" x14ac:dyDescent="0.25">
      <c r="A36" s="114"/>
      <c r="B36" s="6" t="s">
        <v>61</v>
      </c>
      <c r="C36" s="14">
        <v>0</v>
      </c>
      <c r="D36" s="14">
        <v>0</v>
      </c>
      <c r="E36" s="5"/>
      <c r="F36" s="6" t="s">
        <v>62</v>
      </c>
      <c r="G36" s="14">
        <v>0</v>
      </c>
      <c r="H36" s="14">
        <v>0</v>
      </c>
    </row>
    <row r="37" spans="1:8" ht="12.6" customHeight="1" x14ac:dyDescent="0.25">
      <c r="A37" s="114"/>
      <c r="B37" s="6" t="s">
        <v>63</v>
      </c>
      <c r="C37" s="14">
        <v>0</v>
      </c>
      <c r="D37" s="14">
        <v>0</v>
      </c>
      <c r="E37" s="5"/>
      <c r="F37" s="6" t="s">
        <v>64</v>
      </c>
      <c r="G37" s="14">
        <v>0</v>
      </c>
      <c r="H37" s="14">
        <v>0</v>
      </c>
    </row>
    <row r="38" spans="1:8" ht="12.6" customHeight="1" x14ac:dyDescent="0.25">
      <c r="A38" s="114"/>
      <c r="B38" s="6" t="s">
        <v>65</v>
      </c>
      <c r="C38" s="14">
        <f>SUM(C39:C40)</f>
        <v>0</v>
      </c>
      <c r="D38" s="14">
        <f>SUM(D39:D40)</f>
        <v>0</v>
      </c>
      <c r="E38" s="5"/>
      <c r="F38" s="6" t="s">
        <v>66</v>
      </c>
      <c r="G38" s="14">
        <f>SUM(G39:G41)</f>
        <v>0</v>
      </c>
      <c r="H38" s="14">
        <f>SUM(H39:H41)</f>
        <v>0</v>
      </c>
    </row>
    <row r="39" spans="1:8" ht="12.6" customHeight="1" x14ac:dyDescent="0.25">
      <c r="A39" s="114"/>
      <c r="B39" s="6" t="s">
        <v>67</v>
      </c>
      <c r="C39" s="14">
        <v>0</v>
      </c>
      <c r="D39" s="14">
        <v>0</v>
      </c>
      <c r="E39" s="5"/>
      <c r="F39" s="6" t="s">
        <v>68</v>
      </c>
      <c r="G39" s="14">
        <v>0</v>
      </c>
      <c r="H39" s="14">
        <v>0</v>
      </c>
    </row>
    <row r="40" spans="1:8" ht="12.6" customHeight="1" x14ac:dyDescent="0.25">
      <c r="A40" s="114"/>
      <c r="B40" s="6" t="s">
        <v>69</v>
      </c>
      <c r="C40" s="14">
        <v>0</v>
      </c>
      <c r="D40" s="14">
        <v>0</v>
      </c>
      <c r="E40" s="5"/>
      <c r="F40" s="6" t="s">
        <v>70</v>
      </c>
      <c r="G40" s="14">
        <v>0</v>
      </c>
      <c r="H40" s="14">
        <v>0</v>
      </c>
    </row>
    <row r="41" spans="1:8" ht="12.6" customHeight="1" x14ac:dyDescent="0.25">
      <c r="A41" s="114"/>
      <c r="B41" s="6" t="s">
        <v>71</v>
      </c>
      <c r="C41" s="14">
        <f>SUM(C42:C45)</f>
        <v>0</v>
      </c>
      <c r="D41" s="14">
        <f>SUM(D42:D45)</f>
        <v>0</v>
      </c>
      <c r="E41" s="5"/>
      <c r="F41" s="6" t="s">
        <v>72</v>
      </c>
      <c r="G41" s="14">
        <v>0</v>
      </c>
      <c r="H41" s="14">
        <v>0</v>
      </c>
    </row>
    <row r="42" spans="1:8" ht="12.6" customHeight="1" x14ac:dyDescent="0.25">
      <c r="A42" s="114"/>
      <c r="B42" s="6" t="s">
        <v>73</v>
      </c>
      <c r="C42" s="14">
        <v>0</v>
      </c>
      <c r="D42" s="14">
        <v>0</v>
      </c>
      <c r="E42" s="5"/>
      <c r="F42" s="6" t="s">
        <v>74</v>
      </c>
      <c r="G42" s="14">
        <f>SUM(G43:G45)</f>
        <v>0</v>
      </c>
      <c r="H42" s="14">
        <f>SUM(H43:H45)</f>
        <v>0</v>
      </c>
    </row>
    <row r="43" spans="1:8" ht="12.6" customHeight="1" x14ac:dyDescent="0.25">
      <c r="A43" s="114"/>
      <c r="B43" s="6" t="s">
        <v>75</v>
      </c>
      <c r="C43" s="14">
        <v>0</v>
      </c>
      <c r="D43" s="14">
        <v>0</v>
      </c>
      <c r="E43" s="5"/>
      <c r="F43" s="6" t="s">
        <v>76</v>
      </c>
      <c r="G43" s="14">
        <v>0</v>
      </c>
      <c r="H43" s="14">
        <v>0</v>
      </c>
    </row>
    <row r="44" spans="1:8" ht="12.6" customHeight="1" x14ac:dyDescent="0.25">
      <c r="A44" s="114"/>
      <c r="B44" s="6" t="s">
        <v>77</v>
      </c>
      <c r="C44" s="14">
        <v>0</v>
      </c>
      <c r="D44" s="14">
        <v>0</v>
      </c>
      <c r="E44" s="5"/>
      <c r="F44" s="6" t="s">
        <v>78</v>
      </c>
      <c r="G44" s="14">
        <v>0</v>
      </c>
      <c r="H44" s="14">
        <v>0</v>
      </c>
    </row>
    <row r="45" spans="1:8" ht="12.6" customHeight="1" x14ac:dyDescent="0.25">
      <c r="A45" s="114"/>
      <c r="B45" s="6" t="s">
        <v>79</v>
      </c>
      <c r="C45" s="14">
        <v>0</v>
      </c>
      <c r="D45" s="14">
        <v>0</v>
      </c>
      <c r="E45" s="5"/>
      <c r="F45" s="6" t="s">
        <v>80</v>
      </c>
      <c r="G45" s="14">
        <v>0</v>
      </c>
      <c r="H45" s="14">
        <v>0</v>
      </c>
    </row>
    <row r="46" spans="1:8" ht="12.6" customHeight="1" x14ac:dyDescent="0.25">
      <c r="A46" s="114"/>
      <c r="B46" s="6"/>
      <c r="C46" s="14"/>
      <c r="D46" s="14"/>
      <c r="E46" s="5"/>
      <c r="F46" s="6"/>
      <c r="G46" s="14"/>
      <c r="H46" s="14"/>
    </row>
    <row r="47" spans="1:8" ht="12.6" customHeight="1" thickBot="1" x14ac:dyDescent="0.3">
      <c r="A47" s="116"/>
      <c r="B47" s="135" t="s">
        <v>81</v>
      </c>
      <c r="C47" s="15">
        <f>C9+C17+C25+C31+C37+C38+C41</f>
        <v>14466087</v>
      </c>
      <c r="D47" s="15">
        <f>D9+D17+D25+D31+D37+D38+D41</f>
        <v>289185</v>
      </c>
      <c r="E47" s="8"/>
      <c r="F47" s="135" t="s">
        <v>82</v>
      </c>
      <c r="G47" s="15">
        <f>G9+G19+G23+G26+G27+G31+G38+G42</f>
        <v>274773</v>
      </c>
      <c r="H47" s="15">
        <f>H9+H19+H23+H26+H27+H31+H38+H42</f>
        <v>12354</v>
      </c>
    </row>
    <row r="48" spans="1:8" ht="12.6" customHeight="1" x14ac:dyDescent="0.25">
      <c r="A48" s="113"/>
      <c r="B48" s="108" t="s">
        <v>83</v>
      </c>
      <c r="C48" s="16"/>
      <c r="D48" s="16"/>
      <c r="E48" s="9"/>
      <c r="F48" s="108" t="s">
        <v>84</v>
      </c>
      <c r="G48" s="16"/>
      <c r="H48" s="16"/>
    </row>
    <row r="49" spans="1:8" ht="12.6" customHeight="1" x14ac:dyDescent="0.25">
      <c r="A49" s="114"/>
      <c r="B49" s="6" t="s">
        <v>85</v>
      </c>
      <c r="C49" s="14">
        <v>0</v>
      </c>
      <c r="D49" s="14">
        <v>0</v>
      </c>
      <c r="E49" s="5"/>
      <c r="F49" s="6" t="s">
        <v>86</v>
      </c>
      <c r="G49" s="14">
        <v>0</v>
      </c>
      <c r="H49" s="14">
        <v>0</v>
      </c>
    </row>
    <row r="50" spans="1:8" ht="12.6" customHeight="1" x14ac:dyDescent="0.25">
      <c r="A50" s="114"/>
      <c r="B50" s="6" t="s">
        <v>87</v>
      </c>
      <c r="C50" s="14">
        <v>0</v>
      </c>
      <c r="D50" s="14">
        <v>0</v>
      </c>
      <c r="E50" s="5"/>
      <c r="F50" s="6" t="s">
        <v>88</v>
      </c>
      <c r="G50" s="14">
        <v>0</v>
      </c>
      <c r="H50" s="14">
        <v>0</v>
      </c>
    </row>
    <row r="51" spans="1:8" ht="12.6" customHeight="1" x14ac:dyDescent="0.25">
      <c r="A51" s="114"/>
      <c r="B51" s="6" t="s">
        <v>89</v>
      </c>
      <c r="C51" s="14">
        <v>4560940</v>
      </c>
      <c r="D51" s="14">
        <v>4560940</v>
      </c>
      <c r="E51" s="5"/>
      <c r="F51" s="6" t="s">
        <v>90</v>
      </c>
      <c r="G51" s="14">
        <v>0</v>
      </c>
      <c r="H51" s="14">
        <v>0</v>
      </c>
    </row>
    <row r="52" spans="1:8" ht="12.6" customHeight="1" x14ac:dyDescent="0.25">
      <c r="A52" s="114"/>
      <c r="B52" s="6" t="s">
        <v>91</v>
      </c>
      <c r="C52" s="14">
        <v>15737567</v>
      </c>
      <c r="D52" s="14">
        <v>15403447</v>
      </c>
      <c r="E52" s="5"/>
      <c r="F52" s="6" t="s">
        <v>92</v>
      </c>
      <c r="G52" s="14">
        <v>0</v>
      </c>
      <c r="H52" s="14">
        <v>0</v>
      </c>
    </row>
    <row r="53" spans="1:8" ht="12.6" customHeight="1" x14ac:dyDescent="0.25">
      <c r="A53" s="114"/>
      <c r="B53" s="6" t="s">
        <v>93</v>
      </c>
      <c r="C53" s="14">
        <v>0</v>
      </c>
      <c r="D53" s="14">
        <v>0</v>
      </c>
      <c r="E53" s="5"/>
      <c r="F53" s="6" t="s">
        <v>94</v>
      </c>
      <c r="G53" s="14">
        <v>0</v>
      </c>
      <c r="H53" s="14">
        <v>0</v>
      </c>
    </row>
    <row r="54" spans="1:8" ht="12.6" customHeight="1" x14ac:dyDescent="0.25">
      <c r="A54" s="114"/>
      <c r="B54" s="6" t="s">
        <v>95</v>
      </c>
      <c r="C54" s="14">
        <v>-136241</v>
      </c>
      <c r="D54" s="14">
        <v>-136241</v>
      </c>
      <c r="E54" s="112"/>
      <c r="F54" s="6" t="s">
        <v>96</v>
      </c>
      <c r="G54" s="14">
        <v>0</v>
      </c>
      <c r="H54" s="14">
        <v>0</v>
      </c>
    </row>
    <row r="55" spans="1:8" ht="12.6" customHeight="1" x14ac:dyDescent="0.25">
      <c r="A55" s="114"/>
      <c r="B55" s="6" t="s">
        <v>97</v>
      </c>
      <c r="C55" s="14">
        <v>0</v>
      </c>
      <c r="D55" s="14">
        <v>0</v>
      </c>
      <c r="E55" s="112"/>
      <c r="F55" s="4"/>
      <c r="G55" s="14"/>
      <c r="H55" s="14"/>
    </row>
    <row r="56" spans="1:8" ht="12.6" customHeight="1" x14ac:dyDescent="0.25">
      <c r="A56" s="114"/>
      <c r="B56" s="6" t="s">
        <v>98</v>
      </c>
      <c r="C56" s="14">
        <v>0</v>
      </c>
      <c r="D56" s="14">
        <v>0</v>
      </c>
      <c r="E56" s="112"/>
      <c r="F56" s="4" t="s">
        <v>99</v>
      </c>
      <c r="G56" s="14">
        <f>G49+G50+G51+G52+G53+G54</f>
        <v>0</v>
      </c>
      <c r="H56" s="14">
        <f>H49+H50+H51+H52+H53+H54</f>
        <v>0</v>
      </c>
    </row>
    <row r="57" spans="1:8" ht="12.6" customHeight="1" x14ac:dyDescent="0.25">
      <c r="A57" s="114"/>
      <c r="B57" s="6" t="s">
        <v>100</v>
      </c>
      <c r="C57" s="14">
        <v>1367</v>
      </c>
      <c r="D57" s="14">
        <v>1367</v>
      </c>
      <c r="E57" s="5"/>
      <c r="F57" s="107"/>
      <c r="G57" s="14"/>
      <c r="H57" s="14"/>
    </row>
    <row r="58" spans="1:8" ht="12.6" customHeight="1" x14ac:dyDescent="0.25">
      <c r="A58" s="114"/>
      <c r="B58" s="6"/>
      <c r="C58" s="14"/>
      <c r="D58" s="14"/>
      <c r="E58" s="5"/>
      <c r="F58" s="4" t="s">
        <v>101</v>
      </c>
      <c r="G58" s="14">
        <f>G47+G56</f>
        <v>274773</v>
      </c>
      <c r="H58" s="14">
        <f>H47+H56</f>
        <v>12354</v>
      </c>
    </row>
    <row r="59" spans="1:8" ht="12.6" customHeight="1" x14ac:dyDescent="0.25">
      <c r="A59" s="114"/>
      <c r="B59" s="4" t="s">
        <v>102</v>
      </c>
      <c r="C59" s="14">
        <f>C49+C50+C51+C52+C53+C54+C55+C56+C57</f>
        <v>20163633</v>
      </c>
      <c r="D59" s="14">
        <f>D49+D50+D51+D52+D53+D54+D55+D56+D57</f>
        <v>19829513</v>
      </c>
      <c r="E59" s="5"/>
      <c r="F59" s="6"/>
      <c r="G59" s="14"/>
      <c r="H59" s="14"/>
    </row>
    <row r="60" spans="1:8" ht="12.6" customHeight="1" x14ac:dyDescent="0.25">
      <c r="A60" s="114"/>
      <c r="B60" s="6"/>
      <c r="C60" s="14"/>
      <c r="D60" s="14"/>
      <c r="E60" s="112"/>
      <c r="F60" s="4" t="s">
        <v>103</v>
      </c>
      <c r="G60" s="14"/>
      <c r="H60" s="14"/>
    </row>
    <row r="61" spans="1:8" ht="12.6" customHeight="1" x14ac:dyDescent="0.25">
      <c r="A61" s="114"/>
      <c r="B61" s="4" t="s">
        <v>104</v>
      </c>
      <c r="C61" s="14">
        <f>C47+C59</f>
        <v>34629720</v>
      </c>
      <c r="D61" s="14">
        <f>D47+D59</f>
        <v>20118698</v>
      </c>
      <c r="E61" s="5"/>
      <c r="F61" s="4"/>
      <c r="G61" s="14"/>
      <c r="H61" s="14"/>
    </row>
    <row r="62" spans="1:8" ht="12.6" customHeight="1" x14ac:dyDescent="0.25">
      <c r="A62" s="114"/>
      <c r="B62" s="6"/>
      <c r="C62" s="14"/>
      <c r="D62" s="14"/>
      <c r="E62" s="5"/>
      <c r="F62" s="4" t="s">
        <v>105</v>
      </c>
      <c r="G62" s="14">
        <f>G63+G64+G65</f>
        <v>0</v>
      </c>
      <c r="H62" s="14">
        <f>H63+H64+H65</f>
        <v>0</v>
      </c>
    </row>
    <row r="63" spans="1:8" ht="12.6" customHeight="1" x14ac:dyDescent="0.25">
      <c r="A63" s="114"/>
      <c r="B63" s="6"/>
      <c r="C63" s="14"/>
      <c r="D63" s="14"/>
      <c r="E63" s="5"/>
      <c r="F63" s="6" t="s">
        <v>106</v>
      </c>
      <c r="G63" s="14">
        <v>0</v>
      </c>
      <c r="H63" s="14">
        <v>0</v>
      </c>
    </row>
    <row r="64" spans="1:8" ht="12.6" customHeight="1" x14ac:dyDescent="0.25">
      <c r="A64" s="114"/>
      <c r="B64" s="6"/>
      <c r="C64" s="14"/>
      <c r="D64" s="14"/>
      <c r="E64" s="5"/>
      <c r="F64" s="6" t="s">
        <v>107</v>
      </c>
      <c r="G64" s="14">
        <v>0</v>
      </c>
      <c r="H64" s="14">
        <v>0</v>
      </c>
    </row>
    <row r="65" spans="1:8" ht="12.6" customHeight="1" x14ac:dyDescent="0.25">
      <c r="A65" s="114"/>
      <c r="B65" s="6"/>
      <c r="C65" s="14"/>
      <c r="D65" s="14"/>
      <c r="E65" s="5"/>
      <c r="F65" s="6" t="s">
        <v>108</v>
      </c>
      <c r="G65" s="14">
        <v>0</v>
      </c>
      <c r="H65" s="14">
        <v>0</v>
      </c>
    </row>
    <row r="66" spans="1:8" ht="12.6" customHeight="1" x14ac:dyDescent="0.25">
      <c r="A66" s="114"/>
      <c r="B66" s="6"/>
      <c r="C66" s="14"/>
      <c r="D66" s="14"/>
      <c r="E66" s="5"/>
      <c r="F66" s="6"/>
      <c r="G66" s="14"/>
      <c r="H66" s="14"/>
    </row>
    <row r="67" spans="1:8" ht="12.6" customHeight="1" x14ac:dyDescent="0.25">
      <c r="A67" s="114"/>
      <c r="B67" s="6"/>
      <c r="C67" s="14"/>
      <c r="D67" s="14"/>
      <c r="E67" s="5"/>
      <c r="F67" s="4" t="s">
        <v>109</v>
      </c>
      <c r="G67" s="14">
        <f>G68+G69+G70+G71+G72</f>
        <v>34354947</v>
      </c>
      <c r="H67" s="14">
        <f>H68+H69+H70+H71+H72</f>
        <v>20106344</v>
      </c>
    </row>
    <row r="68" spans="1:8" ht="12.6" customHeight="1" x14ac:dyDescent="0.25">
      <c r="A68" s="114"/>
      <c r="B68" s="6"/>
      <c r="C68" s="14"/>
      <c r="D68" s="14"/>
      <c r="E68" s="5"/>
      <c r="F68" s="6" t="s">
        <v>110</v>
      </c>
      <c r="G68" s="14">
        <v>14248603</v>
      </c>
      <c r="H68" s="14">
        <v>2942528</v>
      </c>
    </row>
    <row r="69" spans="1:8" ht="12.6" customHeight="1" x14ac:dyDescent="0.25">
      <c r="A69" s="114"/>
      <c r="B69" s="6"/>
      <c r="C69" s="14"/>
      <c r="D69" s="14"/>
      <c r="E69" s="5"/>
      <c r="F69" s="6" t="s">
        <v>111</v>
      </c>
      <c r="G69" s="14">
        <v>7306414</v>
      </c>
      <c r="H69" s="14">
        <v>4363886</v>
      </c>
    </row>
    <row r="70" spans="1:8" ht="12.6" customHeight="1" x14ac:dyDescent="0.25">
      <c r="A70" s="114"/>
      <c r="B70" s="6"/>
      <c r="C70" s="14"/>
      <c r="D70" s="14"/>
      <c r="E70" s="5"/>
      <c r="F70" s="6" t="s">
        <v>112</v>
      </c>
      <c r="G70" s="14">
        <v>0</v>
      </c>
      <c r="H70" s="14">
        <v>0</v>
      </c>
    </row>
    <row r="71" spans="1:8" ht="12.6" customHeight="1" x14ac:dyDescent="0.25">
      <c r="A71" s="114"/>
      <c r="B71" s="6"/>
      <c r="C71" s="14"/>
      <c r="D71" s="14"/>
      <c r="E71" s="5"/>
      <c r="F71" s="6" t="s">
        <v>113</v>
      </c>
      <c r="G71" s="14">
        <v>0</v>
      </c>
      <c r="H71" s="14">
        <v>0</v>
      </c>
    </row>
    <row r="72" spans="1:8" ht="12.6" customHeight="1" x14ac:dyDescent="0.25">
      <c r="A72" s="114"/>
      <c r="B72" s="6"/>
      <c r="C72" s="14"/>
      <c r="D72" s="14"/>
      <c r="E72" s="5"/>
      <c r="F72" s="6" t="s">
        <v>114</v>
      </c>
      <c r="G72" s="14">
        <v>12799930</v>
      </c>
      <c r="H72" s="14">
        <v>12799930</v>
      </c>
    </row>
    <row r="73" spans="1:8" ht="12.6" customHeight="1" x14ac:dyDescent="0.25">
      <c r="A73" s="114"/>
      <c r="B73" s="6"/>
      <c r="C73" s="14"/>
      <c r="D73" s="14"/>
      <c r="E73" s="5"/>
      <c r="F73" s="6"/>
      <c r="G73" s="14"/>
      <c r="H73" s="14"/>
    </row>
    <row r="74" spans="1:8" ht="15.75" customHeight="1" x14ac:dyDescent="0.25">
      <c r="A74" s="114"/>
      <c r="B74" s="6"/>
      <c r="C74" s="14"/>
      <c r="D74" s="14"/>
      <c r="E74" s="5"/>
      <c r="F74" s="118" t="s">
        <v>115</v>
      </c>
      <c r="G74" s="14">
        <f>G75+G76</f>
        <v>0</v>
      </c>
      <c r="H74" s="14">
        <f>H75+H76</f>
        <v>0</v>
      </c>
    </row>
    <row r="75" spans="1:8" ht="12.6" customHeight="1" x14ac:dyDescent="0.25">
      <c r="A75" s="114"/>
      <c r="B75" s="6"/>
      <c r="C75" s="14"/>
      <c r="D75" s="14"/>
      <c r="E75" s="5"/>
      <c r="F75" s="6" t="s">
        <v>116</v>
      </c>
      <c r="G75" s="14">
        <v>0</v>
      </c>
      <c r="H75" s="14">
        <v>0</v>
      </c>
    </row>
    <row r="76" spans="1:8" ht="12.6" customHeight="1" x14ac:dyDescent="0.25">
      <c r="A76" s="114"/>
      <c r="B76" s="6"/>
      <c r="C76" s="14"/>
      <c r="D76" s="14"/>
      <c r="E76" s="5"/>
      <c r="F76" s="6" t="s">
        <v>117</v>
      </c>
      <c r="G76" s="14">
        <v>0</v>
      </c>
      <c r="H76" s="14">
        <v>0</v>
      </c>
    </row>
    <row r="77" spans="1:8" ht="12.6" customHeight="1" x14ac:dyDescent="0.25">
      <c r="A77" s="114"/>
      <c r="B77" s="6"/>
      <c r="C77" s="14"/>
      <c r="D77" s="14"/>
      <c r="E77" s="5"/>
      <c r="F77" s="6"/>
      <c r="G77" s="14"/>
      <c r="H77" s="14"/>
    </row>
    <row r="78" spans="1:8" ht="12.6" customHeight="1" x14ac:dyDescent="0.25">
      <c r="A78" s="114"/>
      <c r="B78" s="6"/>
      <c r="C78" s="14"/>
      <c r="D78" s="14"/>
      <c r="E78" s="5"/>
      <c r="F78" s="4" t="s">
        <v>118</v>
      </c>
      <c r="G78" s="14">
        <f>G62+G67+G74</f>
        <v>34354947</v>
      </c>
      <c r="H78" s="14">
        <f>H62+H67+H74</f>
        <v>20106344</v>
      </c>
    </row>
    <row r="79" spans="1:8" ht="12.6" customHeight="1" x14ac:dyDescent="0.25">
      <c r="A79" s="114"/>
      <c r="B79" s="6"/>
      <c r="C79" s="14"/>
      <c r="D79" s="14"/>
      <c r="E79" s="5"/>
      <c r="F79" s="6"/>
      <c r="G79" s="14"/>
      <c r="H79" s="14"/>
    </row>
    <row r="80" spans="1:8" ht="12.6" customHeight="1" x14ac:dyDescent="0.25">
      <c r="A80" s="114"/>
      <c r="B80" s="6"/>
      <c r="C80" s="14"/>
      <c r="D80" s="14"/>
      <c r="E80" s="5"/>
      <c r="F80" s="4" t="s">
        <v>119</v>
      </c>
      <c r="G80" s="14">
        <f>G58+G78</f>
        <v>34629720</v>
      </c>
      <c r="H80" s="14">
        <f>H58+H78</f>
        <v>20118698</v>
      </c>
    </row>
    <row r="81" spans="1:8" ht="12.6" customHeight="1" thickBot="1" x14ac:dyDescent="0.3">
      <c r="A81" s="116"/>
      <c r="B81" s="117"/>
      <c r="C81" s="15"/>
      <c r="D81" s="15"/>
      <c r="E81" s="8"/>
      <c r="F81" s="106"/>
      <c r="G81" s="15"/>
      <c r="H81" s="15"/>
    </row>
    <row r="84" spans="1:8" x14ac:dyDescent="0.25">
      <c r="B84" s="166"/>
      <c r="C84" s="166"/>
      <c r="F84" s="166"/>
      <c r="G84" s="166"/>
    </row>
    <row r="85" spans="1:8" x14ac:dyDescent="0.25">
      <c r="B85" s="104"/>
      <c r="C85" s="104"/>
      <c r="D85" s="104"/>
      <c r="E85" s="104"/>
      <c r="F85" s="104"/>
      <c r="G85" s="104"/>
    </row>
    <row r="86" spans="1:8" x14ac:dyDescent="0.25">
      <c r="B86" s="165"/>
      <c r="C86" s="165"/>
      <c r="D86" s="104"/>
      <c r="E86" s="104"/>
      <c r="F86" s="165"/>
      <c r="G86" s="165"/>
    </row>
    <row r="87" spans="1:8" x14ac:dyDescent="0.25">
      <c r="B87" s="165"/>
      <c r="C87" s="165"/>
      <c r="D87" s="104"/>
      <c r="E87" s="104"/>
      <c r="F87" s="165"/>
      <c r="G87" s="165"/>
    </row>
  </sheetData>
  <mergeCells count="10">
    <mergeCell ref="A1:H1"/>
    <mergeCell ref="A2:H2"/>
    <mergeCell ref="A3:H3"/>
    <mergeCell ref="A4:H4"/>
    <mergeCell ref="B87:C87"/>
    <mergeCell ref="F87:G87"/>
    <mergeCell ref="B84:C84"/>
    <mergeCell ref="F84:G84"/>
    <mergeCell ref="B86:C86"/>
    <mergeCell ref="F86:G86"/>
  </mergeCell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opLeftCell="A16" zoomScale="140" zoomScaleNormal="140" workbookViewId="0">
      <selection activeCell="F17" sqref="F17"/>
    </sheetView>
  </sheetViews>
  <sheetFormatPr baseColWidth="10" defaultRowHeight="15" x14ac:dyDescent="0.25"/>
  <cols>
    <col min="1" max="1" width="10.28515625" customWidth="1"/>
  </cols>
  <sheetData>
    <row r="1" spans="1:9" ht="15.75" thickBot="1" x14ac:dyDescent="0.3">
      <c r="A1" s="180" t="s">
        <v>120</v>
      </c>
      <c r="B1" s="181"/>
      <c r="C1" s="181"/>
      <c r="D1" s="181"/>
      <c r="E1" s="181"/>
      <c r="F1" s="181"/>
      <c r="G1" s="181"/>
      <c r="H1" s="181"/>
      <c r="I1" s="182"/>
    </row>
    <row r="2" spans="1:9" ht="15.75" thickBot="1" x14ac:dyDescent="0.3">
      <c r="A2" s="183" t="s">
        <v>121</v>
      </c>
      <c r="B2" s="184"/>
      <c r="C2" s="184"/>
      <c r="D2" s="184"/>
      <c r="E2" s="184"/>
      <c r="F2" s="184"/>
      <c r="G2" s="184"/>
      <c r="H2" s="184"/>
      <c r="I2" s="185"/>
    </row>
    <row r="3" spans="1:9" ht="15.75" thickBot="1" x14ac:dyDescent="0.3">
      <c r="A3" s="183" t="s">
        <v>453</v>
      </c>
      <c r="B3" s="184"/>
      <c r="C3" s="184"/>
      <c r="D3" s="184"/>
      <c r="E3" s="184"/>
      <c r="F3" s="184"/>
      <c r="G3" s="184"/>
      <c r="H3" s="184"/>
      <c r="I3" s="185"/>
    </row>
    <row r="4" spans="1:9" ht="15.75" thickBot="1" x14ac:dyDescent="0.3">
      <c r="A4" s="183" t="s">
        <v>1</v>
      </c>
      <c r="B4" s="184"/>
      <c r="C4" s="184"/>
      <c r="D4" s="184"/>
      <c r="E4" s="184"/>
      <c r="F4" s="184"/>
      <c r="G4" s="184"/>
      <c r="H4" s="184"/>
      <c r="I4" s="185"/>
    </row>
    <row r="5" spans="1:9" ht="24" customHeight="1" x14ac:dyDescent="0.25">
      <c r="A5" s="186" t="s">
        <v>157</v>
      </c>
      <c r="B5" s="187"/>
      <c r="C5" s="17" t="s">
        <v>122</v>
      </c>
      <c r="D5" s="169" t="s">
        <v>429</v>
      </c>
      <c r="E5" s="169" t="s">
        <v>430</v>
      </c>
      <c r="F5" s="169" t="s">
        <v>431</v>
      </c>
      <c r="G5" s="17" t="s">
        <v>123</v>
      </c>
      <c r="H5" s="169" t="s">
        <v>432</v>
      </c>
      <c r="I5" s="169" t="s">
        <v>433</v>
      </c>
    </row>
    <row r="6" spans="1:9" ht="25.5" thickBot="1" x14ac:dyDescent="0.3">
      <c r="A6" s="188"/>
      <c r="B6" s="189"/>
      <c r="C6" s="18" t="s">
        <v>454</v>
      </c>
      <c r="D6" s="171"/>
      <c r="E6" s="171"/>
      <c r="F6" s="171"/>
      <c r="G6" s="18" t="s">
        <v>124</v>
      </c>
      <c r="H6" s="171"/>
      <c r="I6" s="171"/>
    </row>
    <row r="7" spans="1:9" x14ac:dyDescent="0.25">
      <c r="A7" s="190"/>
      <c r="B7" s="191"/>
      <c r="C7" s="4"/>
      <c r="D7" s="4"/>
      <c r="E7" s="4"/>
      <c r="F7" s="4"/>
      <c r="G7" s="4"/>
      <c r="H7" s="4"/>
      <c r="I7" s="4"/>
    </row>
    <row r="8" spans="1:9" x14ac:dyDescent="0.25">
      <c r="A8" s="174" t="s">
        <v>125</v>
      </c>
      <c r="B8" s="175"/>
      <c r="C8" s="21">
        <f>C9+C13</f>
        <v>0</v>
      </c>
      <c r="D8" s="21">
        <f t="shared" ref="D8:I8" si="0">D9+D13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1:9" x14ac:dyDescent="0.25">
      <c r="A9" s="174" t="s">
        <v>126</v>
      </c>
      <c r="B9" s="175"/>
      <c r="C9" s="13">
        <f>SUM(C10:C12)</f>
        <v>0</v>
      </c>
      <c r="D9" s="13">
        <f t="shared" ref="D9:I9" si="1">SUM(D10:D12)</f>
        <v>0</v>
      </c>
      <c r="E9" s="13">
        <f t="shared" si="1"/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</row>
    <row r="10" spans="1:9" ht="16.5" x14ac:dyDescent="0.25">
      <c r="A10" s="19"/>
      <c r="B10" s="6" t="s">
        <v>127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5">
      <c r="A11" s="20"/>
      <c r="B11" s="6" t="s">
        <v>128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ht="16.5" x14ac:dyDescent="0.25">
      <c r="A12" s="20"/>
      <c r="B12" s="6" t="s">
        <v>129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x14ac:dyDescent="0.25">
      <c r="A13" s="174" t="s">
        <v>130</v>
      </c>
      <c r="B13" s="175"/>
      <c r="C13" s="13">
        <f>SUM(C14:C16)</f>
        <v>0</v>
      </c>
      <c r="D13" s="13">
        <f t="shared" ref="D13:I13" si="2">SUM(D14:D16)</f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</row>
    <row r="14" spans="1:9" ht="16.5" x14ac:dyDescent="0.25">
      <c r="A14" s="19"/>
      <c r="B14" s="6" t="s">
        <v>131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5">
      <c r="A15" s="20"/>
      <c r="B15" s="6" t="s">
        <v>132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6.5" x14ac:dyDescent="0.25">
      <c r="A16" s="20"/>
      <c r="B16" s="6" t="s">
        <v>133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5">
      <c r="A17" s="174" t="s">
        <v>134</v>
      </c>
      <c r="B17" s="175"/>
      <c r="C17" s="14">
        <v>12354</v>
      </c>
      <c r="D17" s="14">
        <v>571324</v>
      </c>
      <c r="E17" s="14">
        <v>833743</v>
      </c>
      <c r="F17" s="14">
        <v>0</v>
      </c>
      <c r="G17" s="14">
        <f>C17+E17-D17</f>
        <v>274773</v>
      </c>
      <c r="H17" s="14">
        <v>0</v>
      </c>
      <c r="I17" s="14">
        <v>0</v>
      </c>
    </row>
    <row r="18" spans="1:9" x14ac:dyDescent="0.25">
      <c r="A18" s="20"/>
      <c r="B18" s="6"/>
      <c r="C18" s="14"/>
      <c r="D18" s="14"/>
      <c r="E18" s="14"/>
      <c r="F18" s="14"/>
      <c r="G18" s="14"/>
      <c r="H18" s="14"/>
      <c r="I18" s="14"/>
    </row>
    <row r="19" spans="1:9" ht="16.5" customHeight="1" x14ac:dyDescent="0.25">
      <c r="A19" s="174" t="s">
        <v>135</v>
      </c>
      <c r="B19" s="175"/>
      <c r="C19" s="13">
        <v>310525</v>
      </c>
      <c r="D19" s="13">
        <f t="shared" ref="D19:I19" si="3">D8+D17</f>
        <v>571324</v>
      </c>
      <c r="E19" s="13">
        <f t="shared" si="3"/>
        <v>833743</v>
      </c>
      <c r="F19" s="13">
        <f t="shared" si="3"/>
        <v>0</v>
      </c>
      <c r="G19" s="13">
        <f>G8+G17</f>
        <v>274773</v>
      </c>
      <c r="H19" s="13">
        <f t="shared" si="3"/>
        <v>0</v>
      </c>
      <c r="I19" s="13">
        <f t="shared" si="3"/>
        <v>0</v>
      </c>
    </row>
    <row r="20" spans="1:9" x14ac:dyDescent="0.25">
      <c r="A20" s="174"/>
      <c r="B20" s="175"/>
      <c r="C20" s="13"/>
      <c r="D20" s="13"/>
      <c r="E20" s="13"/>
      <c r="F20" s="13"/>
      <c r="G20" s="13"/>
      <c r="H20" s="13"/>
      <c r="I20" s="13"/>
    </row>
    <row r="21" spans="1:9" ht="16.5" customHeight="1" x14ac:dyDescent="0.25">
      <c r="A21" s="174" t="s">
        <v>136</v>
      </c>
      <c r="B21" s="175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167" t="s">
        <v>137</v>
      </c>
      <c r="B22" s="168"/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</row>
    <row r="23" spans="1:9" x14ac:dyDescent="0.25">
      <c r="A23" s="167" t="s">
        <v>138</v>
      </c>
      <c r="B23" s="168"/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</row>
    <row r="24" spans="1:9" x14ac:dyDescent="0.25">
      <c r="A24" s="167" t="s">
        <v>139</v>
      </c>
      <c r="B24" s="168"/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</row>
    <row r="25" spans="1:9" x14ac:dyDescent="0.25">
      <c r="A25" s="178"/>
      <c r="B25" s="179"/>
      <c r="C25" s="21"/>
      <c r="D25" s="21"/>
      <c r="E25" s="21"/>
      <c r="F25" s="21"/>
      <c r="G25" s="21"/>
      <c r="H25" s="21"/>
      <c r="I25" s="21"/>
    </row>
    <row r="26" spans="1:9" ht="16.5" customHeight="1" x14ac:dyDescent="0.25">
      <c r="A26" s="174" t="s">
        <v>140</v>
      </c>
      <c r="B26" s="175"/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9" x14ac:dyDescent="0.25">
      <c r="A27" s="167" t="s">
        <v>141</v>
      </c>
      <c r="B27" s="168"/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</row>
    <row r="28" spans="1:9" x14ac:dyDescent="0.25">
      <c r="A28" s="167" t="s">
        <v>142</v>
      </c>
      <c r="B28" s="168"/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</row>
    <row r="29" spans="1:9" x14ac:dyDescent="0.25">
      <c r="A29" s="167" t="s">
        <v>143</v>
      </c>
      <c r="B29" s="168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 ht="15.75" thickBot="1" x14ac:dyDescent="0.3">
      <c r="A30" s="176"/>
      <c r="B30" s="177"/>
      <c r="C30" s="22"/>
      <c r="D30" s="22"/>
      <c r="E30" s="22"/>
      <c r="F30" s="22"/>
      <c r="G30" s="22"/>
      <c r="H30" s="22"/>
      <c r="I30" s="22"/>
    </row>
    <row r="31" spans="1:9" ht="42" customHeight="1" x14ac:dyDescent="0.25">
      <c r="A31" s="23">
        <v>1</v>
      </c>
      <c r="B31" s="172" t="s">
        <v>144</v>
      </c>
      <c r="C31" s="172"/>
      <c r="D31" s="172"/>
      <c r="E31" s="172"/>
      <c r="F31" s="172"/>
      <c r="G31" s="172"/>
      <c r="H31" s="172"/>
      <c r="I31" s="172"/>
    </row>
    <row r="32" spans="1:9" ht="15.75" thickBot="1" x14ac:dyDescent="0.3">
      <c r="A32" s="23">
        <v>2</v>
      </c>
      <c r="B32" s="173" t="s">
        <v>145</v>
      </c>
      <c r="C32" s="173"/>
      <c r="D32" s="173"/>
      <c r="E32" s="173"/>
      <c r="F32" s="173"/>
      <c r="G32" s="173"/>
      <c r="H32" s="173"/>
      <c r="I32" s="173"/>
    </row>
    <row r="33" spans="1:6" x14ac:dyDescent="0.25">
      <c r="A33" s="169" t="s">
        <v>146</v>
      </c>
      <c r="B33" s="24" t="s">
        <v>147</v>
      </c>
      <c r="C33" s="24" t="s">
        <v>149</v>
      </c>
      <c r="D33" s="24" t="s">
        <v>151</v>
      </c>
      <c r="E33" s="169" t="s">
        <v>158</v>
      </c>
      <c r="F33" s="24" t="s">
        <v>152</v>
      </c>
    </row>
    <row r="34" spans="1:6" x14ac:dyDescent="0.25">
      <c r="A34" s="170"/>
      <c r="B34" s="17" t="s">
        <v>148</v>
      </c>
      <c r="C34" s="17" t="s">
        <v>150</v>
      </c>
      <c r="D34" s="17"/>
      <c r="E34" s="170"/>
      <c r="F34" s="17"/>
    </row>
    <row r="35" spans="1:6" ht="15.75" thickBot="1" x14ac:dyDescent="0.3">
      <c r="A35" s="171"/>
      <c r="B35" s="25"/>
      <c r="C35" s="18"/>
      <c r="D35" s="25"/>
      <c r="E35" s="171"/>
      <c r="F35" s="25"/>
    </row>
    <row r="36" spans="1:6" ht="24.75" x14ac:dyDescent="0.25">
      <c r="A36" s="26" t="s">
        <v>153</v>
      </c>
      <c r="B36" s="6"/>
      <c r="C36" s="6"/>
      <c r="D36" s="6"/>
      <c r="E36" s="6"/>
      <c r="F36" s="6"/>
    </row>
    <row r="37" spans="1:6" x14ac:dyDescent="0.25">
      <c r="A37" s="7" t="s">
        <v>154</v>
      </c>
      <c r="B37" s="27">
        <v>0</v>
      </c>
      <c r="C37" s="27">
        <v>0</v>
      </c>
      <c r="D37" s="27">
        <v>0</v>
      </c>
      <c r="E37" s="27">
        <v>0</v>
      </c>
      <c r="F37" s="27"/>
    </row>
    <row r="38" spans="1:6" x14ac:dyDescent="0.25">
      <c r="A38" s="7" t="s">
        <v>155</v>
      </c>
      <c r="B38" s="27">
        <v>0</v>
      </c>
      <c r="C38" s="27">
        <v>0</v>
      </c>
      <c r="D38" s="27">
        <v>0</v>
      </c>
      <c r="E38" s="27">
        <v>0</v>
      </c>
      <c r="F38" s="27"/>
    </row>
    <row r="39" spans="1:6" ht="15.75" thickBot="1" x14ac:dyDescent="0.3">
      <c r="A39" s="10" t="s">
        <v>156</v>
      </c>
      <c r="B39" s="28">
        <v>0</v>
      </c>
      <c r="C39" s="28">
        <v>0</v>
      </c>
      <c r="D39" s="28">
        <v>0</v>
      </c>
      <c r="E39" s="28">
        <v>0</v>
      </c>
      <c r="F39" s="28"/>
    </row>
  </sheetData>
  <autoFilter ref="A8:I17" xr:uid="{00000000-0009-0000-0000-000001000000}">
    <filterColumn colId="0" showButton="0"/>
  </autoFilter>
  <mergeCells count="31">
    <mergeCell ref="A8:B8"/>
    <mergeCell ref="A9:B9"/>
    <mergeCell ref="A13:B13"/>
    <mergeCell ref="A17:B17"/>
    <mergeCell ref="A7:B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19:B19"/>
    <mergeCell ref="A20:B20"/>
    <mergeCell ref="A21:B21"/>
    <mergeCell ref="A22:B22"/>
    <mergeCell ref="A23:B23"/>
    <mergeCell ref="A24:B24"/>
    <mergeCell ref="E33:E35"/>
    <mergeCell ref="B31:I31"/>
    <mergeCell ref="B32:I32"/>
    <mergeCell ref="A26:B26"/>
    <mergeCell ref="A27:B27"/>
    <mergeCell ref="A28:B28"/>
    <mergeCell ref="A29:B29"/>
    <mergeCell ref="A30:B30"/>
    <mergeCell ref="A33:A35"/>
    <mergeCell ref="A25:B25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zoomScaleNormal="100" workbookViewId="0">
      <selection activeCell="G24" sqref="G24"/>
    </sheetView>
  </sheetViews>
  <sheetFormatPr baseColWidth="10" defaultRowHeight="15" x14ac:dyDescent="0.25"/>
  <cols>
    <col min="7" max="8" width="11.7109375" customWidth="1"/>
  </cols>
  <sheetData>
    <row r="1" spans="1:11" ht="15.75" thickBot="1" x14ac:dyDescent="0.3">
      <c r="A1" s="194" t="s">
        <v>120</v>
      </c>
      <c r="B1" s="195"/>
      <c r="C1" s="195"/>
      <c r="D1" s="195"/>
      <c r="E1" s="195"/>
      <c r="F1" s="195"/>
      <c r="G1" s="195"/>
      <c r="H1" s="195"/>
      <c r="I1" s="195"/>
      <c r="J1" s="195"/>
      <c r="K1" s="196"/>
    </row>
    <row r="2" spans="1:11" ht="15.75" thickBot="1" x14ac:dyDescent="0.3">
      <c r="A2" s="197" t="s">
        <v>159</v>
      </c>
      <c r="B2" s="198"/>
      <c r="C2" s="198"/>
      <c r="D2" s="198"/>
      <c r="E2" s="198"/>
      <c r="F2" s="198"/>
      <c r="G2" s="198"/>
      <c r="H2" s="198"/>
      <c r="I2" s="198"/>
      <c r="J2" s="198"/>
      <c r="K2" s="199"/>
    </row>
    <row r="3" spans="1:11" ht="15.75" thickBot="1" x14ac:dyDescent="0.3">
      <c r="A3" s="197" t="s">
        <v>453</v>
      </c>
      <c r="B3" s="198"/>
      <c r="C3" s="198"/>
      <c r="D3" s="198"/>
      <c r="E3" s="198"/>
      <c r="F3" s="198"/>
      <c r="G3" s="198"/>
      <c r="H3" s="198"/>
      <c r="I3" s="198"/>
      <c r="J3" s="198"/>
      <c r="K3" s="199"/>
    </row>
    <row r="4" spans="1:11" ht="15.75" thickBot="1" x14ac:dyDescent="0.3">
      <c r="A4" s="197" t="s">
        <v>1</v>
      </c>
      <c r="B4" s="198"/>
      <c r="C4" s="198"/>
      <c r="D4" s="198"/>
      <c r="E4" s="198"/>
      <c r="F4" s="198"/>
      <c r="G4" s="198"/>
      <c r="H4" s="198"/>
      <c r="I4" s="198"/>
      <c r="J4" s="198"/>
      <c r="K4" s="199"/>
    </row>
    <row r="5" spans="1:11" ht="75" thickBot="1" x14ac:dyDescent="0.3">
      <c r="A5" s="29" t="s">
        <v>160</v>
      </c>
      <c r="B5" s="30" t="s">
        <v>161</v>
      </c>
      <c r="C5" s="30" t="s">
        <v>162</v>
      </c>
      <c r="D5" s="30" t="s">
        <v>163</v>
      </c>
      <c r="E5" s="30" t="s">
        <v>164</v>
      </c>
      <c r="F5" s="30" t="s">
        <v>165</v>
      </c>
      <c r="G5" s="30" t="s">
        <v>166</v>
      </c>
      <c r="H5" s="30" t="s">
        <v>167</v>
      </c>
      <c r="I5" s="30" t="s">
        <v>455</v>
      </c>
      <c r="J5" s="30" t="s">
        <v>456</v>
      </c>
      <c r="K5" s="30" t="s">
        <v>457</v>
      </c>
    </row>
    <row r="6" spans="1:1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49.5" x14ac:dyDescent="0.25">
      <c r="A7" s="33" t="s">
        <v>168</v>
      </c>
      <c r="B7" s="39"/>
      <c r="C7" s="39"/>
      <c r="D7" s="39"/>
      <c r="E7" s="39">
        <f t="shared" ref="E7:K7" si="0">SUM(E8:E11)</f>
        <v>0</v>
      </c>
      <c r="F7" s="39"/>
      <c r="G7" s="39">
        <f t="shared" si="0"/>
        <v>0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</row>
    <row r="8" spans="1:11" x14ac:dyDescent="0.25">
      <c r="A8" s="35" t="s">
        <v>169</v>
      </c>
      <c r="B8" s="39"/>
      <c r="C8" s="39"/>
      <c r="D8" s="39"/>
      <c r="E8" s="39">
        <v>0</v>
      </c>
      <c r="F8" s="39"/>
      <c r="G8" s="39">
        <v>0</v>
      </c>
      <c r="H8" s="39">
        <v>0</v>
      </c>
      <c r="I8" s="39">
        <v>0</v>
      </c>
      <c r="J8" s="39">
        <v>0</v>
      </c>
      <c r="K8" s="39">
        <v>0</v>
      </c>
    </row>
    <row r="9" spans="1:11" x14ac:dyDescent="0.25">
      <c r="A9" s="35" t="s">
        <v>170</v>
      </c>
      <c r="B9" s="39"/>
      <c r="C9" s="39"/>
      <c r="D9" s="39"/>
      <c r="E9" s="39">
        <v>0</v>
      </c>
      <c r="F9" s="39"/>
      <c r="G9" s="39">
        <v>0</v>
      </c>
      <c r="H9" s="39">
        <v>0</v>
      </c>
      <c r="I9" s="39">
        <v>0</v>
      </c>
      <c r="J9" s="39">
        <v>0</v>
      </c>
      <c r="K9" s="39">
        <v>0</v>
      </c>
    </row>
    <row r="10" spans="1:11" x14ac:dyDescent="0.25">
      <c r="A10" s="35" t="s">
        <v>171</v>
      </c>
      <c r="B10" s="39"/>
      <c r="C10" s="39"/>
      <c r="D10" s="39"/>
      <c r="E10" s="39">
        <v>0</v>
      </c>
      <c r="F10" s="39"/>
      <c r="G10" s="39">
        <v>0</v>
      </c>
      <c r="H10" s="39">
        <v>0</v>
      </c>
      <c r="I10" s="39">
        <v>0</v>
      </c>
      <c r="J10" s="39">
        <v>0</v>
      </c>
      <c r="K10" s="39">
        <v>0</v>
      </c>
    </row>
    <row r="11" spans="1:11" x14ac:dyDescent="0.25">
      <c r="A11" s="35" t="s">
        <v>178</v>
      </c>
      <c r="B11" s="39"/>
      <c r="C11" s="39"/>
      <c r="D11" s="39"/>
      <c r="E11" s="39">
        <v>0</v>
      </c>
      <c r="F11" s="39"/>
      <c r="G11" s="39">
        <v>0</v>
      </c>
      <c r="H11" s="39">
        <v>0</v>
      </c>
      <c r="I11" s="39">
        <v>0</v>
      </c>
      <c r="J11" s="39">
        <v>0</v>
      </c>
      <c r="K11" s="39">
        <v>0</v>
      </c>
    </row>
    <row r="12" spans="1:11" x14ac:dyDescent="0.25">
      <c r="A12" s="36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24.75" x14ac:dyDescent="0.25">
      <c r="A13" s="33" t="s">
        <v>172</v>
      </c>
      <c r="B13" s="39"/>
      <c r="C13" s="39"/>
      <c r="D13" s="39"/>
      <c r="E13" s="39">
        <f t="shared" ref="E13:K13" si="1">SUM(E14:E17)</f>
        <v>0</v>
      </c>
      <c r="F13" s="39"/>
      <c r="G13" s="39">
        <f t="shared" si="1"/>
        <v>0</v>
      </c>
      <c r="H13" s="39">
        <f t="shared" si="1"/>
        <v>0</v>
      </c>
      <c r="I13" s="39">
        <f t="shared" si="1"/>
        <v>0</v>
      </c>
      <c r="J13" s="39">
        <f t="shared" si="1"/>
        <v>0</v>
      </c>
      <c r="K13" s="39">
        <f t="shared" si="1"/>
        <v>0</v>
      </c>
    </row>
    <row r="14" spans="1:11" ht="16.5" x14ac:dyDescent="0.25">
      <c r="A14" s="35" t="s">
        <v>173</v>
      </c>
      <c r="B14" s="39"/>
      <c r="C14" s="39"/>
      <c r="D14" s="39"/>
      <c r="E14" s="39">
        <v>0</v>
      </c>
      <c r="F14" s="39"/>
      <c r="G14" s="39">
        <v>0</v>
      </c>
      <c r="H14" s="39">
        <v>0</v>
      </c>
      <c r="I14" s="39">
        <v>0</v>
      </c>
      <c r="J14" s="39">
        <v>0</v>
      </c>
      <c r="K14" s="39">
        <v>0</v>
      </c>
    </row>
    <row r="15" spans="1:11" ht="16.5" x14ac:dyDescent="0.25">
      <c r="A15" s="35" t="s">
        <v>174</v>
      </c>
      <c r="B15" s="39"/>
      <c r="C15" s="39"/>
      <c r="D15" s="39"/>
      <c r="E15" s="39">
        <v>0</v>
      </c>
      <c r="F15" s="39"/>
      <c r="G15" s="39">
        <v>0</v>
      </c>
      <c r="H15" s="39">
        <v>0</v>
      </c>
      <c r="I15" s="39">
        <v>0</v>
      </c>
      <c r="J15" s="39">
        <v>0</v>
      </c>
      <c r="K15" s="39">
        <v>0</v>
      </c>
    </row>
    <row r="16" spans="1:11" ht="16.5" x14ac:dyDescent="0.25">
      <c r="A16" s="35" t="s">
        <v>175</v>
      </c>
      <c r="B16" s="39"/>
      <c r="C16" s="39"/>
      <c r="D16" s="39"/>
      <c r="E16" s="39">
        <v>0</v>
      </c>
      <c r="F16" s="39"/>
      <c r="G16" s="39">
        <v>0</v>
      </c>
      <c r="H16" s="39">
        <v>0</v>
      </c>
      <c r="I16" s="39">
        <v>0</v>
      </c>
      <c r="J16" s="39">
        <v>0</v>
      </c>
      <c r="K16" s="39">
        <v>0</v>
      </c>
    </row>
    <row r="17" spans="1:11" ht="16.5" x14ac:dyDescent="0.25">
      <c r="A17" s="35" t="s">
        <v>176</v>
      </c>
      <c r="B17" s="39"/>
      <c r="C17" s="39"/>
      <c r="D17" s="39"/>
      <c r="E17" s="39">
        <v>0</v>
      </c>
      <c r="F17" s="39"/>
      <c r="G17" s="39">
        <v>0</v>
      </c>
      <c r="H17" s="39">
        <v>0</v>
      </c>
      <c r="I17" s="39">
        <v>0</v>
      </c>
      <c r="J17" s="39">
        <v>0</v>
      </c>
      <c r="K17" s="39">
        <v>0</v>
      </c>
    </row>
    <row r="18" spans="1:11" x14ac:dyDescent="0.25">
      <c r="A18" s="36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41.25" x14ac:dyDescent="0.25">
      <c r="A19" s="33" t="s">
        <v>177</v>
      </c>
      <c r="B19" s="39"/>
      <c r="C19" s="39"/>
      <c r="D19" s="39"/>
      <c r="E19" s="39">
        <f t="shared" ref="E19:K19" si="2">E7+E13</f>
        <v>0</v>
      </c>
      <c r="F19" s="39"/>
      <c r="G19" s="39">
        <f t="shared" si="2"/>
        <v>0</v>
      </c>
      <c r="H19" s="39">
        <f t="shared" si="2"/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</row>
    <row r="20" spans="1:11" ht="15.75" thickBot="1" x14ac:dyDescent="0.3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5" spans="1:11" x14ac:dyDescent="0.25">
      <c r="B25" s="119"/>
      <c r="C25" s="119"/>
      <c r="D25" s="119"/>
      <c r="E25" s="120"/>
      <c r="F25" s="120"/>
      <c r="G25" s="120"/>
      <c r="H25" s="136"/>
      <c r="I25" s="119"/>
      <c r="J25" s="119"/>
    </row>
    <row r="26" spans="1:11" x14ac:dyDescent="0.25">
      <c r="B26" s="193" t="s">
        <v>448</v>
      </c>
      <c r="C26" s="193"/>
      <c r="D26" s="193"/>
      <c r="E26" s="120"/>
      <c r="F26" s="120"/>
      <c r="G26" s="120"/>
      <c r="H26" s="193" t="s">
        <v>445</v>
      </c>
      <c r="I26" s="193"/>
      <c r="J26" s="193"/>
    </row>
    <row r="27" spans="1:11" x14ac:dyDescent="0.25">
      <c r="B27" s="193" t="s">
        <v>449</v>
      </c>
      <c r="C27" s="193"/>
      <c r="D27" s="193"/>
      <c r="E27" s="120"/>
      <c r="F27" s="120"/>
      <c r="G27" s="120"/>
      <c r="H27" s="192" t="s">
        <v>446</v>
      </c>
      <c r="I27" s="192"/>
      <c r="J27" s="192"/>
    </row>
  </sheetData>
  <mergeCells count="8">
    <mergeCell ref="H27:J27"/>
    <mergeCell ref="B26:D26"/>
    <mergeCell ref="A1:K1"/>
    <mergeCell ref="A2:K2"/>
    <mergeCell ref="A3:K3"/>
    <mergeCell ref="A4:K4"/>
    <mergeCell ref="H26:J26"/>
    <mergeCell ref="B27:D27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C1:I80"/>
  <sheetViews>
    <sheetView workbookViewId="0">
      <selection activeCell="D91" sqref="D91"/>
    </sheetView>
  </sheetViews>
  <sheetFormatPr baseColWidth="10" defaultRowHeight="15" x14ac:dyDescent="0.25"/>
  <cols>
    <col min="2" max="2" width="5.28515625" customWidth="1"/>
    <col min="3" max="3" width="3.28515625" customWidth="1"/>
    <col min="4" max="4" width="66.42578125" customWidth="1"/>
  </cols>
  <sheetData>
    <row r="1" spans="3:9" ht="12" customHeight="1" x14ac:dyDescent="0.25">
      <c r="C1" s="156" t="s">
        <v>120</v>
      </c>
      <c r="D1" s="157"/>
      <c r="E1" s="157"/>
      <c r="F1" s="157"/>
      <c r="G1" s="158"/>
    </row>
    <row r="2" spans="3:9" ht="12" customHeight="1" x14ac:dyDescent="0.25">
      <c r="C2" s="147" t="s">
        <v>179</v>
      </c>
      <c r="D2" s="208"/>
      <c r="E2" s="208"/>
      <c r="F2" s="208"/>
      <c r="G2" s="209"/>
    </row>
    <row r="3" spans="3:9" ht="12" customHeight="1" x14ac:dyDescent="0.25">
      <c r="C3" s="147" t="s">
        <v>453</v>
      </c>
      <c r="D3" s="208"/>
      <c r="E3" s="208"/>
      <c r="F3" s="208"/>
      <c r="G3" s="209"/>
    </row>
    <row r="4" spans="3:9" ht="12" customHeight="1" thickBot="1" x14ac:dyDescent="0.3">
      <c r="C4" s="210" t="s">
        <v>1</v>
      </c>
      <c r="D4" s="211"/>
      <c r="E4" s="211"/>
      <c r="F4" s="211"/>
      <c r="G4" s="212"/>
    </row>
    <row r="5" spans="3:9" ht="12" customHeight="1" thickBot="1" x14ac:dyDescent="0.3"/>
    <row r="6" spans="3:9" ht="12" customHeight="1" x14ac:dyDescent="0.25">
      <c r="C6" s="202" t="s">
        <v>198</v>
      </c>
      <c r="D6" s="203"/>
      <c r="E6" s="40" t="s">
        <v>180</v>
      </c>
      <c r="F6" s="221" t="s">
        <v>182</v>
      </c>
      <c r="G6" s="40" t="s">
        <v>183</v>
      </c>
    </row>
    <row r="7" spans="3:9" ht="12" customHeight="1" thickBot="1" x14ac:dyDescent="0.3">
      <c r="C7" s="204"/>
      <c r="D7" s="205"/>
      <c r="E7" s="30" t="s">
        <v>181</v>
      </c>
      <c r="F7" s="222"/>
      <c r="G7" s="30" t="s">
        <v>184</v>
      </c>
    </row>
    <row r="8" spans="3:9" ht="12" customHeight="1" x14ac:dyDescent="0.25">
      <c r="C8" s="41"/>
      <c r="D8" s="42"/>
      <c r="E8" s="42"/>
      <c r="F8" s="42"/>
      <c r="G8" s="42"/>
    </row>
    <row r="9" spans="3:9" ht="12" customHeight="1" x14ac:dyDescent="0.25">
      <c r="C9" s="41"/>
      <c r="D9" s="43" t="s">
        <v>185</v>
      </c>
      <c r="E9" s="56">
        <f>E10+E11+E12</f>
        <v>120412434</v>
      </c>
      <c r="F9" s="56">
        <f t="shared" ref="F9:G9" si="0">F10+F11+F12</f>
        <v>35709071</v>
      </c>
      <c r="G9" s="56">
        <f t="shared" si="0"/>
        <v>35709071</v>
      </c>
      <c r="I9" s="59"/>
    </row>
    <row r="10" spans="3:9" ht="12" customHeight="1" x14ac:dyDescent="0.25">
      <c r="C10" s="41"/>
      <c r="D10" s="44" t="s">
        <v>186</v>
      </c>
      <c r="E10" s="56">
        <v>120412434</v>
      </c>
      <c r="F10" s="56">
        <v>35709071</v>
      </c>
      <c r="G10" s="56">
        <f>F10</f>
        <v>35709071</v>
      </c>
    </row>
    <row r="11" spans="3:9" ht="12" customHeight="1" x14ac:dyDescent="0.25">
      <c r="C11" s="41"/>
      <c r="D11" s="44" t="s">
        <v>187</v>
      </c>
      <c r="E11" s="56">
        <v>0</v>
      </c>
      <c r="F11" s="56">
        <v>0</v>
      </c>
      <c r="G11" s="56">
        <f>F11</f>
        <v>0</v>
      </c>
    </row>
    <row r="12" spans="3:9" ht="12" customHeight="1" x14ac:dyDescent="0.25">
      <c r="C12" s="41"/>
      <c r="D12" s="44" t="s">
        <v>188</v>
      </c>
      <c r="E12" s="56">
        <v>0</v>
      </c>
      <c r="F12" s="56">
        <v>0</v>
      </c>
      <c r="G12" s="56">
        <v>0</v>
      </c>
    </row>
    <row r="13" spans="3:9" ht="12" customHeight="1" x14ac:dyDescent="0.25">
      <c r="C13" s="41"/>
      <c r="D13" s="42"/>
      <c r="E13" s="56"/>
      <c r="F13" s="56"/>
      <c r="G13" s="56"/>
    </row>
    <row r="14" spans="3:9" ht="12" customHeight="1" x14ac:dyDescent="0.25">
      <c r="C14" s="45"/>
      <c r="D14" s="43" t="s">
        <v>189</v>
      </c>
      <c r="E14" s="56">
        <f>SUM(E15:E16)</f>
        <v>120412434</v>
      </c>
      <c r="F14" s="56">
        <f t="shared" ref="F14:G14" si="1">SUM(F15:F16)</f>
        <v>21794588</v>
      </c>
      <c r="G14" s="56">
        <f t="shared" si="1"/>
        <v>21794588</v>
      </c>
    </row>
    <row r="15" spans="3:9" ht="12" customHeight="1" x14ac:dyDescent="0.25">
      <c r="C15" s="41"/>
      <c r="D15" s="44" t="s">
        <v>190</v>
      </c>
      <c r="E15" s="56">
        <v>120412434</v>
      </c>
      <c r="F15" s="56">
        <f>'FORMATO 6A'!F160</f>
        <v>21794588</v>
      </c>
      <c r="G15" s="56">
        <f>F15</f>
        <v>21794588</v>
      </c>
    </row>
    <row r="16" spans="3:9" ht="12" customHeight="1" x14ac:dyDescent="0.25">
      <c r="C16" s="41"/>
      <c r="D16" s="44" t="s">
        <v>191</v>
      </c>
      <c r="E16" s="56">
        <v>0</v>
      </c>
      <c r="F16" s="56">
        <v>0</v>
      </c>
      <c r="G16" s="56">
        <f>F16</f>
        <v>0</v>
      </c>
      <c r="I16" s="59"/>
    </row>
    <row r="17" spans="3:8" ht="12" customHeight="1" x14ac:dyDescent="0.25">
      <c r="C17" s="41"/>
      <c r="D17" s="42"/>
      <c r="E17" s="56"/>
      <c r="F17" s="56"/>
      <c r="G17" s="56"/>
    </row>
    <row r="18" spans="3:8" ht="12" customHeight="1" x14ac:dyDescent="0.25">
      <c r="C18" s="41"/>
      <c r="D18" s="43" t="s">
        <v>192</v>
      </c>
      <c r="E18" s="57">
        <f>SUM(E19:E20)</f>
        <v>0</v>
      </c>
      <c r="F18" s="56">
        <f t="shared" ref="F18:G18" si="2">SUM(F19:F20)</f>
        <v>0</v>
      </c>
      <c r="G18" s="56">
        <f t="shared" si="2"/>
        <v>0</v>
      </c>
    </row>
    <row r="19" spans="3:8" ht="12" customHeight="1" x14ac:dyDescent="0.25">
      <c r="C19" s="41"/>
      <c r="D19" s="44" t="s">
        <v>193</v>
      </c>
      <c r="E19" s="56">
        <v>0</v>
      </c>
      <c r="F19" s="56">
        <v>0</v>
      </c>
      <c r="G19" s="56">
        <v>0</v>
      </c>
    </row>
    <row r="20" spans="3:8" ht="12" customHeight="1" x14ac:dyDescent="0.25">
      <c r="C20" s="41"/>
      <c r="D20" s="44" t="s">
        <v>194</v>
      </c>
      <c r="E20" s="56">
        <v>0</v>
      </c>
      <c r="F20" s="56">
        <v>0</v>
      </c>
      <c r="G20" s="56">
        <v>0</v>
      </c>
    </row>
    <row r="21" spans="3:8" ht="12" customHeight="1" x14ac:dyDescent="0.25">
      <c r="C21" s="41"/>
      <c r="D21" s="42"/>
      <c r="E21" s="56"/>
      <c r="F21" s="56"/>
      <c r="G21" s="56"/>
    </row>
    <row r="22" spans="3:8" ht="12" customHeight="1" x14ac:dyDescent="0.25">
      <c r="C22" s="41"/>
      <c r="D22" s="43" t="s">
        <v>195</v>
      </c>
      <c r="E22" s="56">
        <f>E9-E14+E18</f>
        <v>0</v>
      </c>
      <c r="F22" s="56">
        <f>F9-F14+F18</f>
        <v>13914483</v>
      </c>
      <c r="G22" s="56">
        <f t="shared" ref="G22" si="3">G9-G14+G18</f>
        <v>13914483</v>
      </c>
    </row>
    <row r="23" spans="3:8" ht="12" customHeight="1" x14ac:dyDescent="0.25">
      <c r="C23" s="41"/>
      <c r="D23" s="43" t="s">
        <v>196</v>
      </c>
      <c r="E23" s="56">
        <f>E22-E12</f>
        <v>0</v>
      </c>
      <c r="F23" s="56">
        <f>F22-F12</f>
        <v>13914483</v>
      </c>
      <c r="G23" s="56">
        <f t="shared" ref="G23" si="4">G22-G12</f>
        <v>13914483</v>
      </c>
    </row>
    <row r="24" spans="3:8" ht="15" customHeight="1" x14ac:dyDescent="0.25">
      <c r="C24" s="41"/>
      <c r="D24" s="43" t="s">
        <v>197</v>
      </c>
      <c r="E24" s="56">
        <f>E23-E18</f>
        <v>0</v>
      </c>
      <c r="F24" s="56">
        <f t="shared" ref="F24:G24" si="5">F23-F18</f>
        <v>13914483</v>
      </c>
      <c r="G24" s="56">
        <f t="shared" si="5"/>
        <v>13914483</v>
      </c>
      <c r="H24" s="59"/>
    </row>
    <row r="25" spans="3:8" ht="12" customHeight="1" thickBot="1" x14ac:dyDescent="0.3">
      <c r="C25" s="46"/>
      <c r="D25" s="47"/>
      <c r="E25" s="58"/>
      <c r="F25" s="58"/>
      <c r="G25" s="58"/>
    </row>
    <row r="26" spans="3:8" ht="12" customHeight="1" thickBot="1" x14ac:dyDescent="0.3">
      <c r="E26" s="59"/>
      <c r="F26" s="59"/>
      <c r="G26" s="59"/>
    </row>
    <row r="27" spans="3:8" ht="12" customHeight="1" thickBot="1" x14ac:dyDescent="0.3">
      <c r="C27" s="223" t="s">
        <v>198</v>
      </c>
      <c r="D27" s="224"/>
      <c r="E27" s="60" t="s">
        <v>199</v>
      </c>
      <c r="F27" s="60" t="s">
        <v>182</v>
      </c>
      <c r="G27" s="60" t="s">
        <v>200</v>
      </c>
    </row>
    <row r="28" spans="3:8" ht="12" customHeight="1" x14ac:dyDescent="0.25">
      <c r="C28" s="41"/>
      <c r="D28" s="42"/>
      <c r="E28" s="56"/>
      <c r="F28" s="56"/>
      <c r="G28" s="56"/>
    </row>
    <row r="29" spans="3:8" ht="12" customHeight="1" x14ac:dyDescent="0.25">
      <c r="C29" s="45"/>
      <c r="D29" s="43" t="s">
        <v>201</v>
      </c>
      <c r="E29" s="56">
        <f>SUM(E30:E31)</f>
        <v>0</v>
      </c>
      <c r="F29" s="56">
        <f t="shared" ref="F29:G29" si="6">SUM(F30:F31)</f>
        <v>0</v>
      </c>
      <c r="G29" s="56">
        <f t="shared" si="6"/>
        <v>0</v>
      </c>
    </row>
    <row r="30" spans="3:8" ht="12" customHeight="1" x14ac:dyDescent="0.25">
      <c r="C30" s="41"/>
      <c r="D30" s="48" t="s">
        <v>202</v>
      </c>
      <c r="E30" s="56">
        <v>0</v>
      </c>
      <c r="F30" s="56">
        <v>0</v>
      </c>
      <c r="G30" s="56">
        <v>0</v>
      </c>
    </row>
    <row r="31" spans="3:8" ht="12" customHeight="1" x14ac:dyDescent="0.25">
      <c r="C31" s="41"/>
      <c r="D31" s="48" t="s">
        <v>203</v>
      </c>
      <c r="E31" s="56">
        <v>0</v>
      </c>
      <c r="F31" s="56">
        <v>0</v>
      </c>
      <c r="G31" s="56">
        <v>0</v>
      </c>
    </row>
    <row r="32" spans="3:8" ht="12" customHeight="1" x14ac:dyDescent="0.25">
      <c r="C32" s="41"/>
      <c r="D32" s="42"/>
      <c r="E32" s="56"/>
      <c r="F32" s="56"/>
      <c r="G32" s="56"/>
    </row>
    <row r="33" spans="3:7" ht="12" customHeight="1" x14ac:dyDescent="0.25">
      <c r="C33" s="45"/>
      <c r="D33" s="43" t="s">
        <v>204</v>
      </c>
      <c r="E33" s="61">
        <f>E24+E29</f>
        <v>0</v>
      </c>
      <c r="F33" s="61">
        <f t="shared" ref="F33:G33" si="7">F24+F29</f>
        <v>13914483</v>
      </c>
      <c r="G33" s="61">
        <f t="shared" si="7"/>
        <v>13914483</v>
      </c>
    </row>
    <row r="34" spans="3:7" ht="12" customHeight="1" thickBot="1" x14ac:dyDescent="0.3">
      <c r="C34" s="46"/>
      <c r="D34" s="47"/>
      <c r="E34" s="58"/>
      <c r="F34" s="58"/>
      <c r="G34" s="58"/>
    </row>
    <row r="35" spans="3:7" ht="12" customHeight="1" thickBot="1" x14ac:dyDescent="0.3">
      <c r="E35" s="59"/>
      <c r="F35" s="59"/>
      <c r="G35" s="59"/>
    </row>
    <row r="36" spans="3:7" ht="12" customHeight="1" x14ac:dyDescent="0.25">
      <c r="C36" s="202" t="s">
        <v>198</v>
      </c>
      <c r="D36" s="203"/>
      <c r="E36" s="215" t="s">
        <v>205</v>
      </c>
      <c r="F36" s="206" t="s">
        <v>182</v>
      </c>
      <c r="G36" s="62" t="s">
        <v>183</v>
      </c>
    </row>
    <row r="37" spans="3:7" ht="12" customHeight="1" thickBot="1" x14ac:dyDescent="0.3">
      <c r="C37" s="204"/>
      <c r="D37" s="205"/>
      <c r="E37" s="216"/>
      <c r="F37" s="207"/>
      <c r="G37" s="63" t="s">
        <v>200</v>
      </c>
    </row>
    <row r="38" spans="3:7" ht="12" customHeight="1" x14ac:dyDescent="0.25">
      <c r="C38" s="49"/>
      <c r="D38" s="50"/>
      <c r="E38" s="64"/>
      <c r="F38" s="64"/>
      <c r="G38" s="64"/>
    </row>
    <row r="39" spans="3:7" ht="12" customHeight="1" x14ac:dyDescent="0.25">
      <c r="C39" s="51"/>
      <c r="D39" s="52" t="s">
        <v>206</v>
      </c>
      <c r="E39" s="64">
        <f>E40+E41</f>
        <v>0</v>
      </c>
      <c r="F39" s="64">
        <f t="shared" ref="F39:G39" si="8">F40+F41</f>
        <v>0</v>
      </c>
      <c r="G39" s="64">
        <f t="shared" si="8"/>
        <v>0</v>
      </c>
    </row>
    <row r="40" spans="3:7" ht="12" customHeight="1" x14ac:dyDescent="0.25">
      <c r="C40" s="49"/>
      <c r="D40" s="53" t="s">
        <v>207</v>
      </c>
      <c r="E40" s="64">
        <v>0</v>
      </c>
      <c r="F40" s="64">
        <v>0</v>
      </c>
      <c r="G40" s="64">
        <v>0</v>
      </c>
    </row>
    <row r="41" spans="3:7" ht="12" customHeight="1" x14ac:dyDescent="0.25">
      <c r="C41" s="49"/>
      <c r="D41" s="53" t="s">
        <v>208</v>
      </c>
      <c r="E41" s="64">
        <v>0</v>
      </c>
      <c r="F41" s="64">
        <v>0</v>
      </c>
      <c r="G41" s="64">
        <v>0</v>
      </c>
    </row>
    <row r="42" spans="3:7" ht="12" customHeight="1" x14ac:dyDescent="0.25">
      <c r="C42" s="51"/>
      <c r="D42" s="52" t="s">
        <v>209</v>
      </c>
      <c r="E42" s="64">
        <f>E43+E44</f>
        <v>0</v>
      </c>
      <c r="F42" s="64">
        <f t="shared" ref="F42:G42" si="9">F43+F44</f>
        <v>0</v>
      </c>
      <c r="G42" s="64">
        <f t="shared" si="9"/>
        <v>0</v>
      </c>
    </row>
    <row r="43" spans="3:7" ht="12" customHeight="1" x14ac:dyDescent="0.25">
      <c r="C43" s="49"/>
      <c r="D43" s="53" t="s">
        <v>210</v>
      </c>
      <c r="E43" s="64">
        <v>0</v>
      </c>
      <c r="F43" s="64">
        <v>0</v>
      </c>
      <c r="G43" s="64">
        <v>0</v>
      </c>
    </row>
    <row r="44" spans="3:7" ht="12" customHeight="1" x14ac:dyDescent="0.25">
      <c r="C44" s="49"/>
      <c r="D44" s="53" t="s">
        <v>211</v>
      </c>
      <c r="E44" s="64">
        <v>0</v>
      </c>
      <c r="F44" s="64">
        <v>0</v>
      </c>
      <c r="G44" s="64">
        <v>0</v>
      </c>
    </row>
    <row r="45" spans="3:7" ht="12" customHeight="1" x14ac:dyDescent="0.25">
      <c r="C45" s="49"/>
      <c r="D45" s="50"/>
      <c r="E45" s="64"/>
      <c r="F45" s="64"/>
      <c r="G45" s="64"/>
    </row>
    <row r="46" spans="3:7" ht="12" customHeight="1" x14ac:dyDescent="0.25">
      <c r="C46" s="217"/>
      <c r="D46" s="219" t="s">
        <v>212</v>
      </c>
      <c r="E46" s="200">
        <f>E39-E42</f>
        <v>0</v>
      </c>
      <c r="F46" s="200">
        <f t="shared" ref="F46:G46" si="10">F39-F42</f>
        <v>0</v>
      </c>
      <c r="G46" s="200">
        <f t="shared" si="10"/>
        <v>0</v>
      </c>
    </row>
    <row r="47" spans="3:7" ht="12" customHeight="1" thickBot="1" x14ac:dyDescent="0.3">
      <c r="C47" s="218"/>
      <c r="D47" s="220"/>
      <c r="E47" s="201"/>
      <c r="F47" s="201"/>
      <c r="G47" s="201"/>
    </row>
    <row r="48" spans="3:7" ht="12" customHeight="1" thickBot="1" x14ac:dyDescent="0.3">
      <c r="E48" s="59"/>
      <c r="F48" s="59"/>
      <c r="G48" s="59"/>
    </row>
    <row r="49" spans="3:7" ht="12" customHeight="1" x14ac:dyDescent="0.25">
      <c r="C49" s="202" t="s">
        <v>198</v>
      </c>
      <c r="D49" s="203"/>
      <c r="E49" s="62" t="s">
        <v>180</v>
      </c>
      <c r="F49" s="206" t="s">
        <v>182</v>
      </c>
      <c r="G49" s="62" t="s">
        <v>183</v>
      </c>
    </row>
    <row r="50" spans="3:7" ht="12" customHeight="1" thickBot="1" x14ac:dyDescent="0.3">
      <c r="C50" s="204"/>
      <c r="D50" s="205"/>
      <c r="E50" s="63" t="s">
        <v>199</v>
      </c>
      <c r="F50" s="207"/>
      <c r="G50" s="63" t="s">
        <v>200</v>
      </c>
    </row>
    <row r="51" spans="3:7" ht="12" customHeight="1" x14ac:dyDescent="0.25">
      <c r="C51" s="213"/>
      <c r="D51" s="214"/>
      <c r="E51" s="64"/>
      <c r="F51" s="64"/>
      <c r="G51" s="64"/>
    </row>
    <row r="52" spans="3:7" ht="12" customHeight="1" x14ac:dyDescent="0.25">
      <c r="C52" s="49"/>
      <c r="D52" s="50" t="s">
        <v>213</v>
      </c>
      <c r="E52" s="64">
        <f>E10</f>
        <v>120412434</v>
      </c>
      <c r="F52" s="64">
        <f>F10</f>
        <v>35709071</v>
      </c>
      <c r="G52" s="64">
        <f>F52</f>
        <v>35709071</v>
      </c>
    </row>
    <row r="53" spans="3:7" ht="12" customHeight="1" x14ac:dyDescent="0.25">
      <c r="C53" s="49"/>
      <c r="D53" s="50" t="s">
        <v>214</v>
      </c>
      <c r="E53" s="64">
        <f>E54-E55</f>
        <v>0</v>
      </c>
      <c r="F53" s="64">
        <f t="shared" ref="F53:G53" si="11">F54-F55</f>
        <v>0</v>
      </c>
      <c r="G53" s="64">
        <f t="shared" si="11"/>
        <v>0</v>
      </c>
    </row>
    <row r="54" spans="3:7" ht="12" customHeight="1" x14ac:dyDescent="0.25">
      <c r="C54" s="49"/>
      <c r="D54" s="53" t="s">
        <v>207</v>
      </c>
      <c r="E54" s="64">
        <v>0</v>
      </c>
      <c r="F54" s="64">
        <v>0</v>
      </c>
      <c r="G54" s="64">
        <v>0</v>
      </c>
    </row>
    <row r="55" spans="3:7" ht="12" customHeight="1" x14ac:dyDescent="0.25">
      <c r="C55" s="49"/>
      <c r="D55" s="53" t="s">
        <v>210</v>
      </c>
      <c r="E55" s="64">
        <v>0</v>
      </c>
      <c r="F55" s="64">
        <v>0</v>
      </c>
      <c r="G55" s="64">
        <v>0</v>
      </c>
    </row>
    <row r="56" spans="3:7" ht="12" customHeight="1" x14ac:dyDescent="0.25">
      <c r="C56" s="49"/>
      <c r="D56" s="50"/>
      <c r="E56" s="64"/>
      <c r="F56" s="64"/>
      <c r="G56" s="64"/>
    </row>
    <row r="57" spans="3:7" ht="12" customHeight="1" x14ac:dyDescent="0.25">
      <c r="C57" s="49"/>
      <c r="D57" s="50" t="s">
        <v>190</v>
      </c>
      <c r="E57" s="64">
        <f>E15</f>
        <v>120412434</v>
      </c>
      <c r="F57" s="64">
        <f>F15</f>
        <v>21794588</v>
      </c>
      <c r="G57" s="64">
        <f>F57</f>
        <v>21794588</v>
      </c>
    </row>
    <row r="58" spans="3:7" ht="12" customHeight="1" x14ac:dyDescent="0.25">
      <c r="C58" s="49"/>
      <c r="D58" s="50"/>
      <c r="E58" s="64"/>
      <c r="F58" s="64"/>
      <c r="G58" s="64"/>
    </row>
    <row r="59" spans="3:7" ht="12" customHeight="1" x14ac:dyDescent="0.25">
      <c r="C59" s="49"/>
      <c r="D59" s="50" t="s">
        <v>193</v>
      </c>
      <c r="E59" s="65">
        <f>E18</f>
        <v>0</v>
      </c>
      <c r="F59" s="64">
        <f t="shared" ref="F59:G59" si="12">F19</f>
        <v>0</v>
      </c>
      <c r="G59" s="64">
        <f t="shared" si="12"/>
        <v>0</v>
      </c>
    </row>
    <row r="60" spans="3:7" ht="12" customHeight="1" x14ac:dyDescent="0.25">
      <c r="C60" s="49"/>
      <c r="D60" s="50"/>
      <c r="E60" s="64"/>
      <c r="F60" s="64"/>
      <c r="G60" s="64"/>
    </row>
    <row r="61" spans="3:7" ht="12" customHeight="1" x14ac:dyDescent="0.25">
      <c r="C61" s="51"/>
      <c r="D61" s="52" t="s">
        <v>215</v>
      </c>
      <c r="E61" s="66">
        <f>E52+E53-E57+E59</f>
        <v>0</v>
      </c>
      <c r="F61" s="66">
        <f t="shared" ref="F61:G61" si="13">F52+F53-F57+F59</f>
        <v>13914483</v>
      </c>
      <c r="G61" s="66">
        <f t="shared" si="13"/>
        <v>13914483</v>
      </c>
    </row>
    <row r="62" spans="3:7" ht="12" customHeight="1" x14ac:dyDescent="0.25">
      <c r="C62" s="51"/>
      <c r="D62" s="52" t="s">
        <v>216</v>
      </c>
      <c r="E62" s="66">
        <f>E61-E53</f>
        <v>0</v>
      </c>
      <c r="F62" s="66">
        <f t="shared" ref="F62:G62" si="14">F61-F53</f>
        <v>13914483</v>
      </c>
      <c r="G62" s="66">
        <f t="shared" si="14"/>
        <v>13914483</v>
      </c>
    </row>
    <row r="63" spans="3:7" ht="12" customHeight="1" thickBot="1" x14ac:dyDescent="0.3">
      <c r="C63" s="54"/>
      <c r="D63" s="55"/>
      <c r="E63" s="67"/>
      <c r="F63" s="67"/>
      <c r="G63" s="67"/>
    </row>
    <row r="64" spans="3:7" ht="12" customHeight="1" thickBot="1" x14ac:dyDescent="0.3">
      <c r="E64" s="59"/>
      <c r="F64" s="59"/>
      <c r="G64" s="59"/>
    </row>
    <row r="65" spans="3:7" ht="12" customHeight="1" x14ac:dyDescent="0.25">
      <c r="C65" s="202" t="s">
        <v>198</v>
      </c>
      <c r="D65" s="203"/>
      <c r="E65" s="215" t="s">
        <v>205</v>
      </c>
      <c r="F65" s="206" t="s">
        <v>182</v>
      </c>
      <c r="G65" s="62" t="s">
        <v>183</v>
      </c>
    </row>
    <row r="66" spans="3:7" ht="12" customHeight="1" thickBot="1" x14ac:dyDescent="0.3">
      <c r="C66" s="204"/>
      <c r="D66" s="205"/>
      <c r="E66" s="216"/>
      <c r="F66" s="207"/>
      <c r="G66" s="63" t="s">
        <v>200</v>
      </c>
    </row>
    <row r="67" spans="3:7" ht="12" customHeight="1" x14ac:dyDescent="0.25">
      <c r="C67" s="213"/>
      <c r="D67" s="214"/>
      <c r="E67" s="64"/>
      <c r="F67" s="64"/>
      <c r="G67" s="64"/>
    </row>
    <row r="68" spans="3:7" ht="12" customHeight="1" x14ac:dyDescent="0.25">
      <c r="C68" s="49"/>
      <c r="D68" s="50" t="s">
        <v>187</v>
      </c>
      <c r="E68" s="64">
        <v>0</v>
      </c>
      <c r="F68" s="64">
        <v>0</v>
      </c>
      <c r="G68" s="64">
        <f>F68</f>
        <v>0</v>
      </c>
    </row>
    <row r="69" spans="3:7" ht="12" customHeight="1" x14ac:dyDescent="0.25">
      <c r="C69" s="49"/>
      <c r="D69" s="50" t="s">
        <v>217</v>
      </c>
      <c r="E69" s="64">
        <f>E70-E71</f>
        <v>0</v>
      </c>
      <c r="F69" s="64">
        <f t="shared" ref="F69:G69" si="15">F70-F71</f>
        <v>0</v>
      </c>
      <c r="G69" s="64">
        <f t="shared" si="15"/>
        <v>0</v>
      </c>
    </row>
    <row r="70" spans="3:7" ht="12" customHeight="1" x14ac:dyDescent="0.25">
      <c r="C70" s="49"/>
      <c r="D70" s="53" t="s">
        <v>208</v>
      </c>
      <c r="E70" s="64">
        <v>0</v>
      </c>
      <c r="F70" s="64">
        <v>0</v>
      </c>
      <c r="G70" s="64">
        <v>0</v>
      </c>
    </row>
    <row r="71" spans="3:7" ht="12" customHeight="1" x14ac:dyDescent="0.25">
      <c r="C71" s="49"/>
      <c r="D71" s="53" t="s">
        <v>211</v>
      </c>
      <c r="E71" s="64">
        <v>0</v>
      </c>
      <c r="F71" s="64">
        <v>0</v>
      </c>
      <c r="G71" s="64">
        <v>0</v>
      </c>
    </row>
    <row r="72" spans="3:7" ht="12" customHeight="1" x14ac:dyDescent="0.25">
      <c r="C72" s="49"/>
      <c r="D72" s="50"/>
      <c r="E72" s="64"/>
      <c r="F72" s="64"/>
      <c r="G72" s="64"/>
    </row>
    <row r="73" spans="3:7" ht="12" customHeight="1" x14ac:dyDescent="0.25">
      <c r="C73" s="49"/>
      <c r="D73" s="50" t="s">
        <v>218</v>
      </c>
      <c r="E73" s="64">
        <f>E16</f>
        <v>0</v>
      </c>
      <c r="F73" s="64">
        <v>0</v>
      </c>
      <c r="G73" s="64">
        <f>F73</f>
        <v>0</v>
      </c>
    </row>
    <row r="74" spans="3:7" ht="12" customHeight="1" x14ac:dyDescent="0.25">
      <c r="C74" s="49"/>
      <c r="D74" s="50"/>
      <c r="E74" s="64"/>
      <c r="F74" s="64"/>
      <c r="G74" s="64"/>
    </row>
    <row r="75" spans="3:7" ht="12" customHeight="1" x14ac:dyDescent="0.25">
      <c r="C75" s="49"/>
      <c r="D75" s="50" t="s">
        <v>194</v>
      </c>
      <c r="E75" s="65">
        <v>0</v>
      </c>
      <c r="F75" s="64">
        <v>0</v>
      </c>
      <c r="G75" s="64">
        <v>0</v>
      </c>
    </row>
    <row r="76" spans="3:7" ht="12" customHeight="1" x14ac:dyDescent="0.25">
      <c r="C76" s="49"/>
      <c r="D76" s="50"/>
      <c r="E76" s="64"/>
      <c r="F76" s="64"/>
      <c r="G76" s="64"/>
    </row>
    <row r="77" spans="3:7" ht="12" customHeight="1" x14ac:dyDescent="0.25">
      <c r="C77" s="51"/>
      <c r="D77" s="52" t="s">
        <v>219</v>
      </c>
      <c r="E77" s="66">
        <f>E68+E69-E73+E75</f>
        <v>0</v>
      </c>
      <c r="F77" s="66">
        <f t="shared" ref="F77:G77" si="16">F68+F69-F73+F75</f>
        <v>0</v>
      </c>
      <c r="G77" s="66">
        <f t="shared" si="16"/>
        <v>0</v>
      </c>
    </row>
    <row r="78" spans="3:7" ht="12" customHeight="1" x14ac:dyDescent="0.25">
      <c r="C78" s="217"/>
      <c r="D78" s="219" t="s">
        <v>220</v>
      </c>
      <c r="E78" s="200">
        <f>E77-E69</f>
        <v>0</v>
      </c>
      <c r="F78" s="200">
        <f t="shared" ref="F78:G78" si="17">F77-F69</f>
        <v>0</v>
      </c>
      <c r="G78" s="200">
        <f t="shared" si="17"/>
        <v>0</v>
      </c>
    </row>
    <row r="79" spans="3:7" ht="12" customHeight="1" thickBot="1" x14ac:dyDescent="0.3">
      <c r="C79" s="218"/>
      <c r="D79" s="220"/>
      <c r="E79" s="201"/>
      <c r="F79" s="201"/>
      <c r="G79" s="201"/>
    </row>
    <row r="80" spans="3:7" x14ac:dyDescent="0.25">
      <c r="C80" s="104"/>
      <c r="D80" s="104"/>
      <c r="E80" s="104"/>
      <c r="F80" s="104"/>
    </row>
  </sheetData>
  <mergeCells count="27">
    <mergeCell ref="E46:E47"/>
    <mergeCell ref="F46:F47"/>
    <mergeCell ref="F78:F79"/>
    <mergeCell ref="C46:C47"/>
    <mergeCell ref="D46:D47"/>
    <mergeCell ref="C6:D7"/>
    <mergeCell ref="F6:F7"/>
    <mergeCell ref="C27:D27"/>
    <mergeCell ref="C36:D37"/>
    <mergeCell ref="E36:E37"/>
    <mergeCell ref="F36:F37"/>
    <mergeCell ref="G46:G47"/>
    <mergeCell ref="C49:D50"/>
    <mergeCell ref="F49:F50"/>
    <mergeCell ref="G78:G79"/>
    <mergeCell ref="C1:G1"/>
    <mergeCell ref="C2:G2"/>
    <mergeCell ref="C3:G3"/>
    <mergeCell ref="C4:G4"/>
    <mergeCell ref="C51:D51"/>
    <mergeCell ref="C65:D66"/>
    <mergeCell ref="E65:E66"/>
    <mergeCell ref="F65:F66"/>
    <mergeCell ref="C67:D67"/>
    <mergeCell ref="C78:C79"/>
    <mergeCell ref="D78:D79"/>
    <mergeCell ref="E78:E79"/>
  </mergeCells>
  <pageMargins left="0.25" right="0.25" top="0.75" bottom="0.75" header="0.3" footer="0.3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B1:L80"/>
  <sheetViews>
    <sheetView topLeftCell="B1" zoomScale="110" zoomScaleNormal="110" workbookViewId="0">
      <selection activeCell="F63" sqref="F63"/>
    </sheetView>
  </sheetViews>
  <sheetFormatPr baseColWidth="10" defaultRowHeight="15" x14ac:dyDescent="0.25"/>
  <cols>
    <col min="1" max="1" width="10.5703125" customWidth="1"/>
    <col min="2" max="2" width="2.5703125" customWidth="1"/>
    <col min="3" max="3" width="5.7109375" customWidth="1"/>
    <col min="4" max="4" width="47.7109375" customWidth="1"/>
    <col min="11" max="11" width="8.28515625" customWidth="1"/>
  </cols>
  <sheetData>
    <row r="1" spans="2:12" ht="12" customHeight="1" x14ac:dyDescent="0.25">
      <c r="B1" s="156" t="s">
        <v>120</v>
      </c>
      <c r="C1" s="157"/>
      <c r="D1" s="157"/>
      <c r="E1" s="157"/>
      <c r="F1" s="157"/>
      <c r="G1" s="157"/>
      <c r="H1" s="157"/>
      <c r="I1" s="157"/>
      <c r="J1" s="158"/>
    </row>
    <row r="2" spans="2:12" ht="12" customHeight="1" x14ac:dyDescent="0.25">
      <c r="B2" s="147" t="s">
        <v>221</v>
      </c>
      <c r="C2" s="208"/>
      <c r="D2" s="208"/>
      <c r="E2" s="208"/>
      <c r="F2" s="208"/>
      <c r="G2" s="208"/>
      <c r="H2" s="208"/>
      <c r="I2" s="208"/>
      <c r="J2" s="209"/>
    </row>
    <row r="3" spans="2:12" ht="12" customHeight="1" x14ac:dyDescent="0.25">
      <c r="B3" s="147" t="s">
        <v>453</v>
      </c>
      <c r="C3" s="208"/>
      <c r="D3" s="208"/>
      <c r="E3" s="208"/>
      <c r="F3" s="208"/>
      <c r="G3" s="208"/>
      <c r="H3" s="208"/>
      <c r="I3" s="208"/>
      <c r="J3" s="209"/>
    </row>
    <row r="4" spans="2:12" ht="12" customHeight="1" thickBot="1" x14ac:dyDescent="0.3">
      <c r="B4" s="210" t="s">
        <v>1</v>
      </c>
      <c r="C4" s="211"/>
      <c r="D4" s="211"/>
      <c r="E4" s="211"/>
      <c r="F4" s="211"/>
      <c r="G4" s="211"/>
      <c r="H4" s="211"/>
      <c r="I4" s="211"/>
      <c r="J4" s="212"/>
    </row>
    <row r="5" spans="2:12" ht="12" customHeight="1" thickBot="1" x14ac:dyDescent="0.3">
      <c r="B5" s="156"/>
      <c r="C5" s="157"/>
      <c r="D5" s="158"/>
      <c r="E5" s="194" t="s">
        <v>222</v>
      </c>
      <c r="F5" s="195"/>
      <c r="G5" s="195"/>
      <c r="H5" s="195"/>
      <c r="I5" s="196"/>
      <c r="J5" s="243" t="s">
        <v>289</v>
      </c>
    </row>
    <row r="6" spans="2:12" ht="12" customHeight="1" x14ac:dyDescent="0.25">
      <c r="B6" s="147" t="s">
        <v>198</v>
      </c>
      <c r="C6" s="208"/>
      <c r="D6" s="209"/>
      <c r="E6" s="243" t="s">
        <v>288</v>
      </c>
      <c r="F6" s="221" t="s">
        <v>223</v>
      </c>
      <c r="G6" s="243" t="s">
        <v>224</v>
      </c>
      <c r="H6" s="243" t="s">
        <v>182</v>
      </c>
      <c r="I6" s="243" t="s">
        <v>225</v>
      </c>
      <c r="J6" s="244"/>
    </row>
    <row r="7" spans="2:12" ht="12" customHeight="1" thickBot="1" x14ac:dyDescent="0.3">
      <c r="B7" s="210"/>
      <c r="C7" s="211"/>
      <c r="D7" s="212"/>
      <c r="E7" s="245"/>
      <c r="F7" s="222"/>
      <c r="G7" s="245"/>
      <c r="H7" s="245"/>
      <c r="I7" s="245"/>
      <c r="J7" s="245"/>
    </row>
    <row r="8" spans="2:12" ht="6" customHeight="1" x14ac:dyDescent="0.25">
      <c r="B8" s="240"/>
      <c r="C8" s="241"/>
      <c r="D8" s="242"/>
      <c r="E8" s="68"/>
      <c r="F8" s="68"/>
      <c r="G8" s="68"/>
      <c r="H8" s="68"/>
      <c r="I8" s="68"/>
      <c r="J8" s="68"/>
    </row>
    <row r="9" spans="2:12" ht="12" customHeight="1" x14ac:dyDescent="0.25">
      <c r="B9" s="227" t="s">
        <v>226</v>
      </c>
      <c r="C9" s="228"/>
      <c r="D9" s="239"/>
      <c r="E9" s="68"/>
      <c r="F9" s="68"/>
      <c r="G9" s="68"/>
      <c r="H9" s="68"/>
      <c r="I9" s="68"/>
      <c r="J9" s="68"/>
      <c r="L9" s="59"/>
    </row>
    <row r="10" spans="2:12" ht="12" customHeight="1" x14ac:dyDescent="0.25">
      <c r="B10" s="69"/>
      <c r="C10" s="232" t="s">
        <v>227</v>
      </c>
      <c r="D10" s="233"/>
      <c r="E10" s="76">
        <v>0</v>
      </c>
      <c r="F10" s="76">
        <v>0</v>
      </c>
      <c r="G10" s="76">
        <f>E10+F10</f>
        <v>0</v>
      </c>
      <c r="H10" s="76">
        <v>0</v>
      </c>
      <c r="I10" s="76">
        <v>0</v>
      </c>
      <c r="J10" s="76">
        <f>G10-H10</f>
        <v>0</v>
      </c>
    </row>
    <row r="11" spans="2:12" ht="12" customHeight="1" x14ac:dyDescent="0.25">
      <c r="B11" s="69"/>
      <c r="C11" s="232" t="s">
        <v>228</v>
      </c>
      <c r="D11" s="233"/>
      <c r="E11" s="76">
        <v>0</v>
      </c>
      <c r="F11" s="76">
        <v>0</v>
      </c>
      <c r="G11" s="76">
        <f t="shared" ref="G11:G41" si="0">E11+F11</f>
        <v>0</v>
      </c>
      <c r="H11" s="76">
        <v>0</v>
      </c>
      <c r="I11" s="76">
        <v>0</v>
      </c>
      <c r="J11" s="76">
        <f t="shared" ref="J11:J29" si="1">G11-H11</f>
        <v>0</v>
      </c>
    </row>
    <row r="12" spans="2:12" ht="12" customHeight="1" x14ac:dyDescent="0.25">
      <c r="B12" s="69"/>
      <c r="C12" s="232" t="s">
        <v>229</v>
      </c>
      <c r="D12" s="233"/>
      <c r="E12" s="76">
        <v>0</v>
      </c>
      <c r="F12" s="76">
        <v>0</v>
      </c>
      <c r="G12" s="76">
        <f t="shared" si="0"/>
        <v>0</v>
      </c>
      <c r="H12" s="76">
        <v>0</v>
      </c>
      <c r="I12" s="76">
        <v>0</v>
      </c>
      <c r="J12" s="76">
        <f t="shared" si="1"/>
        <v>0</v>
      </c>
    </row>
    <row r="13" spans="2:12" ht="12" customHeight="1" x14ac:dyDescent="0.25">
      <c r="B13" s="69"/>
      <c r="C13" s="232" t="s">
        <v>230</v>
      </c>
      <c r="D13" s="233"/>
      <c r="E13" s="76">
        <v>743825</v>
      </c>
      <c r="F13" s="76">
        <v>1500315</v>
      </c>
      <c r="G13" s="76">
        <f>E13+F13</f>
        <v>2244140</v>
      </c>
      <c r="H13" s="76">
        <v>1680335</v>
      </c>
      <c r="I13" s="76">
        <f>H13</f>
        <v>1680335</v>
      </c>
      <c r="J13" s="76">
        <f>I13-E13</f>
        <v>936510</v>
      </c>
    </row>
    <row r="14" spans="2:12" ht="12" customHeight="1" x14ac:dyDescent="0.25">
      <c r="B14" s="69"/>
      <c r="C14" s="232" t="s">
        <v>231</v>
      </c>
      <c r="D14" s="233"/>
      <c r="E14" s="76">
        <v>0</v>
      </c>
      <c r="F14" s="76">
        <v>59</v>
      </c>
      <c r="G14" s="76">
        <f>F14</f>
        <v>59</v>
      </c>
      <c r="H14" s="76">
        <v>59</v>
      </c>
      <c r="I14" s="76">
        <f>H14</f>
        <v>59</v>
      </c>
      <c r="J14" s="76">
        <f>I14-E14</f>
        <v>59</v>
      </c>
    </row>
    <row r="15" spans="2:12" ht="12" customHeight="1" x14ac:dyDescent="0.25">
      <c r="B15" s="69"/>
      <c r="C15" s="232" t="s">
        <v>232</v>
      </c>
      <c r="D15" s="233"/>
      <c r="E15" s="76">
        <v>0</v>
      </c>
      <c r="F15" s="76">
        <v>0</v>
      </c>
      <c r="G15" s="76">
        <f t="shared" si="0"/>
        <v>0</v>
      </c>
      <c r="H15" s="76">
        <v>0</v>
      </c>
      <c r="I15" s="76">
        <v>0</v>
      </c>
      <c r="J15" s="76">
        <f t="shared" si="1"/>
        <v>0</v>
      </c>
    </row>
    <row r="16" spans="2:12" ht="12" customHeight="1" x14ac:dyDescent="0.25">
      <c r="B16" s="69"/>
      <c r="C16" s="232" t="s">
        <v>233</v>
      </c>
      <c r="D16" s="233"/>
      <c r="E16" s="76">
        <v>0</v>
      </c>
      <c r="F16" s="76">
        <v>0</v>
      </c>
      <c r="G16" s="76">
        <f t="shared" si="0"/>
        <v>0</v>
      </c>
      <c r="H16" s="76">
        <f>G16</f>
        <v>0</v>
      </c>
      <c r="I16" s="76">
        <f>H16</f>
        <v>0</v>
      </c>
      <c r="J16" s="76">
        <f t="shared" si="1"/>
        <v>0</v>
      </c>
    </row>
    <row r="17" spans="2:10" ht="12" customHeight="1" x14ac:dyDescent="0.25">
      <c r="B17" s="238"/>
      <c r="C17" s="232" t="s">
        <v>234</v>
      </c>
      <c r="D17" s="233"/>
      <c r="E17" s="237">
        <f>SUM(E19:E29)</f>
        <v>119668609</v>
      </c>
      <c r="F17" s="237">
        <f t="shared" ref="F17:H17" si="2">SUM(F19:F29)</f>
        <v>0</v>
      </c>
      <c r="G17" s="237">
        <f t="shared" si="2"/>
        <v>119668609</v>
      </c>
      <c r="H17" s="237">
        <f t="shared" si="2"/>
        <v>34028677</v>
      </c>
      <c r="I17" s="237">
        <f>H17</f>
        <v>34028677</v>
      </c>
      <c r="J17" s="237">
        <f>SUM(J19:J29)</f>
        <v>-85639932</v>
      </c>
    </row>
    <row r="18" spans="2:10" ht="12" customHeight="1" x14ac:dyDescent="0.25">
      <c r="B18" s="238"/>
      <c r="C18" s="232" t="s">
        <v>235</v>
      </c>
      <c r="D18" s="233"/>
      <c r="E18" s="237"/>
      <c r="F18" s="237"/>
      <c r="G18" s="237"/>
      <c r="H18" s="237"/>
      <c r="I18" s="237"/>
      <c r="J18" s="237"/>
    </row>
    <row r="19" spans="2:10" ht="12" customHeight="1" x14ac:dyDescent="0.25">
      <c r="B19" s="69"/>
      <c r="C19" s="70"/>
      <c r="D19" s="71" t="s">
        <v>236</v>
      </c>
      <c r="E19" s="76">
        <v>119668609</v>
      </c>
      <c r="F19" s="76">
        <v>0</v>
      </c>
      <c r="G19" s="76">
        <f>E19+F19</f>
        <v>119668609</v>
      </c>
      <c r="H19" s="76">
        <v>34028677</v>
      </c>
      <c r="I19" s="76">
        <f>H19</f>
        <v>34028677</v>
      </c>
      <c r="J19" s="76">
        <f>I19-E19</f>
        <v>-85639932</v>
      </c>
    </row>
    <row r="20" spans="2:10" ht="12" customHeight="1" x14ac:dyDescent="0.25">
      <c r="B20" s="69"/>
      <c r="C20" s="70"/>
      <c r="D20" s="71" t="s">
        <v>237</v>
      </c>
      <c r="E20" s="76">
        <v>0</v>
      </c>
      <c r="F20" s="76">
        <v>0</v>
      </c>
      <c r="G20" s="76">
        <f t="shared" si="0"/>
        <v>0</v>
      </c>
      <c r="H20" s="76">
        <v>0</v>
      </c>
      <c r="I20" s="76">
        <v>0</v>
      </c>
      <c r="J20" s="76">
        <f t="shared" si="1"/>
        <v>0</v>
      </c>
    </row>
    <row r="21" spans="2:10" ht="12" customHeight="1" x14ac:dyDescent="0.25">
      <c r="B21" s="69"/>
      <c r="C21" s="70"/>
      <c r="D21" s="71" t="s">
        <v>238</v>
      </c>
      <c r="E21" s="76">
        <v>0</v>
      </c>
      <c r="F21" s="76">
        <v>0</v>
      </c>
      <c r="G21" s="76">
        <f t="shared" si="0"/>
        <v>0</v>
      </c>
      <c r="H21" s="76">
        <v>0</v>
      </c>
      <c r="I21" s="76">
        <v>0</v>
      </c>
      <c r="J21" s="76">
        <f t="shared" si="1"/>
        <v>0</v>
      </c>
    </row>
    <row r="22" spans="2:10" ht="12" customHeight="1" x14ac:dyDescent="0.25">
      <c r="B22" s="69"/>
      <c r="C22" s="70"/>
      <c r="D22" s="71" t="s">
        <v>239</v>
      </c>
      <c r="E22" s="76">
        <v>0</v>
      </c>
      <c r="F22" s="76">
        <v>0</v>
      </c>
      <c r="G22" s="76">
        <f t="shared" si="0"/>
        <v>0</v>
      </c>
      <c r="H22" s="76">
        <v>0</v>
      </c>
      <c r="I22" s="76">
        <v>0</v>
      </c>
      <c r="J22" s="76">
        <f t="shared" si="1"/>
        <v>0</v>
      </c>
    </row>
    <row r="23" spans="2:10" ht="12" customHeight="1" x14ac:dyDescent="0.25">
      <c r="B23" s="69"/>
      <c r="C23" s="70"/>
      <c r="D23" s="71" t="s">
        <v>240</v>
      </c>
      <c r="E23" s="76">
        <v>0</v>
      </c>
      <c r="F23" s="76">
        <v>0</v>
      </c>
      <c r="G23" s="76">
        <f t="shared" si="0"/>
        <v>0</v>
      </c>
      <c r="H23" s="76">
        <v>0</v>
      </c>
      <c r="I23" s="76">
        <v>0</v>
      </c>
      <c r="J23" s="76">
        <f t="shared" si="1"/>
        <v>0</v>
      </c>
    </row>
    <row r="24" spans="2:10" ht="12" customHeight="1" x14ac:dyDescent="0.25">
      <c r="B24" s="69"/>
      <c r="C24" s="70"/>
      <c r="D24" s="71" t="s">
        <v>241</v>
      </c>
      <c r="E24" s="76">
        <v>0</v>
      </c>
      <c r="F24" s="76">
        <v>0</v>
      </c>
      <c r="G24" s="76">
        <f t="shared" si="0"/>
        <v>0</v>
      </c>
      <c r="H24" s="76">
        <v>0</v>
      </c>
      <c r="I24" s="76">
        <v>0</v>
      </c>
      <c r="J24" s="76">
        <f t="shared" si="1"/>
        <v>0</v>
      </c>
    </row>
    <row r="25" spans="2:10" ht="12" customHeight="1" x14ac:dyDescent="0.25">
      <c r="B25" s="69"/>
      <c r="C25" s="70"/>
      <c r="D25" s="71" t="s">
        <v>242</v>
      </c>
      <c r="E25" s="76">
        <v>0</v>
      </c>
      <c r="F25" s="76">
        <v>0</v>
      </c>
      <c r="G25" s="76">
        <f t="shared" si="0"/>
        <v>0</v>
      </c>
      <c r="H25" s="76">
        <v>0</v>
      </c>
      <c r="I25" s="76">
        <v>0</v>
      </c>
      <c r="J25" s="76">
        <f t="shared" si="1"/>
        <v>0</v>
      </c>
    </row>
    <row r="26" spans="2:10" ht="12" customHeight="1" x14ac:dyDescent="0.25">
      <c r="B26" s="69"/>
      <c r="C26" s="70"/>
      <c r="D26" s="71" t="s">
        <v>243</v>
      </c>
      <c r="E26" s="76">
        <v>0</v>
      </c>
      <c r="F26" s="76">
        <v>0</v>
      </c>
      <c r="G26" s="76">
        <f t="shared" si="0"/>
        <v>0</v>
      </c>
      <c r="H26" s="76">
        <v>0</v>
      </c>
      <c r="I26" s="76">
        <v>0</v>
      </c>
      <c r="J26" s="76">
        <f t="shared" si="1"/>
        <v>0</v>
      </c>
    </row>
    <row r="27" spans="2:10" ht="12" customHeight="1" x14ac:dyDescent="0.25">
      <c r="B27" s="69"/>
      <c r="C27" s="70"/>
      <c r="D27" s="71" t="s">
        <v>244</v>
      </c>
      <c r="E27" s="76">
        <v>0</v>
      </c>
      <c r="F27" s="76">
        <v>0</v>
      </c>
      <c r="G27" s="76">
        <f t="shared" si="0"/>
        <v>0</v>
      </c>
      <c r="H27" s="76">
        <v>0</v>
      </c>
      <c r="I27" s="76">
        <v>0</v>
      </c>
      <c r="J27" s="76">
        <f t="shared" si="1"/>
        <v>0</v>
      </c>
    </row>
    <row r="28" spans="2:10" ht="12" customHeight="1" x14ac:dyDescent="0.25">
      <c r="B28" s="69"/>
      <c r="C28" s="70"/>
      <c r="D28" s="71" t="s">
        <v>245</v>
      </c>
      <c r="E28" s="76">
        <v>0</v>
      </c>
      <c r="F28" s="76">
        <v>0</v>
      </c>
      <c r="G28" s="76">
        <f t="shared" si="0"/>
        <v>0</v>
      </c>
      <c r="H28" s="76">
        <v>0</v>
      </c>
      <c r="I28" s="76">
        <v>0</v>
      </c>
      <c r="J28" s="76">
        <f t="shared" si="1"/>
        <v>0</v>
      </c>
    </row>
    <row r="29" spans="2:10" ht="12" customHeight="1" x14ac:dyDescent="0.25">
      <c r="B29" s="69"/>
      <c r="C29" s="70"/>
      <c r="D29" s="71" t="s">
        <v>246</v>
      </c>
      <c r="E29" s="76">
        <v>0</v>
      </c>
      <c r="F29" s="76">
        <v>0</v>
      </c>
      <c r="G29" s="76">
        <f t="shared" si="0"/>
        <v>0</v>
      </c>
      <c r="H29" s="76">
        <v>0</v>
      </c>
      <c r="I29" s="76">
        <v>0</v>
      </c>
      <c r="J29" s="76">
        <f t="shared" si="1"/>
        <v>0</v>
      </c>
    </row>
    <row r="30" spans="2:10" ht="12" customHeight="1" x14ac:dyDescent="0.25">
      <c r="B30" s="69"/>
      <c r="C30" s="232" t="s">
        <v>247</v>
      </c>
      <c r="D30" s="233"/>
      <c r="E30" s="76">
        <f>SUM(E31:E35)</f>
        <v>0</v>
      </c>
      <c r="F30" s="76">
        <f t="shared" ref="F30:J30" si="3">SUM(F31:F35)</f>
        <v>0</v>
      </c>
      <c r="G30" s="76">
        <f t="shared" si="3"/>
        <v>0</v>
      </c>
      <c r="H30" s="76">
        <f t="shared" si="3"/>
        <v>0</v>
      </c>
      <c r="I30" s="76">
        <f t="shared" si="3"/>
        <v>0</v>
      </c>
      <c r="J30" s="76">
        <f t="shared" si="3"/>
        <v>0</v>
      </c>
    </row>
    <row r="31" spans="2:10" ht="12" customHeight="1" x14ac:dyDescent="0.25">
      <c r="B31" s="69"/>
      <c r="C31" s="70"/>
      <c r="D31" s="71" t="s">
        <v>248</v>
      </c>
      <c r="E31" s="76">
        <v>0</v>
      </c>
      <c r="F31" s="76">
        <v>0</v>
      </c>
      <c r="G31" s="76">
        <f t="shared" si="0"/>
        <v>0</v>
      </c>
      <c r="H31" s="76">
        <f t="shared" ref="H31:H35" si="4">F31+G31</f>
        <v>0</v>
      </c>
      <c r="I31" s="76">
        <f t="shared" ref="I31:I35" si="5">G31+H31</f>
        <v>0</v>
      </c>
      <c r="J31" s="76">
        <f>G31-H31</f>
        <v>0</v>
      </c>
    </row>
    <row r="32" spans="2:10" ht="12" customHeight="1" x14ac:dyDescent="0.25">
      <c r="B32" s="69"/>
      <c r="C32" s="70"/>
      <c r="D32" s="71" t="s">
        <v>249</v>
      </c>
      <c r="E32" s="76">
        <v>0</v>
      </c>
      <c r="F32" s="76">
        <v>0</v>
      </c>
      <c r="G32" s="76">
        <f t="shared" si="0"/>
        <v>0</v>
      </c>
      <c r="H32" s="76">
        <f t="shared" si="4"/>
        <v>0</v>
      </c>
      <c r="I32" s="76">
        <f t="shared" si="5"/>
        <v>0</v>
      </c>
      <c r="J32" s="76">
        <f t="shared" ref="J32:J35" si="6">G32-H32</f>
        <v>0</v>
      </c>
    </row>
    <row r="33" spans="2:12" ht="12" customHeight="1" x14ac:dyDescent="0.25">
      <c r="B33" s="69"/>
      <c r="C33" s="70"/>
      <c r="D33" s="71" t="s">
        <v>250</v>
      </c>
      <c r="E33" s="76">
        <v>0</v>
      </c>
      <c r="F33" s="76">
        <v>0</v>
      </c>
      <c r="G33" s="76">
        <f t="shared" si="0"/>
        <v>0</v>
      </c>
      <c r="H33" s="76">
        <f t="shared" si="4"/>
        <v>0</v>
      </c>
      <c r="I33" s="76">
        <f t="shared" si="5"/>
        <v>0</v>
      </c>
      <c r="J33" s="76">
        <f t="shared" si="6"/>
        <v>0</v>
      </c>
    </row>
    <row r="34" spans="2:12" ht="12" customHeight="1" x14ac:dyDescent="0.25">
      <c r="B34" s="69"/>
      <c r="C34" s="70"/>
      <c r="D34" s="71" t="s">
        <v>251</v>
      </c>
      <c r="E34" s="76">
        <v>0</v>
      </c>
      <c r="F34" s="76">
        <v>0</v>
      </c>
      <c r="G34" s="76">
        <f t="shared" si="0"/>
        <v>0</v>
      </c>
      <c r="H34" s="76">
        <f t="shared" si="4"/>
        <v>0</v>
      </c>
      <c r="I34" s="76">
        <f t="shared" si="5"/>
        <v>0</v>
      </c>
      <c r="J34" s="76">
        <f t="shared" si="6"/>
        <v>0</v>
      </c>
    </row>
    <row r="35" spans="2:12" ht="12" customHeight="1" x14ac:dyDescent="0.25">
      <c r="B35" s="69"/>
      <c r="C35" s="70"/>
      <c r="D35" s="71" t="s">
        <v>252</v>
      </c>
      <c r="E35" s="76">
        <v>0</v>
      </c>
      <c r="F35" s="76">
        <v>0</v>
      </c>
      <c r="G35" s="76">
        <f t="shared" si="0"/>
        <v>0</v>
      </c>
      <c r="H35" s="76">
        <f t="shared" si="4"/>
        <v>0</v>
      </c>
      <c r="I35" s="76">
        <f t="shared" si="5"/>
        <v>0</v>
      </c>
      <c r="J35" s="76">
        <f t="shared" si="6"/>
        <v>0</v>
      </c>
    </row>
    <row r="36" spans="2:12" ht="12" customHeight="1" x14ac:dyDescent="0.25">
      <c r="B36" s="69"/>
      <c r="C36" s="232" t="s">
        <v>441</v>
      </c>
      <c r="D36" s="233"/>
      <c r="E36" s="76">
        <v>0</v>
      </c>
      <c r="F36" s="76">
        <v>0</v>
      </c>
      <c r="G36" s="76">
        <f t="shared" si="0"/>
        <v>0</v>
      </c>
      <c r="H36" s="76">
        <f t="shared" ref="H36:I38" si="7">G36</f>
        <v>0</v>
      </c>
      <c r="I36" s="76">
        <f t="shared" si="7"/>
        <v>0</v>
      </c>
      <c r="J36" s="76">
        <f>I36-E36</f>
        <v>0</v>
      </c>
    </row>
    <row r="37" spans="2:12" ht="12" customHeight="1" x14ac:dyDescent="0.25">
      <c r="B37" s="69"/>
      <c r="C37" s="232" t="s">
        <v>253</v>
      </c>
      <c r="D37" s="233"/>
      <c r="E37" s="76">
        <f>E38</f>
        <v>0</v>
      </c>
      <c r="F37" s="76">
        <f t="shared" ref="F37:G37" si="8">F38</f>
        <v>0</v>
      </c>
      <c r="G37" s="76">
        <f t="shared" si="8"/>
        <v>0</v>
      </c>
      <c r="H37" s="76">
        <f t="shared" si="7"/>
        <v>0</v>
      </c>
      <c r="I37" s="76">
        <f t="shared" si="7"/>
        <v>0</v>
      </c>
      <c r="J37" s="76">
        <f>I37</f>
        <v>0</v>
      </c>
    </row>
    <row r="38" spans="2:12" ht="12" customHeight="1" x14ac:dyDescent="0.25">
      <c r="B38" s="69"/>
      <c r="C38" s="70"/>
      <c r="D38" s="71" t="s">
        <v>254</v>
      </c>
      <c r="E38" s="76">
        <v>0</v>
      </c>
      <c r="F38" s="76">
        <v>0</v>
      </c>
      <c r="G38" s="76">
        <v>0</v>
      </c>
      <c r="H38" s="76">
        <f t="shared" si="7"/>
        <v>0</v>
      </c>
      <c r="I38" s="76">
        <f t="shared" si="7"/>
        <v>0</v>
      </c>
      <c r="J38" s="76">
        <f t="shared" ref="J38:J56" si="9">I38-E38</f>
        <v>0</v>
      </c>
    </row>
    <row r="39" spans="2:12" ht="12" customHeight="1" x14ac:dyDescent="0.25">
      <c r="B39" s="69"/>
      <c r="C39" s="232" t="s">
        <v>255</v>
      </c>
      <c r="D39" s="233"/>
      <c r="E39" s="76">
        <f>E40+E41</f>
        <v>0</v>
      </c>
      <c r="F39" s="76">
        <f>F40+F41</f>
        <v>0</v>
      </c>
      <c r="G39" s="76">
        <f t="shared" si="0"/>
        <v>0</v>
      </c>
      <c r="H39" s="76">
        <f t="shared" ref="H39" si="10">F39+G39</f>
        <v>0</v>
      </c>
      <c r="I39" s="76">
        <f t="shared" ref="I39" si="11">G39+H39</f>
        <v>0</v>
      </c>
      <c r="J39" s="76">
        <f t="shared" ref="J39" si="12">H39+I39</f>
        <v>0</v>
      </c>
    </row>
    <row r="40" spans="2:12" ht="12" customHeight="1" x14ac:dyDescent="0.25">
      <c r="B40" s="69"/>
      <c r="C40" s="70"/>
      <c r="D40" s="71" t="s">
        <v>256</v>
      </c>
      <c r="E40" s="76">
        <v>0</v>
      </c>
      <c r="F40" s="76">
        <v>0</v>
      </c>
      <c r="G40" s="76">
        <f t="shared" si="0"/>
        <v>0</v>
      </c>
      <c r="H40" s="76">
        <v>0</v>
      </c>
      <c r="I40" s="76">
        <v>0</v>
      </c>
      <c r="J40" s="76">
        <f t="shared" si="9"/>
        <v>0</v>
      </c>
    </row>
    <row r="41" spans="2:12" ht="12" customHeight="1" x14ac:dyDescent="0.25">
      <c r="B41" s="69"/>
      <c r="C41" s="70"/>
      <c r="D41" s="71" t="s">
        <v>257</v>
      </c>
      <c r="E41" s="76">
        <v>0</v>
      </c>
      <c r="F41" s="76">
        <v>0</v>
      </c>
      <c r="G41" s="76">
        <f t="shared" si="0"/>
        <v>0</v>
      </c>
      <c r="H41" s="76">
        <v>0</v>
      </c>
      <c r="I41" s="76">
        <v>0</v>
      </c>
      <c r="J41" s="76">
        <f t="shared" si="9"/>
        <v>0</v>
      </c>
    </row>
    <row r="42" spans="2:12" ht="6" customHeight="1" x14ac:dyDescent="0.25">
      <c r="B42" s="72"/>
      <c r="C42" s="23"/>
      <c r="D42" s="73"/>
      <c r="E42" s="76"/>
      <c r="F42" s="76"/>
      <c r="G42" s="76"/>
      <c r="H42" s="76"/>
      <c r="I42" s="76"/>
      <c r="J42" s="76"/>
    </row>
    <row r="43" spans="2:12" ht="12" customHeight="1" x14ac:dyDescent="0.25">
      <c r="B43" s="227" t="s">
        <v>258</v>
      </c>
      <c r="C43" s="228"/>
      <c r="D43" s="229"/>
      <c r="E43" s="236">
        <f>E10+E11+E12+E13+E14+E15+E16+E17+E30+E36+E37+E39</f>
        <v>120412434</v>
      </c>
      <c r="F43" s="236">
        <f t="shared" ref="F43" si="13">F10+F11+F12+F13+F14+F15+F16+F17+F30+F36+F37+F39</f>
        <v>1500374</v>
      </c>
      <c r="G43" s="236">
        <f t="shared" ref="G43:J43" si="14">G10+G11+G12+G13+G14+G15+G16+G17+G30+G36+G37+G39</f>
        <v>121912808</v>
      </c>
      <c r="H43" s="236">
        <f t="shared" si="14"/>
        <v>35709071</v>
      </c>
      <c r="I43" s="236">
        <f t="shared" si="14"/>
        <v>35709071</v>
      </c>
      <c r="J43" s="236">
        <f t="shared" si="14"/>
        <v>-84703363</v>
      </c>
      <c r="L43" s="137"/>
    </row>
    <row r="44" spans="2:12" ht="12" customHeight="1" x14ac:dyDescent="0.25">
      <c r="B44" s="227" t="s">
        <v>259</v>
      </c>
      <c r="C44" s="228"/>
      <c r="D44" s="229"/>
      <c r="E44" s="236"/>
      <c r="F44" s="236"/>
      <c r="G44" s="236"/>
      <c r="H44" s="236"/>
      <c r="I44" s="236"/>
      <c r="J44" s="236"/>
      <c r="L44" s="137"/>
    </row>
    <row r="45" spans="2:12" ht="12" customHeight="1" x14ac:dyDescent="0.25">
      <c r="B45" s="227" t="s">
        <v>260</v>
      </c>
      <c r="C45" s="228"/>
      <c r="D45" s="229"/>
      <c r="E45" s="76"/>
      <c r="F45" s="76"/>
      <c r="G45" s="76"/>
      <c r="H45" s="76"/>
      <c r="I45" s="76"/>
      <c r="J45" s="76">
        <f t="shared" si="9"/>
        <v>0</v>
      </c>
    </row>
    <row r="46" spans="2:12" ht="6" customHeight="1" x14ac:dyDescent="0.25">
      <c r="B46" s="72"/>
      <c r="C46" s="23"/>
      <c r="D46" s="73"/>
      <c r="E46" s="76"/>
      <c r="F46" s="76"/>
      <c r="G46" s="76"/>
      <c r="H46" s="76"/>
      <c r="I46" s="76"/>
      <c r="J46" s="76"/>
    </row>
    <row r="47" spans="2:12" ht="12" customHeight="1" x14ac:dyDescent="0.25">
      <c r="B47" s="227" t="s">
        <v>261</v>
      </c>
      <c r="C47" s="228"/>
      <c r="D47" s="229"/>
      <c r="E47" s="76"/>
      <c r="F47" s="76"/>
      <c r="G47" s="76"/>
      <c r="H47" s="76"/>
      <c r="I47" s="76"/>
      <c r="J47" s="76">
        <f t="shared" si="9"/>
        <v>0</v>
      </c>
    </row>
    <row r="48" spans="2:12" ht="12" customHeight="1" x14ac:dyDescent="0.25">
      <c r="B48" s="69"/>
      <c r="C48" s="232" t="s">
        <v>262</v>
      </c>
      <c r="D48" s="233"/>
      <c r="E48" s="76">
        <f>SUM(E49:E56)</f>
        <v>0</v>
      </c>
      <c r="F48" s="76">
        <f t="shared" ref="F48:I48" si="15">SUM(F49:F56)</f>
        <v>0</v>
      </c>
      <c r="G48" s="76">
        <f t="shared" si="15"/>
        <v>0</v>
      </c>
      <c r="H48" s="76">
        <f t="shared" si="15"/>
        <v>0</v>
      </c>
      <c r="I48" s="76">
        <f t="shared" si="15"/>
        <v>0</v>
      </c>
      <c r="J48" s="76">
        <f t="shared" si="9"/>
        <v>0</v>
      </c>
    </row>
    <row r="49" spans="2:10" ht="12" customHeight="1" x14ac:dyDescent="0.25">
      <c r="B49" s="69"/>
      <c r="C49" s="70"/>
      <c r="D49" s="71" t="s">
        <v>263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6">
        <f t="shared" si="9"/>
        <v>0</v>
      </c>
    </row>
    <row r="50" spans="2:10" ht="12" customHeight="1" x14ac:dyDescent="0.25">
      <c r="B50" s="69"/>
      <c r="C50" s="70"/>
      <c r="D50" s="71" t="s">
        <v>264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f t="shared" si="9"/>
        <v>0</v>
      </c>
    </row>
    <row r="51" spans="2:10" ht="12" customHeight="1" x14ac:dyDescent="0.25">
      <c r="B51" s="69"/>
      <c r="C51" s="70"/>
      <c r="D51" s="71" t="s">
        <v>265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f t="shared" si="9"/>
        <v>0</v>
      </c>
    </row>
    <row r="52" spans="2:10" ht="15" customHeight="1" x14ac:dyDescent="0.25">
      <c r="B52" s="69"/>
      <c r="C52" s="70"/>
      <c r="D52" s="78" t="s">
        <v>266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f t="shared" si="9"/>
        <v>0</v>
      </c>
    </row>
    <row r="53" spans="2:10" ht="12" customHeight="1" x14ac:dyDescent="0.25">
      <c r="B53" s="69"/>
      <c r="C53" s="70"/>
      <c r="D53" s="71" t="s">
        <v>267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f t="shared" si="9"/>
        <v>0</v>
      </c>
    </row>
    <row r="54" spans="2:10" ht="12" customHeight="1" x14ac:dyDescent="0.25">
      <c r="B54" s="69"/>
      <c r="C54" s="70"/>
      <c r="D54" s="71" t="s">
        <v>268</v>
      </c>
      <c r="E54" s="76">
        <v>0</v>
      </c>
      <c r="F54" s="76">
        <v>0</v>
      </c>
      <c r="G54" s="76">
        <v>0</v>
      </c>
      <c r="H54" s="76">
        <v>0</v>
      </c>
      <c r="I54" s="76">
        <v>0</v>
      </c>
      <c r="J54" s="76">
        <f t="shared" si="9"/>
        <v>0</v>
      </c>
    </row>
    <row r="55" spans="2:10" ht="15.75" customHeight="1" x14ac:dyDescent="0.25">
      <c r="B55" s="69"/>
      <c r="C55" s="70"/>
      <c r="D55" s="78" t="s">
        <v>269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f t="shared" si="9"/>
        <v>0</v>
      </c>
    </row>
    <row r="56" spans="2:10" ht="15.75" customHeight="1" x14ac:dyDescent="0.25">
      <c r="B56" s="69"/>
      <c r="C56" s="70"/>
      <c r="D56" s="79" t="s">
        <v>270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f t="shared" si="9"/>
        <v>0</v>
      </c>
    </row>
    <row r="57" spans="2:10" ht="12" customHeight="1" x14ac:dyDescent="0.25">
      <c r="B57" s="69"/>
      <c r="C57" s="232" t="s">
        <v>271</v>
      </c>
      <c r="D57" s="233"/>
      <c r="E57" s="76">
        <f>SUM(E58:E61)</f>
        <v>0</v>
      </c>
      <c r="F57" s="76">
        <f>SUM(F58:F61)</f>
        <v>0</v>
      </c>
      <c r="G57" s="76">
        <f>SUM(G58:G61)</f>
        <v>0</v>
      </c>
      <c r="H57" s="76">
        <f t="shared" ref="H57:I57" si="16">SUM(H58:H61)</f>
        <v>0</v>
      </c>
      <c r="I57" s="76">
        <f t="shared" si="16"/>
        <v>0</v>
      </c>
      <c r="J57" s="76">
        <f>I57-E57</f>
        <v>0</v>
      </c>
    </row>
    <row r="58" spans="2:10" ht="12" customHeight="1" x14ac:dyDescent="0.25">
      <c r="B58" s="69"/>
      <c r="C58" s="70"/>
      <c r="D58" s="71" t="s">
        <v>272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f t="shared" ref="J58:J75" si="17">I58-E58</f>
        <v>0</v>
      </c>
    </row>
    <row r="59" spans="2:10" ht="12" customHeight="1" x14ac:dyDescent="0.25">
      <c r="B59" s="69"/>
      <c r="C59" s="70"/>
      <c r="D59" s="71" t="s">
        <v>273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f t="shared" si="17"/>
        <v>0</v>
      </c>
    </row>
    <row r="60" spans="2:10" ht="12" customHeight="1" x14ac:dyDescent="0.25">
      <c r="B60" s="69"/>
      <c r="C60" s="70"/>
      <c r="D60" s="71" t="s">
        <v>274</v>
      </c>
      <c r="E60" s="76">
        <v>0</v>
      </c>
      <c r="F60" s="76">
        <v>0</v>
      </c>
      <c r="G60" s="76">
        <v>0</v>
      </c>
      <c r="H60" s="76">
        <v>0</v>
      </c>
      <c r="I60" s="76">
        <v>0</v>
      </c>
      <c r="J60" s="76">
        <f t="shared" si="17"/>
        <v>0</v>
      </c>
    </row>
    <row r="61" spans="2:10" ht="12" customHeight="1" x14ac:dyDescent="0.25">
      <c r="B61" s="69"/>
      <c r="C61" s="70"/>
      <c r="D61" s="71" t="s">
        <v>275</v>
      </c>
      <c r="E61" s="76">
        <v>0</v>
      </c>
      <c r="F61" s="76">
        <v>0</v>
      </c>
      <c r="G61" s="76">
        <f>F61</f>
        <v>0</v>
      </c>
      <c r="H61" s="76">
        <v>0</v>
      </c>
      <c r="I61" s="76">
        <f>H61</f>
        <v>0</v>
      </c>
      <c r="J61" s="76">
        <f>I61-E61</f>
        <v>0</v>
      </c>
    </row>
    <row r="62" spans="2:10" ht="12" customHeight="1" x14ac:dyDescent="0.25">
      <c r="B62" s="69"/>
      <c r="C62" s="232" t="s">
        <v>276</v>
      </c>
      <c r="D62" s="233"/>
      <c r="E62" s="76">
        <f>E63+E64</f>
        <v>0</v>
      </c>
      <c r="F62" s="76">
        <f t="shared" ref="F62:I62" si="18">F63+F64</f>
        <v>0</v>
      </c>
      <c r="G62" s="76">
        <f t="shared" si="18"/>
        <v>0</v>
      </c>
      <c r="H62" s="76">
        <f t="shared" si="18"/>
        <v>0</v>
      </c>
      <c r="I62" s="76">
        <f t="shared" si="18"/>
        <v>0</v>
      </c>
      <c r="J62" s="76">
        <f t="shared" si="17"/>
        <v>0</v>
      </c>
    </row>
    <row r="63" spans="2:10" ht="15.75" customHeight="1" x14ac:dyDescent="0.25">
      <c r="B63" s="69"/>
      <c r="C63" s="70"/>
      <c r="D63" s="78" t="s">
        <v>277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  <c r="J63" s="76">
        <f t="shared" si="17"/>
        <v>0</v>
      </c>
    </row>
    <row r="64" spans="2:10" ht="12" customHeight="1" x14ac:dyDescent="0.25">
      <c r="B64" s="69"/>
      <c r="C64" s="70"/>
      <c r="D64" s="71" t="s">
        <v>278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f t="shared" si="17"/>
        <v>0</v>
      </c>
    </row>
    <row r="65" spans="2:10" ht="12" customHeight="1" x14ac:dyDescent="0.25">
      <c r="B65" s="69"/>
      <c r="C65" s="232" t="s">
        <v>442</v>
      </c>
      <c r="D65" s="233"/>
      <c r="E65" s="76">
        <v>0</v>
      </c>
      <c r="F65" s="76">
        <v>0</v>
      </c>
      <c r="G65" s="76">
        <v>0</v>
      </c>
      <c r="H65" s="76">
        <v>0</v>
      </c>
      <c r="I65" s="76">
        <v>0</v>
      </c>
      <c r="J65" s="76">
        <f t="shared" si="17"/>
        <v>0</v>
      </c>
    </row>
    <row r="66" spans="2:10" ht="12" customHeight="1" x14ac:dyDescent="0.25">
      <c r="B66" s="69"/>
      <c r="C66" s="232" t="s">
        <v>279</v>
      </c>
      <c r="D66" s="233"/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f t="shared" si="17"/>
        <v>0</v>
      </c>
    </row>
    <row r="67" spans="2:10" ht="12" customHeight="1" x14ac:dyDescent="0.25">
      <c r="B67" s="72"/>
      <c r="C67" s="230"/>
      <c r="D67" s="231"/>
      <c r="E67" s="76"/>
      <c r="F67" s="76"/>
      <c r="G67" s="76"/>
      <c r="H67" s="76"/>
      <c r="I67" s="76"/>
      <c r="J67" s="76">
        <f t="shared" si="17"/>
        <v>0</v>
      </c>
    </row>
    <row r="68" spans="2:10" ht="12" customHeight="1" x14ac:dyDescent="0.25">
      <c r="B68" s="227" t="s">
        <v>280</v>
      </c>
      <c r="C68" s="228"/>
      <c r="D68" s="229"/>
      <c r="E68" s="76">
        <f>E48+E57+E62+E65+E66</f>
        <v>0</v>
      </c>
      <c r="F68" s="76">
        <f t="shared" ref="F68:J68" si="19">F48+F57+F62+F65+F66</f>
        <v>0</v>
      </c>
      <c r="G68" s="76">
        <f t="shared" si="19"/>
        <v>0</v>
      </c>
      <c r="H68" s="76">
        <f t="shared" si="19"/>
        <v>0</v>
      </c>
      <c r="I68" s="76">
        <f t="shared" si="19"/>
        <v>0</v>
      </c>
      <c r="J68" s="76">
        <f t="shared" si="19"/>
        <v>0</v>
      </c>
    </row>
    <row r="69" spans="2:10" ht="12" customHeight="1" x14ac:dyDescent="0.25">
      <c r="B69" s="72"/>
      <c r="C69" s="230"/>
      <c r="D69" s="231"/>
      <c r="E69" s="76"/>
      <c r="F69" s="76"/>
      <c r="G69" s="76"/>
      <c r="H69" s="76"/>
      <c r="I69" s="76"/>
      <c r="J69" s="76">
        <f t="shared" si="17"/>
        <v>0</v>
      </c>
    </row>
    <row r="70" spans="2:10" ht="12" customHeight="1" x14ac:dyDescent="0.25">
      <c r="B70" s="227" t="s">
        <v>281</v>
      </c>
      <c r="C70" s="228"/>
      <c r="D70" s="229"/>
      <c r="E70" s="76">
        <f>E71</f>
        <v>0</v>
      </c>
      <c r="F70" s="76">
        <f t="shared" ref="F70:I70" si="20">F71</f>
        <v>0</v>
      </c>
      <c r="G70" s="76">
        <f t="shared" si="20"/>
        <v>0</v>
      </c>
      <c r="H70" s="76">
        <f t="shared" si="20"/>
        <v>0</v>
      </c>
      <c r="I70" s="76">
        <f t="shared" si="20"/>
        <v>0</v>
      </c>
      <c r="J70" s="76">
        <f t="shared" si="17"/>
        <v>0</v>
      </c>
    </row>
    <row r="71" spans="2:10" ht="12" customHeight="1" x14ac:dyDescent="0.25">
      <c r="B71" s="69"/>
      <c r="C71" s="232" t="s">
        <v>282</v>
      </c>
      <c r="D71" s="233"/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f t="shared" si="17"/>
        <v>0</v>
      </c>
    </row>
    <row r="72" spans="2:10" ht="12" customHeight="1" x14ac:dyDescent="0.25">
      <c r="B72" s="72"/>
      <c r="C72" s="230"/>
      <c r="D72" s="231"/>
      <c r="E72" s="76"/>
      <c r="F72" s="76"/>
      <c r="G72" s="76"/>
      <c r="H72" s="76"/>
      <c r="I72" s="76"/>
      <c r="J72" s="76">
        <f t="shared" si="17"/>
        <v>0</v>
      </c>
    </row>
    <row r="73" spans="2:10" ht="12" customHeight="1" x14ac:dyDescent="0.25">
      <c r="B73" s="227" t="s">
        <v>283</v>
      </c>
      <c r="C73" s="228"/>
      <c r="D73" s="229"/>
      <c r="E73" s="76">
        <f>E43+E68+E70</f>
        <v>120412434</v>
      </c>
      <c r="F73" s="76">
        <f>F43+F68+F70</f>
        <v>1500374</v>
      </c>
      <c r="G73" s="76">
        <f t="shared" ref="G73:J73" si="21">G43+G68+G70</f>
        <v>121912808</v>
      </c>
      <c r="H73" s="76">
        <f t="shared" si="21"/>
        <v>35709071</v>
      </c>
      <c r="I73" s="76">
        <f t="shared" si="21"/>
        <v>35709071</v>
      </c>
      <c r="J73" s="76">
        <f t="shared" si="21"/>
        <v>-84703363</v>
      </c>
    </row>
    <row r="74" spans="2:10" ht="12" customHeight="1" x14ac:dyDescent="0.25">
      <c r="B74" s="72"/>
      <c r="C74" s="230"/>
      <c r="D74" s="231"/>
      <c r="E74" s="76"/>
      <c r="F74" s="76"/>
      <c r="G74" s="76"/>
      <c r="H74" s="76"/>
      <c r="I74" s="76"/>
      <c r="J74" s="76">
        <f t="shared" si="17"/>
        <v>0</v>
      </c>
    </row>
    <row r="75" spans="2:10" ht="12" customHeight="1" x14ac:dyDescent="0.25">
      <c r="B75" s="69"/>
      <c r="C75" s="228" t="s">
        <v>284</v>
      </c>
      <c r="D75" s="229"/>
      <c r="E75" s="76"/>
      <c r="F75" s="76"/>
      <c r="G75" s="76"/>
      <c r="H75" s="76"/>
      <c r="I75" s="76"/>
      <c r="J75" s="76">
        <f t="shared" si="17"/>
        <v>0</v>
      </c>
    </row>
    <row r="76" spans="2:10" ht="12" customHeight="1" x14ac:dyDescent="0.25">
      <c r="B76" s="69"/>
      <c r="C76" s="232" t="s">
        <v>285</v>
      </c>
      <c r="D76" s="233"/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f t="shared" ref="J76:J77" si="22">I76-E76</f>
        <v>0</v>
      </c>
    </row>
    <row r="77" spans="2:10" ht="15" customHeight="1" x14ac:dyDescent="0.25">
      <c r="B77" s="69"/>
      <c r="C77" s="234" t="s">
        <v>286</v>
      </c>
      <c r="D77" s="235"/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f t="shared" si="22"/>
        <v>0</v>
      </c>
    </row>
    <row r="78" spans="2:10" ht="12" customHeight="1" x14ac:dyDescent="0.25">
      <c r="B78" s="69"/>
      <c r="C78" s="228" t="s">
        <v>287</v>
      </c>
      <c r="D78" s="229"/>
      <c r="E78" s="76">
        <f>E76+E77</f>
        <v>0</v>
      </c>
      <c r="F78" s="76">
        <f t="shared" ref="F78:J78" si="23">F76+F77</f>
        <v>0</v>
      </c>
      <c r="G78" s="76">
        <f t="shared" si="23"/>
        <v>0</v>
      </c>
      <c r="H78" s="76">
        <f t="shared" si="23"/>
        <v>0</v>
      </c>
      <c r="I78" s="76">
        <f t="shared" si="23"/>
        <v>0</v>
      </c>
      <c r="J78" s="76">
        <f t="shared" si="23"/>
        <v>0</v>
      </c>
    </row>
    <row r="79" spans="2:10" ht="12" customHeight="1" thickBot="1" x14ac:dyDescent="0.3">
      <c r="B79" s="75"/>
      <c r="C79" s="225"/>
      <c r="D79" s="226"/>
      <c r="E79" s="77"/>
      <c r="F79" s="77"/>
      <c r="G79" s="77"/>
      <c r="H79" s="77"/>
      <c r="I79" s="77"/>
      <c r="J79" s="77"/>
    </row>
    <row r="80" spans="2:10" x14ac:dyDescent="0.25">
      <c r="E80" s="59"/>
      <c r="F80" s="59"/>
      <c r="G80" s="59"/>
      <c r="H80" s="59"/>
      <c r="I80" s="59"/>
      <c r="J80" s="59"/>
    </row>
  </sheetData>
  <mergeCells count="64">
    <mergeCell ref="J17:J18"/>
    <mergeCell ref="B8:D8"/>
    <mergeCell ref="F6:F7"/>
    <mergeCell ref="B1:J1"/>
    <mergeCell ref="B2:J2"/>
    <mergeCell ref="B3:J3"/>
    <mergeCell ref="B4:J4"/>
    <mergeCell ref="B5:D5"/>
    <mergeCell ref="E5:I5"/>
    <mergeCell ref="J5:J7"/>
    <mergeCell ref="B6:D6"/>
    <mergeCell ref="B7:D7"/>
    <mergeCell ref="E6:E7"/>
    <mergeCell ref="G6:G7"/>
    <mergeCell ref="H6:H7"/>
    <mergeCell ref="I6:I7"/>
    <mergeCell ref="B9:D9"/>
    <mergeCell ref="C10:D10"/>
    <mergeCell ref="C11:D11"/>
    <mergeCell ref="C12:D12"/>
    <mergeCell ref="C13:D13"/>
    <mergeCell ref="C14:D14"/>
    <mergeCell ref="C36:D36"/>
    <mergeCell ref="C16:D16"/>
    <mergeCell ref="B17:B18"/>
    <mergeCell ref="C17:D17"/>
    <mergeCell ref="C18:D18"/>
    <mergeCell ref="C15:D15"/>
    <mergeCell ref="G17:G18"/>
    <mergeCell ref="H17:H18"/>
    <mergeCell ref="I17:I18"/>
    <mergeCell ref="C30:D30"/>
    <mergeCell ref="E17:E18"/>
    <mergeCell ref="F17:F18"/>
    <mergeCell ref="C37:D37"/>
    <mergeCell ref="C39:D39"/>
    <mergeCell ref="B43:D43"/>
    <mergeCell ref="B44:D44"/>
    <mergeCell ref="E43:E44"/>
    <mergeCell ref="C67:D67"/>
    <mergeCell ref="G43:G44"/>
    <mergeCell ref="H43:H44"/>
    <mergeCell ref="I43:I44"/>
    <mergeCell ref="J43:J44"/>
    <mergeCell ref="B45:D45"/>
    <mergeCell ref="B47:D47"/>
    <mergeCell ref="F43:F44"/>
    <mergeCell ref="C48:D48"/>
    <mergeCell ref="C57:D57"/>
    <mergeCell ref="C62:D62"/>
    <mergeCell ref="C65:D65"/>
    <mergeCell ref="C66:D66"/>
    <mergeCell ref="C79:D79"/>
    <mergeCell ref="B68:D68"/>
    <mergeCell ref="C69:D69"/>
    <mergeCell ref="B70:D70"/>
    <mergeCell ref="C71:D71"/>
    <mergeCell ref="C72:D72"/>
    <mergeCell ref="B73:D73"/>
    <mergeCell ref="C74:D74"/>
    <mergeCell ref="C75:D75"/>
    <mergeCell ref="C76:D76"/>
    <mergeCell ref="C77:D77"/>
    <mergeCell ref="C78:D78"/>
  </mergeCells>
  <pageMargins left="0.25" right="0.25" top="0.75" bottom="0.75" header="0.3" footer="0.3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J166"/>
  <sheetViews>
    <sheetView zoomScale="110" zoomScaleNormal="110" workbookViewId="0">
      <selection activeCell="E178" sqref="E178"/>
    </sheetView>
  </sheetViews>
  <sheetFormatPr baseColWidth="10" defaultRowHeight="15" x14ac:dyDescent="0.25"/>
  <cols>
    <col min="1" max="1" width="4.7109375" customWidth="1"/>
    <col min="2" max="2" width="38.28515625" customWidth="1"/>
  </cols>
  <sheetData>
    <row r="1" spans="1:8" ht="10.5" customHeight="1" x14ac:dyDescent="0.25">
      <c r="A1" s="256" t="s">
        <v>120</v>
      </c>
      <c r="B1" s="267"/>
      <c r="C1" s="267"/>
      <c r="D1" s="267"/>
      <c r="E1" s="267"/>
      <c r="F1" s="267"/>
      <c r="G1" s="267"/>
      <c r="H1" s="268"/>
    </row>
    <row r="2" spans="1:8" ht="10.5" customHeight="1" x14ac:dyDescent="0.25">
      <c r="A2" s="269" t="s">
        <v>290</v>
      </c>
      <c r="B2" s="270"/>
      <c r="C2" s="270"/>
      <c r="D2" s="270"/>
      <c r="E2" s="270"/>
      <c r="F2" s="270"/>
      <c r="G2" s="270"/>
      <c r="H2" s="271"/>
    </row>
    <row r="3" spans="1:8" ht="10.5" customHeight="1" x14ac:dyDescent="0.25">
      <c r="A3" s="269" t="s">
        <v>291</v>
      </c>
      <c r="B3" s="270"/>
      <c r="C3" s="270"/>
      <c r="D3" s="270"/>
      <c r="E3" s="270"/>
      <c r="F3" s="270"/>
      <c r="G3" s="270"/>
      <c r="H3" s="271"/>
    </row>
    <row r="4" spans="1:8" ht="10.5" customHeight="1" x14ac:dyDescent="0.25">
      <c r="A4" s="269" t="s">
        <v>453</v>
      </c>
      <c r="B4" s="270"/>
      <c r="C4" s="270"/>
      <c r="D4" s="270"/>
      <c r="E4" s="270"/>
      <c r="F4" s="270"/>
      <c r="G4" s="270"/>
      <c r="H4" s="271"/>
    </row>
    <row r="5" spans="1:8" ht="10.5" customHeight="1" thickBot="1" x14ac:dyDescent="0.3">
      <c r="A5" s="258" t="s">
        <v>1</v>
      </c>
      <c r="B5" s="272"/>
      <c r="C5" s="272"/>
      <c r="D5" s="272"/>
      <c r="E5" s="272"/>
      <c r="F5" s="272"/>
      <c r="G5" s="272"/>
      <c r="H5" s="273"/>
    </row>
    <row r="6" spans="1:8" ht="10.5" customHeight="1" thickBot="1" x14ac:dyDescent="0.3">
      <c r="A6" s="256" t="s">
        <v>370</v>
      </c>
      <c r="B6" s="257"/>
      <c r="C6" s="260" t="s">
        <v>292</v>
      </c>
      <c r="D6" s="261"/>
      <c r="E6" s="261"/>
      <c r="F6" s="261"/>
      <c r="G6" s="262"/>
      <c r="H6" s="263" t="s">
        <v>371</v>
      </c>
    </row>
    <row r="7" spans="1:8" ht="18.75" customHeight="1" thickBot="1" x14ac:dyDescent="0.3">
      <c r="A7" s="258"/>
      <c r="B7" s="259"/>
      <c r="C7" s="80" t="s">
        <v>199</v>
      </c>
      <c r="D7" s="84" t="s">
        <v>294</v>
      </c>
      <c r="E7" s="80" t="s">
        <v>295</v>
      </c>
      <c r="F7" s="80" t="s">
        <v>182</v>
      </c>
      <c r="G7" s="80" t="s">
        <v>184</v>
      </c>
      <c r="H7" s="264"/>
    </row>
    <row r="8" spans="1:8" ht="10.5" customHeight="1" x14ac:dyDescent="0.25">
      <c r="A8" s="265" t="s">
        <v>296</v>
      </c>
      <c r="B8" s="266"/>
      <c r="C8" s="138">
        <f>C9+C17+C27+C37+C47+C57+C70+C61+C74</f>
        <v>120412434</v>
      </c>
      <c r="D8" s="89">
        <f>D9+D17+D27+D37+D47+D57+D61+D70+D74</f>
        <v>1500374</v>
      </c>
      <c r="E8" s="89">
        <f>E9+E17+E27+E37+E47+E57+E70+E61+E74</f>
        <v>121912808</v>
      </c>
      <c r="F8" s="89">
        <f>F9+F17+F27+F37+F47+F57+F70+F61+F74</f>
        <v>21794588</v>
      </c>
      <c r="G8" s="89">
        <f>G9+G17+G27+G37+G47+G57+G70+G61+G74</f>
        <v>21794588</v>
      </c>
      <c r="H8" s="89">
        <f t="shared" ref="H8" si="0">H9+H17+H27+H37+H47+H57+H70+H61+H74</f>
        <v>100118220</v>
      </c>
    </row>
    <row r="9" spans="1:8" ht="10.5" customHeight="1" x14ac:dyDescent="0.25">
      <c r="A9" s="246" t="s">
        <v>297</v>
      </c>
      <c r="B9" s="254"/>
      <c r="C9" s="85">
        <f>SUM(C10:C16)</f>
        <v>28783899</v>
      </c>
      <c r="D9" s="85">
        <f>SUM(D10:D16)</f>
        <v>0</v>
      </c>
      <c r="E9" s="85">
        <f>C9+D9</f>
        <v>28783899</v>
      </c>
      <c r="F9" s="85">
        <f>SUM(F10:F16)</f>
        <v>6264068</v>
      </c>
      <c r="G9" s="85">
        <f t="shared" ref="G9:H9" si="1">SUM(G10:G16)</f>
        <v>6264068</v>
      </c>
      <c r="H9" s="85">
        <f t="shared" si="1"/>
        <v>22519831</v>
      </c>
    </row>
    <row r="10" spans="1:8" ht="10.5" customHeight="1" x14ac:dyDescent="0.25">
      <c r="A10" s="82"/>
      <c r="B10" s="81" t="s">
        <v>298</v>
      </c>
      <c r="C10" s="85">
        <v>18913520</v>
      </c>
      <c r="D10" s="85">
        <v>-246782</v>
      </c>
      <c r="E10" s="85">
        <f t="shared" ref="E10:E16" si="2">C10+D10</f>
        <v>18666738</v>
      </c>
      <c r="F10" s="85">
        <v>4078929</v>
      </c>
      <c r="G10" s="86">
        <f>F10</f>
        <v>4078929</v>
      </c>
      <c r="H10" s="86">
        <f>E10-F10</f>
        <v>14587809</v>
      </c>
    </row>
    <row r="11" spans="1:8" ht="10.5" customHeight="1" x14ac:dyDescent="0.25">
      <c r="A11" s="82"/>
      <c r="B11" s="81" t="s">
        <v>299</v>
      </c>
      <c r="C11" s="85">
        <v>0</v>
      </c>
      <c r="D11" s="85">
        <v>202457</v>
      </c>
      <c r="E11" s="85">
        <f t="shared" si="2"/>
        <v>202457</v>
      </c>
      <c r="F11" s="85">
        <v>870554</v>
      </c>
      <c r="G11" s="86">
        <f t="shared" ref="G11:G16" si="3">F11</f>
        <v>870554</v>
      </c>
      <c r="H11" s="86">
        <f t="shared" ref="H11:H16" si="4">E11-F11</f>
        <v>-668097</v>
      </c>
    </row>
    <row r="12" spans="1:8" ht="10.5" customHeight="1" x14ac:dyDescent="0.25">
      <c r="A12" s="82"/>
      <c r="B12" s="81" t="s">
        <v>300</v>
      </c>
      <c r="C12" s="85">
        <v>3460906</v>
      </c>
      <c r="D12" s="85">
        <v>0</v>
      </c>
      <c r="E12" s="85">
        <f t="shared" si="2"/>
        <v>3460906</v>
      </c>
      <c r="F12" s="85">
        <v>84151</v>
      </c>
      <c r="G12" s="86">
        <f t="shared" si="3"/>
        <v>84151</v>
      </c>
      <c r="H12" s="86">
        <f t="shared" si="4"/>
        <v>3376755</v>
      </c>
    </row>
    <row r="13" spans="1:8" ht="10.5" customHeight="1" x14ac:dyDescent="0.25">
      <c r="A13" s="82"/>
      <c r="B13" s="81" t="s">
        <v>301</v>
      </c>
      <c r="C13" s="85">
        <v>442326</v>
      </c>
      <c r="D13" s="85">
        <v>0</v>
      </c>
      <c r="E13" s="85">
        <f t="shared" si="2"/>
        <v>442326</v>
      </c>
      <c r="F13" s="85">
        <v>0</v>
      </c>
      <c r="G13" s="86">
        <f t="shared" si="3"/>
        <v>0</v>
      </c>
      <c r="H13" s="86">
        <f t="shared" si="4"/>
        <v>442326</v>
      </c>
    </row>
    <row r="14" spans="1:8" ht="10.5" customHeight="1" x14ac:dyDescent="0.25">
      <c r="A14" s="82"/>
      <c r="B14" s="81" t="s">
        <v>302</v>
      </c>
      <c r="C14" s="85">
        <v>5967147</v>
      </c>
      <c r="D14" s="85">
        <v>44325</v>
      </c>
      <c r="E14" s="85">
        <f t="shared" si="2"/>
        <v>6011472</v>
      </c>
      <c r="F14" s="85">
        <v>1230434</v>
      </c>
      <c r="G14" s="86">
        <f t="shared" si="3"/>
        <v>1230434</v>
      </c>
      <c r="H14" s="86">
        <f t="shared" si="4"/>
        <v>4781038</v>
      </c>
    </row>
    <row r="15" spans="1:8" ht="10.5" customHeight="1" x14ac:dyDescent="0.25">
      <c r="A15" s="82"/>
      <c r="B15" s="81" t="s">
        <v>303</v>
      </c>
      <c r="C15" s="85">
        <v>0</v>
      </c>
      <c r="D15" s="85">
        <v>0</v>
      </c>
      <c r="E15" s="85">
        <f t="shared" si="2"/>
        <v>0</v>
      </c>
      <c r="F15" s="85">
        <v>0</v>
      </c>
      <c r="G15" s="86">
        <f t="shared" si="3"/>
        <v>0</v>
      </c>
      <c r="H15" s="86">
        <f t="shared" si="4"/>
        <v>0</v>
      </c>
    </row>
    <row r="16" spans="1:8" ht="10.5" customHeight="1" x14ac:dyDescent="0.25">
      <c r="A16" s="82"/>
      <c r="B16" s="81" t="s">
        <v>304</v>
      </c>
      <c r="C16" s="85">
        <v>0</v>
      </c>
      <c r="D16" s="85">
        <v>0</v>
      </c>
      <c r="E16" s="85">
        <f t="shared" si="2"/>
        <v>0</v>
      </c>
      <c r="F16" s="85">
        <v>0</v>
      </c>
      <c r="G16" s="86">
        <f t="shared" si="3"/>
        <v>0</v>
      </c>
      <c r="H16" s="86">
        <f t="shared" si="4"/>
        <v>0</v>
      </c>
    </row>
    <row r="17" spans="1:10" ht="10.5" customHeight="1" x14ac:dyDescent="0.25">
      <c r="A17" s="246" t="s">
        <v>305</v>
      </c>
      <c r="B17" s="254"/>
      <c r="C17" s="85">
        <f>SUM(C18:C26)</f>
        <v>2656185</v>
      </c>
      <c r="D17" s="85">
        <f>SUM(D18:D26)</f>
        <v>16180</v>
      </c>
      <c r="E17" s="85">
        <f>SUM(E18:E26)</f>
        <v>2672365</v>
      </c>
      <c r="F17" s="85">
        <f>SUM(F18:F26)</f>
        <v>490274</v>
      </c>
      <c r="G17" s="85">
        <f>SUM(G18:G26)</f>
        <v>490274</v>
      </c>
      <c r="H17" s="86">
        <f t="shared" ref="H17:H56" si="5">E17-F17</f>
        <v>2182091</v>
      </c>
      <c r="J17" s="59"/>
    </row>
    <row r="18" spans="1:10" ht="10.5" customHeight="1" x14ac:dyDescent="0.25">
      <c r="A18" s="82"/>
      <c r="B18" s="81" t="s">
        <v>306</v>
      </c>
      <c r="C18" s="85">
        <v>1166590</v>
      </c>
      <c r="D18" s="86">
        <v>9884</v>
      </c>
      <c r="E18" s="86">
        <f>C18+D18</f>
        <v>1176474</v>
      </c>
      <c r="F18" s="86">
        <v>107954</v>
      </c>
      <c r="G18" s="86">
        <f>F18</f>
        <v>107954</v>
      </c>
      <c r="H18" s="86">
        <f t="shared" si="5"/>
        <v>1068520</v>
      </c>
      <c r="J18" s="59"/>
    </row>
    <row r="19" spans="1:10" ht="10.5" customHeight="1" x14ac:dyDescent="0.25">
      <c r="A19" s="82"/>
      <c r="B19" s="81" t="s">
        <v>307</v>
      </c>
      <c r="C19" s="85">
        <v>134234</v>
      </c>
      <c r="D19" s="86">
        <v>0</v>
      </c>
      <c r="E19" s="86">
        <f t="shared" ref="E19:E26" si="6">C19+D19</f>
        <v>134234</v>
      </c>
      <c r="F19" s="86">
        <v>2600</v>
      </c>
      <c r="G19" s="86">
        <f t="shared" ref="G19:G26" si="7">F19</f>
        <v>2600</v>
      </c>
      <c r="H19" s="86">
        <f t="shared" si="5"/>
        <v>131634</v>
      </c>
      <c r="J19" s="59"/>
    </row>
    <row r="20" spans="1:10" ht="10.5" customHeight="1" x14ac:dyDescent="0.25">
      <c r="A20" s="82"/>
      <c r="B20" s="81" t="s">
        <v>308</v>
      </c>
      <c r="C20" s="85">
        <v>0</v>
      </c>
      <c r="D20" s="86">
        <v>0</v>
      </c>
      <c r="E20" s="86">
        <f t="shared" si="6"/>
        <v>0</v>
      </c>
      <c r="F20" s="86">
        <v>0</v>
      </c>
      <c r="G20" s="86">
        <f t="shared" si="7"/>
        <v>0</v>
      </c>
      <c r="H20" s="86">
        <f t="shared" si="5"/>
        <v>0</v>
      </c>
      <c r="J20" s="59"/>
    </row>
    <row r="21" spans="1:10" ht="10.5" customHeight="1" x14ac:dyDescent="0.25">
      <c r="A21" s="82"/>
      <c r="B21" s="81" t="s">
        <v>309</v>
      </c>
      <c r="C21" s="85">
        <v>72330</v>
      </c>
      <c r="D21" s="86">
        <v>0</v>
      </c>
      <c r="E21" s="86">
        <f t="shared" si="6"/>
        <v>72330</v>
      </c>
      <c r="F21" s="86">
        <v>0</v>
      </c>
      <c r="G21" s="86">
        <f t="shared" si="7"/>
        <v>0</v>
      </c>
      <c r="H21" s="86">
        <f t="shared" si="5"/>
        <v>72330</v>
      </c>
      <c r="J21" s="59"/>
    </row>
    <row r="22" spans="1:10" ht="10.5" customHeight="1" x14ac:dyDescent="0.25">
      <c r="A22" s="82"/>
      <c r="B22" s="81" t="s">
        <v>310</v>
      </c>
      <c r="C22" s="85">
        <v>665746</v>
      </c>
      <c r="D22" s="86">
        <v>0</v>
      </c>
      <c r="E22" s="86">
        <f t="shared" si="6"/>
        <v>665746</v>
      </c>
      <c r="F22" s="86">
        <v>27278</v>
      </c>
      <c r="G22" s="86">
        <f t="shared" si="7"/>
        <v>27278</v>
      </c>
      <c r="H22" s="86">
        <f t="shared" si="5"/>
        <v>638468</v>
      </c>
      <c r="J22" s="59"/>
    </row>
    <row r="23" spans="1:10" ht="10.5" customHeight="1" x14ac:dyDescent="0.25">
      <c r="A23" s="82"/>
      <c r="B23" s="81" t="s">
        <v>311</v>
      </c>
      <c r="C23" s="85">
        <v>217585</v>
      </c>
      <c r="D23" s="86">
        <v>0</v>
      </c>
      <c r="E23" s="86">
        <f t="shared" si="6"/>
        <v>217585</v>
      </c>
      <c r="F23" s="86">
        <v>136778</v>
      </c>
      <c r="G23" s="86">
        <f t="shared" si="7"/>
        <v>136778</v>
      </c>
      <c r="H23" s="86">
        <f t="shared" si="5"/>
        <v>80807</v>
      </c>
      <c r="J23" s="59"/>
    </row>
    <row r="24" spans="1:10" ht="10.5" customHeight="1" x14ac:dyDescent="0.25">
      <c r="A24" s="82"/>
      <c r="B24" s="81" t="s">
        <v>312</v>
      </c>
      <c r="C24" s="85">
        <v>34490</v>
      </c>
      <c r="D24" s="86">
        <v>6296</v>
      </c>
      <c r="E24" s="86">
        <f t="shared" si="6"/>
        <v>40786</v>
      </c>
      <c r="F24" s="86">
        <v>215664</v>
      </c>
      <c r="G24" s="86">
        <f>F24</f>
        <v>215664</v>
      </c>
      <c r="H24" s="86">
        <f t="shared" si="5"/>
        <v>-174878</v>
      </c>
      <c r="J24" s="59"/>
    </row>
    <row r="25" spans="1:10" ht="10.5" customHeight="1" x14ac:dyDescent="0.25">
      <c r="A25" s="82"/>
      <c r="B25" s="81" t="s">
        <v>313</v>
      </c>
      <c r="C25" s="85">
        <v>0</v>
      </c>
      <c r="D25" s="86">
        <v>0</v>
      </c>
      <c r="E25" s="86">
        <f t="shared" si="6"/>
        <v>0</v>
      </c>
      <c r="F25" s="86">
        <v>0</v>
      </c>
      <c r="G25" s="86">
        <f t="shared" si="7"/>
        <v>0</v>
      </c>
      <c r="H25" s="86">
        <f t="shared" si="5"/>
        <v>0</v>
      </c>
    </row>
    <row r="26" spans="1:10" ht="10.5" customHeight="1" x14ac:dyDescent="0.25">
      <c r="A26" s="82"/>
      <c r="B26" s="81" t="s">
        <v>314</v>
      </c>
      <c r="C26" s="85">
        <v>365210</v>
      </c>
      <c r="D26" s="86">
        <v>0</v>
      </c>
      <c r="E26" s="86">
        <f t="shared" si="6"/>
        <v>365210</v>
      </c>
      <c r="F26" s="86">
        <v>0</v>
      </c>
      <c r="G26" s="86">
        <f t="shared" si="7"/>
        <v>0</v>
      </c>
      <c r="H26" s="86">
        <f t="shared" si="5"/>
        <v>365210</v>
      </c>
    </row>
    <row r="27" spans="1:10" ht="10.5" customHeight="1" x14ac:dyDescent="0.25">
      <c r="A27" s="246" t="s">
        <v>315</v>
      </c>
      <c r="B27" s="254"/>
      <c r="C27" s="85">
        <f>SUM(C28:C36)</f>
        <v>76880537</v>
      </c>
      <c r="D27" s="85">
        <f>SUM(D28:D36)</f>
        <v>1134194</v>
      </c>
      <c r="E27" s="85">
        <f>SUM(E28:E36)</f>
        <v>78014731</v>
      </c>
      <c r="F27" s="85">
        <f>SUM(F28:F36)</f>
        <v>8471902</v>
      </c>
      <c r="G27" s="85">
        <f>SUM(G28:G36)</f>
        <v>8471902</v>
      </c>
      <c r="H27" s="86">
        <f t="shared" si="5"/>
        <v>69542829</v>
      </c>
    </row>
    <row r="28" spans="1:10" ht="10.5" customHeight="1" x14ac:dyDescent="0.25">
      <c r="A28" s="82"/>
      <c r="B28" s="81" t="s">
        <v>316</v>
      </c>
      <c r="C28" s="85">
        <v>4465206</v>
      </c>
      <c r="D28" s="86">
        <v>1105486</v>
      </c>
      <c r="E28" s="86">
        <f>C28+D28</f>
        <v>5570692</v>
      </c>
      <c r="F28" s="86">
        <v>1107112</v>
      </c>
      <c r="G28" s="86">
        <f>F28</f>
        <v>1107112</v>
      </c>
      <c r="H28" s="86">
        <f t="shared" si="5"/>
        <v>4463580</v>
      </c>
    </row>
    <row r="29" spans="1:10" ht="10.5" customHeight="1" x14ac:dyDescent="0.25">
      <c r="A29" s="82"/>
      <c r="B29" s="81" t="s">
        <v>317</v>
      </c>
      <c r="C29" s="85">
        <v>328775</v>
      </c>
      <c r="D29" s="86">
        <v>-100000</v>
      </c>
      <c r="E29" s="86">
        <f>C29+D29</f>
        <v>228775</v>
      </c>
      <c r="F29" s="86">
        <v>2385292</v>
      </c>
      <c r="G29" s="86">
        <f>F29</f>
        <v>2385292</v>
      </c>
      <c r="H29" s="86">
        <f t="shared" si="5"/>
        <v>-2156517</v>
      </c>
    </row>
    <row r="30" spans="1:10" ht="10.5" customHeight="1" x14ac:dyDescent="0.25">
      <c r="A30" s="82"/>
      <c r="B30" s="81" t="s">
        <v>318</v>
      </c>
      <c r="C30" s="85">
        <v>5101673</v>
      </c>
      <c r="D30" s="86">
        <v>68248</v>
      </c>
      <c r="E30" s="86">
        <f t="shared" ref="E30:E36" si="8">C30+D30</f>
        <v>5169921</v>
      </c>
      <c r="F30" s="86">
        <v>2525199</v>
      </c>
      <c r="G30" s="86">
        <f>F30</f>
        <v>2525199</v>
      </c>
      <c r="H30" s="86">
        <f t="shared" si="5"/>
        <v>2644722</v>
      </c>
    </row>
    <row r="31" spans="1:10" ht="10.5" customHeight="1" x14ac:dyDescent="0.25">
      <c r="A31" s="82"/>
      <c r="B31" s="81" t="s">
        <v>319</v>
      </c>
      <c r="C31" s="85">
        <v>182458</v>
      </c>
      <c r="D31" s="86">
        <v>0</v>
      </c>
      <c r="E31" s="86">
        <f t="shared" si="8"/>
        <v>182458</v>
      </c>
      <c r="F31" s="86">
        <v>102266</v>
      </c>
      <c r="G31" s="86">
        <f>F31</f>
        <v>102266</v>
      </c>
      <c r="H31" s="86">
        <f t="shared" si="5"/>
        <v>80192</v>
      </c>
    </row>
    <row r="32" spans="1:10" ht="10.5" customHeight="1" x14ac:dyDescent="0.25">
      <c r="A32" s="82"/>
      <c r="B32" s="81" t="s">
        <v>320</v>
      </c>
      <c r="C32" s="85">
        <v>441387</v>
      </c>
      <c r="D32" s="86">
        <v>60407</v>
      </c>
      <c r="E32" s="86">
        <f t="shared" si="8"/>
        <v>501794</v>
      </c>
      <c r="F32" s="86">
        <v>207224</v>
      </c>
      <c r="G32" s="86">
        <f>F32</f>
        <v>207224</v>
      </c>
      <c r="H32" s="86">
        <f t="shared" si="5"/>
        <v>294570</v>
      </c>
    </row>
    <row r="33" spans="1:8" ht="10.5" customHeight="1" x14ac:dyDescent="0.25">
      <c r="A33" s="82"/>
      <c r="B33" s="81" t="s">
        <v>321</v>
      </c>
      <c r="C33" s="85">
        <v>0</v>
      </c>
      <c r="D33" s="86">
        <v>0</v>
      </c>
      <c r="E33" s="86">
        <f t="shared" si="8"/>
        <v>0</v>
      </c>
      <c r="F33" s="86">
        <v>0</v>
      </c>
      <c r="G33" s="86">
        <v>0</v>
      </c>
      <c r="H33" s="86">
        <f t="shared" si="5"/>
        <v>0</v>
      </c>
    </row>
    <row r="34" spans="1:8" ht="10.5" customHeight="1" x14ac:dyDescent="0.25">
      <c r="A34" s="82"/>
      <c r="B34" s="81" t="s">
        <v>322</v>
      </c>
      <c r="C34" s="85">
        <v>255345</v>
      </c>
      <c r="D34" s="86">
        <v>0</v>
      </c>
      <c r="E34" s="86">
        <f t="shared" si="8"/>
        <v>255345</v>
      </c>
      <c r="F34" s="86">
        <v>25821</v>
      </c>
      <c r="G34" s="86">
        <f>F34</f>
        <v>25821</v>
      </c>
      <c r="H34" s="86">
        <f t="shared" si="5"/>
        <v>229524</v>
      </c>
    </row>
    <row r="35" spans="1:8" ht="10.5" customHeight="1" x14ac:dyDescent="0.25">
      <c r="A35" s="82"/>
      <c r="B35" s="81" t="s">
        <v>323</v>
      </c>
      <c r="C35" s="85">
        <v>65048950</v>
      </c>
      <c r="D35" s="86">
        <v>0</v>
      </c>
      <c r="E35" s="86">
        <f t="shared" si="8"/>
        <v>65048950</v>
      </c>
      <c r="F35" s="86">
        <v>1939087</v>
      </c>
      <c r="G35" s="86">
        <f>F35</f>
        <v>1939087</v>
      </c>
      <c r="H35" s="86">
        <f t="shared" si="5"/>
        <v>63109863</v>
      </c>
    </row>
    <row r="36" spans="1:8" ht="10.5" customHeight="1" x14ac:dyDescent="0.25">
      <c r="A36" s="82"/>
      <c r="B36" s="81" t="s">
        <v>324</v>
      </c>
      <c r="C36" s="85">
        <v>1056743</v>
      </c>
      <c r="D36" s="86">
        <v>53</v>
      </c>
      <c r="E36" s="86">
        <f t="shared" si="8"/>
        <v>1056796</v>
      </c>
      <c r="F36" s="86">
        <v>179901</v>
      </c>
      <c r="G36" s="86">
        <f>F36</f>
        <v>179901</v>
      </c>
      <c r="H36" s="86">
        <f t="shared" si="5"/>
        <v>876895</v>
      </c>
    </row>
    <row r="37" spans="1:8" ht="16.5" customHeight="1" x14ac:dyDescent="0.25">
      <c r="A37" s="252" t="s">
        <v>325</v>
      </c>
      <c r="B37" s="255"/>
      <c r="C37" s="85">
        <f>SUM(C38:C46)</f>
        <v>12091813</v>
      </c>
      <c r="D37" s="86">
        <f>SUM(D38:D46)</f>
        <v>0</v>
      </c>
      <c r="E37" s="85">
        <f t="shared" ref="E37:G37" si="9">SUM(E38:E46)</f>
        <v>12091813</v>
      </c>
      <c r="F37" s="86">
        <f t="shared" si="9"/>
        <v>6234224</v>
      </c>
      <c r="G37" s="85">
        <f t="shared" si="9"/>
        <v>6234224</v>
      </c>
      <c r="H37" s="86">
        <f t="shared" si="5"/>
        <v>5857589</v>
      </c>
    </row>
    <row r="38" spans="1:8" ht="10.5" customHeight="1" x14ac:dyDescent="0.25">
      <c r="A38" s="82"/>
      <c r="B38" s="81" t="s">
        <v>326</v>
      </c>
      <c r="C38" s="85">
        <v>0</v>
      </c>
      <c r="D38" s="86">
        <v>0</v>
      </c>
      <c r="E38" s="86">
        <f>C38+D38</f>
        <v>0</v>
      </c>
      <c r="F38" s="86">
        <v>0</v>
      </c>
      <c r="G38" s="85">
        <v>0</v>
      </c>
      <c r="H38" s="86">
        <f t="shared" si="5"/>
        <v>0</v>
      </c>
    </row>
    <row r="39" spans="1:8" ht="10.5" customHeight="1" x14ac:dyDescent="0.25">
      <c r="A39" s="82"/>
      <c r="B39" s="81" t="s">
        <v>327</v>
      </c>
      <c r="C39" s="85">
        <v>0</v>
      </c>
      <c r="D39" s="85">
        <v>0</v>
      </c>
      <c r="E39" s="85">
        <v>0</v>
      </c>
      <c r="F39" s="86">
        <v>0</v>
      </c>
      <c r="G39" s="85">
        <v>0</v>
      </c>
      <c r="H39" s="86">
        <f t="shared" si="5"/>
        <v>0</v>
      </c>
    </row>
    <row r="40" spans="1:8" ht="10.5" customHeight="1" x14ac:dyDescent="0.25">
      <c r="A40" s="82"/>
      <c r="B40" s="81" t="s">
        <v>328</v>
      </c>
      <c r="C40" s="85">
        <v>0</v>
      </c>
      <c r="D40" s="86">
        <v>0</v>
      </c>
      <c r="E40" s="86">
        <v>0</v>
      </c>
      <c r="F40" s="86">
        <v>0</v>
      </c>
      <c r="G40" s="86">
        <v>0</v>
      </c>
      <c r="H40" s="86">
        <f t="shared" si="5"/>
        <v>0</v>
      </c>
    </row>
    <row r="41" spans="1:8" ht="10.5" customHeight="1" x14ac:dyDescent="0.25">
      <c r="A41" s="82"/>
      <c r="B41" s="81" t="s">
        <v>329</v>
      </c>
      <c r="C41" s="85">
        <v>12091813</v>
      </c>
      <c r="D41" s="86">
        <v>0</v>
      </c>
      <c r="E41" s="86">
        <f>C41+D41</f>
        <v>12091813</v>
      </c>
      <c r="F41" s="86">
        <v>6234224</v>
      </c>
      <c r="G41" s="86">
        <f>F41</f>
        <v>6234224</v>
      </c>
      <c r="H41" s="86">
        <f t="shared" si="5"/>
        <v>5857589</v>
      </c>
    </row>
    <row r="42" spans="1:8" ht="10.5" customHeight="1" x14ac:dyDescent="0.25">
      <c r="A42" s="82"/>
      <c r="B42" s="81" t="s">
        <v>330</v>
      </c>
      <c r="C42" s="85">
        <v>0</v>
      </c>
      <c r="D42" s="85">
        <v>0</v>
      </c>
      <c r="E42" s="85">
        <v>0</v>
      </c>
      <c r="F42" s="85">
        <v>0</v>
      </c>
      <c r="G42" s="85">
        <v>0</v>
      </c>
      <c r="H42" s="86">
        <f t="shared" si="5"/>
        <v>0</v>
      </c>
    </row>
    <row r="43" spans="1:8" ht="10.5" customHeight="1" x14ac:dyDescent="0.25">
      <c r="A43" s="82"/>
      <c r="B43" s="81" t="s">
        <v>331</v>
      </c>
      <c r="C43" s="85">
        <v>0</v>
      </c>
      <c r="D43" s="85">
        <v>0</v>
      </c>
      <c r="E43" s="85">
        <v>0</v>
      </c>
      <c r="F43" s="85">
        <v>0</v>
      </c>
      <c r="G43" s="85">
        <v>0</v>
      </c>
      <c r="H43" s="86">
        <f t="shared" si="5"/>
        <v>0</v>
      </c>
    </row>
    <row r="44" spans="1:8" ht="10.5" customHeight="1" x14ac:dyDescent="0.25">
      <c r="A44" s="82"/>
      <c r="B44" s="81" t="s">
        <v>332</v>
      </c>
      <c r="C44" s="85">
        <v>0</v>
      </c>
      <c r="D44" s="85">
        <v>0</v>
      </c>
      <c r="E44" s="85">
        <v>0</v>
      </c>
      <c r="F44" s="85">
        <v>0</v>
      </c>
      <c r="G44" s="85">
        <v>0</v>
      </c>
      <c r="H44" s="86">
        <f t="shared" si="5"/>
        <v>0</v>
      </c>
    </row>
    <row r="45" spans="1:8" ht="10.5" customHeight="1" x14ac:dyDescent="0.25">
      <c r="A45" s="82"/>
      <c r="B45" s="81" t="s">
        <v>333</v>
      </c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6">
        <f t="shared" si="5"/>
        <v>0</v>
      </c>
    </row>
    <row r="46" spans="1:8" ht="10.5" customHeight="1" x14ac:dyDescent="0.25">
      <c r="A46" s="82"/>
      <c r="B46" s="81" t="s">
        <v>334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6">
        <f t="shared" si="5"/>
        <v>0</v>
      </c>
    </row>
    <row r="47" spans="1:8" ht="10.5" customHeight="1" x14ac:dyDescent="0.25">
      <c r="A47" s="246" t="s">
        <v>335</v>
      </c>
      <c r="B47" s="254"/>
      <c r="C47" s="85">
        <f>SUM(C48:C56)</f>
        <v>0</v>
      </c>
      <c r="D47" s="85">
        <f t="shared" ref="D47:G47" si="10">SUM(D48:D56)</f>
        <v>350000</v>
      </c>
      <c r="E47" s="85">
        <f t="shared" si="10"/>
        <v>350000</v>
      </c>
      <c r="F47" s="85">
        <f t="shared" si="10"/>
        <v>334120</v>
      </c>
      <c r="G47" s="85">
        <f t="shared" si="10"/>
        <v>334120</v>
      </c>
      <c r="H47" s="86">
        <f t="shared" si="5"/>
        <v>15880</v>
      </c>
    </row>
    <row r="48" spans="1:8" ht="10.5" customHeight="1" x14ac:dyDescent="0.25">
      <c r="A48" s="82"/>
      <c r="B48" s="81" t="s">
        <v>336</v>
      </c>
      <c r="C48" s="85">
        <v>0</v>
      </c>
      <c r="D48" s="85"/>
      <c r="E48" s="85">
        <f>D48</f>
        <v>0</v>
      </c>
      <c r="F48" s="85"/>
      <c r="G48" s="85">
        <f>F48</f>
        <v>0</v>
      </c>
      <c r="H48" s="86">
        <f t="shared" si="5"/>
        <v>0</v>
      </c>
    </row>
    <row r="49" spans="1:8" ht="10.5" customHeight="1" x14ac:dyDescent="0.25">
      <c r="A49" s="82"/>
      <c r="B49" s="81" t="s">
        <v>337</v>
      </c>
      <c r="C49" s="85">
        <v>0</v>
      </c>
      <c r="D49" s="85">
        <v>350000</v>
      </c>
      <c r="E49" s="85">
        <f t="shared" ref="E49:E52" si="11">D49</f>
        <v>350000</v>
      </c>
      <c r="F49" s="85">
        <v>334120</v>
      </c>
      <c r="G49" s="85">
        <f t="shared" ref="G49:G54" si="12">F49</f>
        <v>334120</v>
      </c>
      <c r="H49" s="86">
        <f t="shared" si="5"/>
        <v>15880</v>
      </c>
    </row>
    <row r="50" spans="1:8" ht="10.5" customHeight="1" x14ac:dyDescent="0.25">
      <c r="A50" s="82"/>
      <c r="B50" s="81" t="s">
        <v>338</v>
      </c>
      <c r="C50" s="85">
        <v>0</v>
      </c>
      <c r="D50" s="85">
        <v>0</v>
      </c>
      <c r="E50" s="85">
        <f t="shared" si="11"/>
        <v>0</v>
      </c>
      <c r="F50" s="85">
        <v>0</v>
      </c>
      <c r="G50" s="85">
        <f t="shared" si="12"/>
        <v>0</v>
      </c>
      <c r="H50" s="86">
        <f t="shared" si="5"/>
        <v>0</v>
      </c>
    </row>
    <row r="51" spans="1:8" ht="10.5" customHeight="1" x14ac:dyDescent="0.25">
      <c r="A51" s="82"/>
      <c r="B51" s="81" t="s">
        <v>339</v>
      </c>
      <c r="C51" s="85">
        <v>0</v>
      </c>
      <c r="D51" s="85">
        <v>0</v>
      </c>
      <c r="E51" s="85">
        <v>0</v>
      </c>
      <c r="F51" s="85">
        <v>0</v>
      </c>
      <c r="G51" s="85">
        <f t="shared" si="12"/>
        <v>0</v>
      </c>
      <c r="H51" s="86">
        <f t="shared" si="5"/>
        <v>0</v>
      </c>
    </row>
    <row r="52" spans="1:8" ht="10.5" customHeight="1" x14ac:dyDescent="0.25">
      <c r="A52" s="82"/>
      <c r="B52" s="81" t="s">
        <v>340</v>
      </c>
      <c r="C52" s="85">
        <v>0</v>
      </c>
      <c r="D52" s="85">
        <v>0</v>
      </c>
      <c r="E52" s="85">
        <f t="shared" si="11"/>
        <v>0</v>
      </c>
      <c r="F52" s="85">
        <v>0</v>
      </c>
      <c r="G52" s="85">
        <f t="shared" si="12"/>
        <v>0</v>
      </c>
      <c r="H52" s="86">
        <f t="shared" si="5"/>
        <v>0</v>
      </c>
    </row>
    <row r="53" spans="1:8" ht="10.5" customHeight="1" x14ac:dyDescent="0.25">
      <c r="A53" s="82"/>
      <c r="B53" s="81" t="s">
        <v>341</v>
      </c>
      <c r="C53" s="85">
        <v>0</v>
      </c>
      <c r="D53" s="85">
        <v>0</v>
      </c>
      <c r="E53" s="85">
        <f>C53+D53</f>
        <v>0</v>
      </c>
      <c r="F53" s="85">
        <v>0</v>
      </c>
      <c r="G53" s="85">
        <v>0</v>
      </c>
      <c r="H53" s="86">
        <f t="shared" si="5"/>
        <v>0</v>
      </c>
    </row>
    <row r="54" spans="1:8" ht="10.5" customHeight="1" x14ac:dyDescent="0.25">
      <c r="A54" s="82"/>
      <c r="B54" s="81" t="s">
        <v>342</v>
      </c>
      <c r="C54" s="85">
        <v>0</v>
      </c>
      <c r="D54" s="85">
        <v>0</v>
      </c>
      <c r="E54" s="85">
        <v>0</v>
      </c>
      <c r="F54" s="85">
        <v>0</v>
      </c>
      <c r="G54" s="85">
        <f t="shared" si="12"/>
        <v>0</v>
      </c>
      <c r="H54" s="86">
        <f t="shared" si="5"/>
        <v>0</v>
      </c>
    </row>
    <row r="55" spans="1:8" ht="10.5" customHeight="1" x14ac:dyDescent="0.25">
      <c r="A55" s="82"/>
      <c r="B55" s="81" t="s">
        <v>343</v>
      </c>
      <c r="C55" s="85">
        <v>0</v>
      </c>
      <c r="D55" s="85">
        <v>0</v>
      </c>
      <c r="E55" s="85">
        <v>0</v>
      </c>
      <c r="F55" s="85">
        <v>0</v>
      </c>
      <c r="G55" s="85">
        <v>0</v>
      </c>
      <c r="H55" s="86">
        <f t="shared" si="5"/>
        <v>0</v>
      </c>
    </row>
    <row r="56" spans="1:8" ht="10.5" customHeight="1" x14ac:dyDescent="0.25">
      <c r="A56" s="82"/>
      <c r="B56" s="81" t="s">
        <v>344</v>
      </c>
      <c r="C56" s="85">
        <v>0</v>
      </c>
      <c r="D56" s="85">
        <v>0</v>
      </c>
      <c r="E56" s="85">
        <v>0</v>
      </c>
      <c r="F56" s="85">
        <v>0</v>
      </c>
      <c r="G56" s="85">
        <v>0</v>
      </c>
      <c r="H56" s="86">
        <f t="shared" si="5"/>
        <v>0</v>
      </c>
    </row>
    <row r="57" spans="1:8" ht="10.5" customHeight="1" x14ac:dyDescent="0.25">
      <c r="A57" s="246" t="s">
        <v>345</v>
      </c>
      <c r="B57" s="254"/>
      <c r="C57" s="85">
        <f>SUM(C58:C60)</f>
        <v>0</v>
      </c>
      <c r="D57" s="85">
        <f t="shared" ref="D57:H57" si="13">SUM(D58:D60)</f>
        <v>0</v>
      </c>
      <c r="E57" s="85">
        <f t="shared" si="13"/>
        <v>0</v>
      </c>
      <c r="F57" s="85">
        <f t="shared" si="13"/>
        <v>0</v>
      </c>
      <c r="G57" s="85">
        <f t="shared" si="13"/>
        <v>0</v>
      </c>
      <c r="H57" s="85">
        <f t="shared" si="13"/>
        <v>0</v>
      </c>
    </row>
    <row r="58" spans="1:8" ht="10.5" customHeight="1" x14ac:dyDescent="0.25">
      <c r="A58" s="82"/>
      <c r="B58" s="81" t="s">
        <v>346</v>
      </c>
      <c r="C58" s="85">
        <v>0</v>
      </c>
      <c r="D58" s="85">
        <v>0</v>
      </c>
      <c r="E58" s="85">
        <v>0</v>
      </c>
      <c r="F58" s="85">
        <v>0</v>
      </c>
      <c r="G58" s="85">
        <v>0</v>
      </c>
      <c r="H58" s="86">
        <v>0</v>
      </c>
    </row>
    <row r="59" spans="1:8" ht="10.5" customHeight="1" x14ac:dyDescent="0.25">
      <c r="A59" s="82"/>
      <c r="B59" s="81" t="s">
        <v>347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6">
        <v>0</v>
      </c>
    </row>
    <row r="60" spans="1:8" ht="10.5" customHeight="1" x14ac:dyDescent="0.25">
      <c r="A60" s="82"/>
      <c r="B60" s="81" t="s">
        <v>348</v>
      </c>
      <c r="C60" s="85">
        <v>0</v>
      </c>
      <c r="D60" s="85">
        <v>0</v>
      </c>
      <c r="E60" s="85">
        <v>0</v>
      </c>
      <c r="F60" s="85">
        <v>0</v>
      </c>
      <c r="G60" s="85">
        <v>0</v>
      </c>
      <c r="H60" s="86">
        <v>0</v>
      </c>
    </row>
    <row r="61" spans="1:8" ht="10.5" customHeight="1" x14ac:dyDescent="0.25">
      <c r="A61" s="246" t="s">
        <v>349</v>
      </c>
      <c r="B61" s="254"/>
      <c r="C61" s="85">
        <f>SUM(C62:C69)</f>
        <v>0</v>
      </c>
      <c r="D61" s="85">
        <f t="shared" ref="D61:H61" si="14">SUM(D62:D69)</f>
        <v>0</v>
      </c>
      <c r="E61" s="85">
        <f t="shared" si="14"/>
        <v>0</v>
      </c>
      <c r="F61" s="85">
        <f t="shared" si="14"/>
        <v>0</v>
      </c>
      <c r="G61" s="85">
        <f t="shared" si="14"/>
        <v>0</v>
      </c>
      <c r="H61" s="85">
        <f t="shared" si="14"/>
        <v>0</v>
      </c>
    </row>
    <row r="62" spans="1:8" ht="10.5" customHeight="1" x14ac:dyDescent="0.25">
      <c r="A62" s="82"/>
      <c r="B62" s="81" t="s">
        <v>350</v>
      </c>
      <c r="C62" s="85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</row>
    <row r="63" spans="1:8" ht="10.5" customHeight="1" x14ac:dyDescent="0.25">
      <c r="A63" s="82"/>
      <c r="B63" s="81" t="s">
        <v>351</v>
      </c>
      <c r="C63" s="85">
        <v>0</v>
      </c>
      <c r="D63" s="85">
        <v>0</v>
      </c>
      <c r="E63" s="85">
        <v>0</v>
      </c>
      <c r="F63" s="85">
        <v>0</v>
      </c>
      <c r="G63" s="85">
        <v>0</v>
      </c>
      <c r="H63" s="85">
        <v>0</v>
      </c>
    </row>
    <row r="64" spans="1:8" ht="10.5" customHeight="1" x14ac:dyDescent="0.25">
      <c r="A64" s="82"/>
      <c r="B64" s="81" t="s">
        <v>352</v>
      </c>
      <c r="C64" s="85">
        <v>0</v>
      </c>
      <c r="D64" s="85">
        <v>0</v>
      </c>
      <c r="E64" s="85">
        <v>0</v>
      </c>
      <c r="F64" s="85">
        <v>0</v>
      </c>
      <c r="G64" s="85">
        <v>0</v>
      </c>
      <c r="H64" s="85">
        <v>0</v>
      </c>
    </row>
    <row r="65" spans="1:8" ht="10.5" customHeight="1" x14ac:dyDescent="0.25">
      <c r="A65" s="82"/>
      <c r="B65" s="81" t="s">
        <v>353</v>
      </c>
      <c r="C65" s="85">
        <v>0</v>
      </c>
      <c r="D65" s="85">
        <v>0</v>
      </c>
      <c r="E65" s="85">
        <v>0</v>
      </c>
      <c r="F65" s="85">
        <v>0</v>
      </c>
      <c r="G65" s="85">
        <v>0</v>
      </c>
      <c r="H65" s="85">
        <v>0</v>
      </c>
    </row>
    <row r="66" spans="1:8" ht="10.5" customHeight="1" x14ac:dyDescent="0.25">
      <c r="A66" s="82"/>
      <c r="B66" s="81" t="s">
        <v>354</v>
      </c>
      <c r="C66" s="85">
        <v>0</v>
      </c>
      <c r="D66" s="85">
        <v>0</v>
      </c>
      <c r="E66" s="85">
        <v>0</v>
      </c>
      <c r="F66" s="85">
        <v>0</v>
      </c>
      <c r="G66" s="85">
        <v>0</v>
      </c>
      <c r="H66" s="85">
        <v>0</v>
      </c>
    </row>
    <row r="67" spans="1:8" ht="10.5" customHeight="1" x14ac:dyDescent="0.25">
      <c r="A67" s="82"/>
      <c r="B67" s="81" t="s">
        <v>355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</row>
    <row r="68" spans="1:8" ht="10.5" customHeight="1" x14ac:dyDescent="0.25">
      <c r="A68" s="82"/>
      <c r="B68" s="81" t="s">
        <v>356</v>
      </c>
      <c r="C68" s="85">
        <v>0</v>
      </c>
      <c r="D68" s="85">
        <v>0</v>
      </c>
      <c r="E68" s="85">
        <v>0</v>
      </c>
      <c r="F68" s="85">
        <v>0</v>
      </c>
      <c r="G68" s="85">
        <v>0</v>
      </c>
      <c r="H68" s="85">
        <v>0</v>
      </c>
    </row>
    <row r="69" spans="1:8" ht="10.5" customHeight="1" x14ac:dyDescent="0.25">
      <c r="A69" s="82"/>
      <c r="B69" s="81" t="s">
        <v>357</v>
      </c>
      <c r="C69" s="85">
        <v>0</v>
      </c>
      <c r="D69" s="85">
        <v>0</v>
      </c>
      <c r="E69" s="85">
        <v>0</v>
      </c>
      <c r="F69" s="85">
        <v>0</v>
      </c>
      <c r="G69" s="85">
        <v>0</v>
      </c>
      <c r="H69" s="85">
        <v>0</v>
      </c>
    </row>
    <row r="70" spans="1:8" ht="10.5" customHeight="1" x14ac:dyDescent="0.25">
      <c r="A70" s="246" t="s">
        <v>358</v>
      </c>
      <c r="B70" s="254"/>
      <c r="C70" s="85">
        <f>SUM(C71:C73)</f>
        <v>0</v>
      </c>
      <c r="D70" s="85">
        <f t="shared" ref="D70:H70" si="15">SUM(D71:D73)</f>
        <v>0</v>
      </c>
      <c r="E70" s="85">
        <f t="shared" si="15"/>
        <v>0</v>
      </c>
      <c r="F70" s="85">
        <f t="shared" si="15"/>
        <v>0</v>
      </c>
      <c r="G70" s="85">
        <f t="shared" si="15"/>
        <v>0</v>
      </c>
      <c r="H70" s="85">
        <f t="shared" si="15"/>
        <v>0</v>
      </c>
    </row>
    <row r="71" spans="1:8" ht="10.5" customHeight="1" x14ac:dyDescent="0.25">
      <c r="A71" s="82"/>
      <c r="B71" s="81" t="s">
        <v>359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</row>
    <row r="72" spans="1:8" ht="10.5" customHeight="1" x14ac:dyDescent="0.25">
      <c r="A72" s="82"/>
      <c r="B72" s="81" t="s">
        <v>360</v>
      </c>
      <c r="C72" s="85">
        <v>0</v>
      </c>
      <c r="D72" s="85">
        <v>0</v>
      </c>
      <c r="E72" s="85">
        <v>0</v>
      </c>
      <c r="F72" s="85">
        <v>0</v>
      </c>
      <c r="G72" s="85">
        <v>0</v>
      </c>
      <c r="H72" s="85">
        <v>0</v>
      </c>
    </row>
    <row r="73" spans="1:8" ht="10.5" customHeight="1" x14ac:dyDescent="0.25">
      <c r="A73" s="82"/>
      <c r="B73" s="81" t="s">
        <v>361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</row>
    <row r="74" spans="1:8" ht="10.5" customHeight="1" x14ac:dyDescent="0.25">
      <c r="A74" s="246" t="s">
        <v>362</v>
      </c>
      <c r="B74" s="254"/>
      <c r="C74" s="85">
        <f>SUM(C75:C81)</f>
        <v>0</v>
      </c>
      <c r="D74" s="85">
        <f t="shared" ref="D74:H74" si="16">SUM(D75:D81)</f>
        <v>0</v>
      </c>
      <c r="E74" s="85">
        <f t="shared" si="16"/>
        <v>0</v>
      </c>
      <c r="F74" s="85">
        <f t="shared" si="16"/>
        <v>0</v>
      </c>
      <c r="G74" s="85">
        <f t="shared" si="16"/>
        <v>0</v>
      </c>
      <c r="H74" s="85">
        <f t="shared" si="16"/>
        <v>0</v>
      </c>
    </row>
    <row r="75" spans="1:8" ht="10.5" customHeight="1" x14ac:dyDescent="0.25">
      <c r="A75" s="82"/>
      <c r="B75" s="81" t="s">
        <v>363</v>
      </c>
      <c r="C75" s="85">
        <v>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</row>
    <row r="76" spans="1:8" ht="10.5" customHeight="1" x14ac:dyDescent="0.25">
      <c r="A76" s="82"/>
      <c r="B76" s="81" t="s">
        <v>364</v>
      </c>
      <c r="C76" s="85">
        <v>0</v>
      </c>
      <c r="D76" s="85">
        <v>0</v>
      </c>
      <c r="E76" s="85">
        <v>0</v>
      </c>
      <c r="F76" s="85">
        <v>0</v>
      </c>
      <c r="G76" s="85">
        <v>0</v>
      </c>
      <c r="H76" s="85">
        <v>0</v>
      </c>
    </row>
    <row r="77" spans="1:8" ht="10.5" customHeight="1" x14ac:dyDescent="0.25">
      <c r="A77" s="82"/>
      <c r="B77" s="81" t="s">
        <v>365</v>
      </c>
      <c r="C77" s="85">
        <v>0</v>
      </c>
      <c r="D77" s="85">
        <v>0</v>
      </c>
      <c r="E77" s="85">
        <v>0</v>
      </c>
      <c r="F77" s="85">
        <v>0</v>
      </c>
      <c r="G77" s="85">
        <v>0</v>
      </c>
      <c r="H77" s="85">
        <v>0</v>
      </c>
    </row>
    <row r="78" spans="1:8" ht="10.5" customHeight="1" x14ac:dyDescent="0.25">
      <c r="A78" s="82"/>
      <c r="B78" s="81" t="s">
        <v>366</v>
      </c>
      <c r="C78" s="85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</row>
    <row r="79" spans="1:8" ht="10.5" customHeight="1" x14ac:dyDescent="0.25">
      <c r="A79" s="82"/>
      <c r="B79" s="81" t="s">
        <v>367</v>
      </c>
      <c r="C79" s="85">
        <v>0</v>
      </c>
      <c r="D79" s="85">
        <v>0</v>
      </c>
      <c r="E79" s="85">
        <v>0</v>
      </c>
      <c r="F79" s="85">
        <v>0</v>
      </c>
      <c r="G79" s="85">
        <v>0</v>
      </c>
      <c r="H79" s="85">
        <v>0</v>
      </c>
    </row>
    <row r="80" spans="1:8" ht="10.5" customHeight="1" x14ac:dyDescent="0.25">
      <c r="A80" s="82"/>
      <c r="B80" s="81" t="s">
        <v>368</v>
      </c>
      <c r="C80" s="85">
        <v>0</v>
      </c>
      <c r="D80" s="85">
        <v>0</v>
      </c>
      <c r="E80" s="85">
        <v>0</v>
      </c>
      <c r="F80" s="85">
        <v>0</v>
      </c>
      <c r="G80" s="85">
        <v>0</v>
      </c>
      <c r="H80" s="85">
        <v>0</v>
      </c>
    </row>
    <row r="81" spans="1:8" ht="10.5" customHeight="1" x14ac:dyDescent="0.25">
      <c r="A81" s="82"/>
      <c r="B81" s="81" t="s">
        <v>369</v>
      </c>
      <c r="C81" s="85">
        <v>0</v>
      </c>
      <c r="D81" s="85">
        <v>0</v>
      </c>
      <c r="E81" s="85">
        <v>0</v>
      </c>
      <c r="F81" s="85">
        <v>0</v>
      </c>
      <c r="G81" s="85">
        <v>0</v>
      </c>
      <c r="H81" s="85">
        <v>0</v>
      </c>
    </row>
    <row r="82" spans="1:8" ht="10.5" customHeight="1" thickBot="1" x14ac:dyDescent="0.3">
      <c r="A82" s="274"/>
      <c r="B82" s="275"/>
      <c r="C82" s="87"/>
      <c r="D82" s="88"/>
      <c r="E82" s="88"/>
      <c r="F82" s="88"/>
      <c r="G82" s="88"/>
      <c r="H82" s="88"/>
    </row>
    <row r="83" spans="1:8" ht="10.5" customHeight="1" thickBot="1" x14ac:dyDescent="0.3">
      <c r="A83" s="81"/>
      <c r="B83" s="81"/>
      <c r="C83" s="109"/>
      <c r="D83" s="109"/>
      <c r="E83" s="109"/>
      <c r="F83" s="109"/>
      <c r="G83" s="109"/>
      <c r="H83" s="109"/>
    </row>
    <row r="84" spans="1:8" ht="10.5" customHeight="1" x14ac:dyDescent="0.25">
      <c r="A84" s="265"/>
      <c r="B84" s="276"/>
      <c r="C84" s="250">
        <f>C86+C94+C104+C114+C124+C134+C138+C147+C151</f>
        <v>0</v>
      </c>
      <c r="D84" s="250">
        <f>D86+D94+D104+D114+D124+D134+D138+D147+D151</f>
        <v>0</v>
      </c>
      <c r="E84" s="250">
        <f t="shared" ref="E84" si="17">E86+E94+E104+E114+E124+E134+E138+E147+E151</f>
        <v>0</v>
      </c>
      <c r="F84" s="250">
        <f>F86+F94+F104+F114+F124+F134+F138+F147+F151</f>
        <v>0</v>
      </c>
      <c r="G84" s="250">
        <f t="shared" ref="G84:H84" si="18">G86+G94+G104+G114+G124+G134+G138+G147+G151</f>
        <v>0</v>
      </c>
      <c r="H84" s="250">
        <f t="shared" si="18"/>
        <v>0</v>
      </c>
    </row>
    <row r="85" spans="1:8" ht="10.5" customHeight="1" x14ac:dyDescent="0.25">
      <c r="A85" s="248" t="s">
        <v>372</v>
      </c>
      <c r="B85" s="249"/>
      <c r="C85" s="251"/>
      <c r="D85" s="251"/>
      <c r="E85" s="251"/>
      <c r="F85" s="251"/>
      <c r="G85" s="251"/>
      <c r="H85" s="251"/>
    </row>
    <row r="86" spans="1:8" ht="10.5" customHeight="1" x14ac:dyDescent="0.25">
      <c r="A86" s="246" t="s">
        <v>297</v>
      </c>
      <c r="B86" s="247"/>
      <c r="C86" s="85">
        <f>SUM(C87:C93)</f>
        <v>0</v>
      </c>
      <c r="D86" s="85">
        <f>D87+D88+D89+D90+D91+D92+D93</f>
        <v>0</v>
      </c>
      <c r="E86" s="85">
        <f t="shared" ref="E86:H86" si="19">SUM(E87:E93)</f>
        <v>0</v>
      </c>
      <c r="F86" s="85">
        <f t="shared" si="19"/>
        <v>0</v>
      </c>
      <c r="G86" s="85">
        <f>F86</f>
        <v>0</v>
      </c>
      <c r="H86" s="85">
        <f t="shared" si="19"/>
        <v>0</v>
      </c>
    </row>
    <row r="87" spans="1:8" ht="10.5" customHeight="1" x14ac:dyDescent="0.25">
      <c r="A87" s="82"/>
      <c r="B87" s="81" t="s">
        <v>298</v>
      </c>
      <c r="C87" s="85">
        <v>0</v>
      </c>
      <c r="D87" s="86">
        <v>0</v>
      </c>
      <c r="E87" s="86">
        <f>C87+D87</f>
        <v>0</v>
      </c>
      <c r="F87" s="86">
        <v>0</v>
      </c>
      <c r="G87" s="86">
        <v>0</v>
      </c>
      <c r="H87" s="86">
        <f>E87-F87</f>
        <v>0</v>
      </c>
    </row>
    <row r="88" spans="1:8" ht="10.5" customHeight="1" x14ac:dyDescent="0.25">
      <c r="A88" s="82"/>
      <c r="B88" s="81" t="s">
        <v>299</v>
      </c>
      <c r="C88" s="85">
        <v>0</v>
      </c>
      <c r="D88" s="86">
        <v>0</v>
      </c>
      <c r="E88" s="86">
        <f t="shared" ref="E88:E93" si="20">C88+D88</f>
        <v>0</v>
      </c>
      <c r="F88" s="86">
        <f>E88</f>
        <v>0</v>
      </c>
      <c r="G88" s="86">
        <f>F88</f>
        <v>0</v>
      </c>
      <c r="H88" s="86">
        <f t="shared" ref="H88:H93" si="21">E88-F88</f>
        <v>0</v>
      </c>
    </row>
    <row r="89" spans="1:8" ht="10.5" customHeight="1" x14ac:dyDescent="0.25">
      <c r="A89" s="82"/>
      <c r="B89" s="81" t="s">
        <v>300</v>
      </c>
      <c r="C89" s="85">
        <v>0</v>
      </c>
      <c r="D89" s="86">
        <v>0</v>
      </c>
      <c r="E89" s="86">
        <f t="shared" si="20"/>
        <v>0</v>
      </c>
      <c r="F89" s="86">
        <v>0</v>
      </c>
      <c r="G89" s="86">
        <v>0</v>
      </c>
      <c r="H89" s="86">
        <f t="shared" si="21"/>
        <v>0</v>
      </c>
    </row>
    <row r="90" spans="1:8" ht="10.5" customHeight="1" x14ac:dyDescent="0.25">
      <c r="A90" s="82"/>
      <c r="B90" s="81" t="s">
        <v>301</v>
      </c>
      <c r="C90" s="85">
        <v>0</v>
      </c>
      <c r="D90" s="86">
        <v>0</v>
      </c>
      <c r="E90" s="86">
        <f t="shared" si="20"/>
        <v>0</v>
      </c>
      <c r="F90" s="86">
        <v>0</v>
      </c>
      <c r="G90" s="86">
        <v>0</v>
      </c>
      <c r="H90" s="86">
        <f t="shared" si="21"/>
        <v>0</v>
      </c>
    </row>
    <row r="91" spans="1:8" ht="10.5" customHeight="1" x14ac:dyDescent="0.25">
      <c r="A91" s="82"/>
      <c r="B91" s="81" t="s">
        <v>302</v>
      </c>
      <c r="C91" s="85">
        <v>0</v>
      </c>
      <c r="D91" s="86">
        <v>0</v>
      </c>
      <c r="E91" s="86">
        <f t="shared" si="20"/>
        <v>0</v>
      </c>
      <c r="F91" s="86">
        <v>0</v>
      </c>
      <c r="G91" s="86">
        <v>0</v>
      </c>
      <c r="H91" s="86">
        <f t="shared" si="21"/>
        <v>0</v>
      </c>
    </row>
    <row r="92" spans="1:8" ht="10.5" customHeight="1" x14ac:dyDescent="0.25">
      <c r="A92" s="82"/>
      <c r="B92" s="81" t="s">
        <v>303</v>
      </c>
      <c r="C92" s="85">
        <v>0</v>
      </c>
      <c r="D92" s="86">
        <v>0</v>
      </c>
      <c r="E92" s="86">
        <f t="shared" si="20"/>
        <v>0</v>
      </c>
      <c r="F92" s="86">
        <v>0</v>
      </c>
      <c r="G92" s="86">
        <v>0</v>
      </c>
      <c r="H92" s="86">
        <f t="shared" si="21"/>
        <v>0</v>
      </c>
    </row>
    <row r="93" spans="1:8" ht="10.5" customHeight="1" x14ac:dyDescent="0.25">
      <c r="A93" s="82"/>
      <c r="B93" s="81" t="s">
        <v>304</v>
      </c>
      <c r="C93" s="85">
        <v>0</v>
      </c>
      <c r="D93" s="86">
        <v>0</v>
      </c>
      <c r="E93" s="86">
        <f t="shared" si="20"/>
        <v>0</v>
      </c>
      <c r="F93" s="86">
        <v>0</v>
      </c>
      <c r="G93" s="86">
        <v>0</v>
      </c>
      <c r="H93" s="86">
        <f t="shared" si="21"/>
        <v>0</v>
      </c>
    </row>
    <row r="94" spans="1:8" ht="10.5" customHeight="1" x14ac:dyDescent="0.25">
      <c r="A94" s="246" t="s">
        <v>305</v>
      </c>
      <c r="B94" s="247"/>
      <c r="C94" s="85">
        <f>SUM(C95:C103)</f>
        <v>0</v>
      </c>
      <c r="D94" s="85">
        <f>D95+D96+D97+D98+D99+D100+D101+D102+D103</f>
        <v>0</v>
      </c>
      <c r="E94" s="85">
        <f t="shared" ref="E94" si="22">SUM(E95:E103)</f>
        <v>0</v>
      </c>
      <c r="F94" s="85">
        <f t="shared" ref="F94" si="23">SUM(F95:F103)</f>
        <v>0</v>
      </c>
      <c r="G94" s="85">
        <f t="shared" ref="G94" si="24">SUM(G95:G103)</f>
        <v>0</v>
      </c>
      <c r="H94" s="85">
        <f t="shared" ref="H94" si="25">SUM(H95:H103)</f>
        <v>0</v>
      </c>
    </row>
    <row r="95" spans="1:8" ht="10.5" customHeight="1" x14ac:dyDescent="0.25">
      <c r="A95" s="82"/>
      <c r="B95" s="81" t="s">
        <v>306</v>
      </c>
      <c r="C95" s="85">
        <v>0</v>
      </c>
      <c r="D95" s="86">
        <v>0</v>
      </c>
      <c r="E95" s="86">
        <f>C95+D95</f>
        <v>0</v>
      </c>
      <c r="F95" s="86">
        <v>0</v>
      </c>
      <c r="G95" s="86">
        <f>F95</f>
        <v>0</v>
      </c>
      <c r="H95" s="86">
        <f>E95-F95</f>
        <v>0</v>
      </c>
    </row>
    <row r="96" spans="1:8" ht="10.5" customHeight="1" x14ac:dyDescent="0.25">
      <c r="A96" s="82"/>
      <c r="B96" s="81" t="s">
        <v>307</v>
      </c>
      <c r="C96" s="85">
        <v>0</v>
      </c>
      <c r="D96" s="86">
        <v>0</v>
      </c>
      <c r="E96" s="86">
        <f t="shared" ref="E96:E103" si="26">C96+D96</f>
        <v>0</v>
      </c>
      <c r="F96" s="86">
        <v>0</v>
      </c>
      <c r="G96" s="86">
        <f t="shared" ref="G96:G103" si="27">F96</f>
        <v>0</v>
      </c>
      <c r="H96" s="86">
        <f t="shared" ref="H96:H103" si="28">E96-F96</f>
        <v>0</v>
      </c>
    </row>
    <row r="97" spans="1:10" ht="10.5" customHeight="1" x14ac:dyDescent="0.25">
      <c r="A97" s="82"/>
      <c r="B97" s="81" t="s">
        <v>308</v>
      </c>
      <c r="C97" s="85">
        <v>0</v>
      </c>
      <c r="D97" s="86">
        <v>0</v>
      </c>
      <c r="E97" s="86">
        <f t="shared" si="26"/>
        <v>0</v>
      </c>
      <c r="F97" s="86">
        <v>0</v>
      </c>
      <c r="G97" s="86">
        <f t="shared" si="27"/>
        <v>0</v>
      </c>
      <c r="H97" s="86">
        <f t="shared" si="28"/>
        <v>0</v>
      </c>
    </row>
    <row r="98" spans="1:10" ht="10.5" customHeight="1" x14ac:dyDescent="0.25">
      <c r="A98" s="82"/>
      <c r="B98" s="81" t="s">
        <v>309</v>
      </c>
      <c r="C98" s="85">
        <v>0</v>
      </c>
      <c r="D98" s="86">
        <v>0</v>
      </c>
      <c r="E98" s="86">
        <f t="shared" si="26"/>
        <v>0</v>
      </c>
      <c r="F98" s="86">
        <v>0</v>
      </c>
      <c r="G98" s="86">
        <f t="shared" si="27"/>
        <v>0</v>
      </c>
      <c r="H98" s="86">
        <f t="shared" si="28"/>
        <v>0</v>
      </c>
    </row>
    <row r="99" spans="1:10" ht="10.5" customHeight="1" x14ac:dyDescent="0.25">
      <c r="A99" s="82"/>
      <c r="B99" s="81" t="s">
        <v>310</v>
      </c>
      <c r="C99" s="85">
        <v>0</v>
      </c>
      <c r="D99" s="86">
        <v>0</v>
      </c>
      <c r="E99" s="86">
        <f t="shared" si="26"/>
        <v>0</v>
      </c>
      <c r="F99" s="86">
        <v>0</v>
      </c>
      <c r="G99" s="86">
        <f t="shared" si="27"/>
        <v>0</v>
      </c>
      <c r="H99" s="86">
        <f t="shared" si="28"/>
        <v>0</v>
      </c>
    </row>
    <row r="100" spans="1:10" ht="10.5" customHeight="1" x14ac:dyDescent="0.25">
      <c r="A100" s="82"/>
      <c r="B100" s="81" t="s">
        <v>311</v>
      </c>
      <c r="C100" s="85">
        <v>0</v>
      </c>
      <c r="D100" s="86">
        <v>0</v>
      </c>
      <c r="E100" s="86">
        <f t="shared" si="26"/>
        <v>0</v>
      </c>
      <c r="F100" s="86">
        <v>0</v>
      </c>
      <c r="G100" s="86">
        <f t="shared" si="27"/>
        <v>0</v>
      </c>
      <c r="H100" s="86">
        <f t="shared" si="28"/>
        <v>0</v>
      </c>
    </row>
    <row r="101" spans="1:10" ht="10.5" customHeight="1" x14ac:dyDescent="0.25">
      <c r="A101" s="82"/>
      <c r="B101" s="81" t="s">
        <v>312</v>
      </c>
      <c r="C101" s="85">
        <v>0</v>
      </c>
      <c r="D101" s="86">
        <v>0</v>
      </c>
      <c r="E101" s="86">
        <f t="shared" si="26"/>
        <v>0</v>
      </c>
      <c r="F101" s="86">
        <v>0</v>
      </c>
      <c r="G101" s="86">
        <f>F101</f>
        <v>0</v>
      </c>
      <c r="H101" s="86">
        <f t="shared" si="28"/>
        <v>0</v>
      </c>
      <c r="I101" s="59"/>
    </row>
    <row r="102" spans="1:10" ht="10.5" customHeight="1" x14ac:dyDescent="0.25">
      <c r="A102" s="82"/>
      <c r="B102" s="81" t="s">
        <v>313</v>
      </c>
      <c r="C102" s="85">
        <v>0</v>
      </c>
      <c r="D102" s="86">
        <v>0</v>
      </c>
      <c r="E102" s="86">
        <f t="shared" si="26"/>
        <v>0</v>
      </c>
      <c r="F102" s="86">
        <v>0</v>
      </c>
      <c r="G102" s="86">
        <f t="shared" si="27"/>
        <v>0</v>
      </c>
      <c r="H102" s="86">
        <f t="shared" si="28"/>
        <v>0</v>
      </c>
    </row>
    <row r="103" spans="1:10" ht="10.5" customHeight="1" x14ac:dyDescent="0.25">
      <c r="A103" s="82"/>
      <c r="B103" s="81" t="s">
        <v>314</v>
      </c>
      <c r="C103" s="85">
        <v>0</v>
      </c>
      <c r="D103" s="86">
        <v>0</v>
      </c>
      <c r="E103" s="86">
        <f t="shared" si="26"/>
        <v>0</v>
      </c>
      <c r="F103" s="86">
        <v>0</v>
      </c>
      <c r="G103" s="86">
        <f t="shared" si="27"/>
        <v>0</v>
      </c>
      <c r="H103" s="86">
        <f t="shared" si="28"/>
        <v>0</v>
      </c>
    </row>
    <row r="104" spans="1:10" ht="10.5" customHeight="1" x14ac:dyDescent="0.25">
      <c r="A104" s="246" t="s">
        <v>315</v>
      </c>
      <c r="B104" s="247"/>
      <c r="C104" s="85">
        <f>SUM(C105:C113)</f>
        <v>0</v>
      </c>
      <c r="D104" s="85">
        <f>D105+D106+D107+D108+D109+D110+D111+D112+D113</f>
        <v>0</v>
      </c>
      <c r="E104" s="85">
        <f t="shared" ref="E104:G104" si="29">SUM(E105:E113)</f>
        <v>0</v>
      </c>
      <c r="F104" s="85">
        <f t="shared" si="29"/>
        <v>0</v>
      </c>
      <c r="G104" s="85">
        <f t="shared" si="29"/>
        <v>0</v>
      </c>
      <c r="H104" s="85">
        <f t="shared" ref="H104" si="30">SUM(H105:H113)</f>
        <v>0</v>
      </c>
      <c r="J104" s="59"/>
    </row>
    <row r="105" spans="1:10" ht="10.5" customHeight="1" x14ac:dyDescent="0.25">
      <c r="A105" s="82"/>
      <c r="B105" s="81" t="s">
        <v>316</v>
      </c>
      <c r="C105" s="85">
        <v>0</v>
      </c>
      <c r="D105" s="86">
        <v>0</v>
      </c>
      <c r="E105" s="86">
        <f>C105+D105</f>
        <v>0</v>
      </c>
      <c r="F105" s="86">
        <v>0</v>
      </c>
      <c r="G105" s="86">
        <f>F105</f>
        <v>0</v>
      </c>
      <c r="H105" s="86">
        <f>E105-F105</f>
        <v>0</v>
      </c>
      <c r="J105" s="59"/>
    </row>
    <row r="106" spans="1:10" ht="10.5" customHeight="1" x14ac:dyDescent="0.25">
      <c r="A106" s="82"/>
      <c r="B106" s="81" t="s">
        <v>317</v>
      </c>
      <c r="C106" s="85">
        <v>0</v>
      </c>
      <c r="D106" s="86">
        <v>0</v>
      </c>
      <c r="E106" s="86">
        <f t="shared" ref="E106:E120" si="31">C106+D106</f>
        <v>0</v>
      </c>
      <c r="F106" s="86">
        <v>0</v>
      </c>
      <c r="G106" s="86">
        <f t="shared" ref="G106:G113" si="32">F106</f>
        <v>0</v>
      </c>
      <c r="H106" s="86">
        <f t="shared" ref="H106:H113" si="33">E106-F106</f>
        <v>0</v>
      </c>
      <c r="J106" s="59"/>
    </row>
    <row r="107" spans="1:10" ht="10.5" customHeight="1" x14ac:dyDescent="0.25">
      <c r="A107" s="82"/>
      <c r="B107" s="81" t="s">
        <v>318</v>
      </c>
      <c r="C107" s="85">
        <v>0</v>
      </c>
      <c r="D107" s="86">
        <v>0</v>
      </c>
      <c r="E107" s="86">
        <f t="shared" si="31"/>
        <v>0</v>
      </c>
      <c r="F107" s="86">
        <v>0</v>
      </c>
      <c r="G107" s="86">
        <f t="shared" si="32"/>
        <v>0</v>
      </c>
      <c r="H107" s="86">
        <f t="shared" si="33"/>
        <v>0</v>
      </c>
      <c r="J107" s="59"/>
    </row>
    <row r="108" spans="1:10" ht="10.5" customHeight="1" x14ac:dyDescent="0.25">
      <c r="A108" s="82"/>
      <c r="B108" s="81" t="s">
        <v>319</v>
      </c>
      <c r="C108" s="85">
        <v>0</v>
      </c>
      <c r="D108" s="86">
        <v>0</v>
      </c>
      <c r="E108" s="86">
        <f t="shared" si="31"/>
        <v>0</v>
      </c>
      <c r="F108" s="86">
        <v>0</v>
      </c>
      <c r="G108" s="86">
        <f t="shared" si="32"/>
        <v>0</v>
      </c>
      <c r="H108" s="86">
        <f t="shared" si="33"/>
        <v>0</v>
      </c>
    </row>
    <row r="109" spans="1:10" ht="10.5" customHeight="1" x14ac:dyDescent="0.25">
      <c r="A109" s="82"/>
      <c r="B109" s="81" t="s">
        <v>320</v>
      </c>
      <c r="C109" s="85">
        <v>0</v>
      </c>
      <c r="D109" s="86">
        <v>0</v>
      </c>
      <c r="E109" s="86">
        <f t="shared" si="31"/>
        <v>0</v>
      </c>
      <c r="F109" s="86">
        <v>0</v>
      </c>
      <c r="G109" s="86">
        <f t="shared" si="32"/>
        <v>0</v>
      </c>
      <c r="H109" s="86">
        <f t="shared" si="33"/>
        <v>0</v>
      </c>
    </row>
    <row r="110" spans="1:10" ht="10.5" customHeight="1" x14ac:dyDescent="0.25">
      <c r="A110" s="82"/>
      <c r="B110" s="81" t="s">
        <v>321</v>
      </c>
      <c r="C110" s="85">
        <v>0</v>
      </c>
      <c r="D110" s="86">
        <v>0</v>
      </c>
      <c r="E110" s="86">
        <f t="shared" si="31"/>
        <v>0</v>
      </c>
      <c r="F110" s="86">
        <v>0</v>
      </c>
      <c r="G110" s="86">
        <f t="shared" si="32"/>
        <v>0</v>
      </c>
      <c r="H110" s="86">
        <f t="shared" si="33"/>
        <v>0</v>
      </c>
    </row>
    <row r="111" spans="1:10" ht="10.5" customHeight="1" x14ac:dyDescent="0.25">
      <c r="A111" s="82"/>
      <c r="B111" s="81" t="s">
        <v>322</v>
      </c>
      <c r="C111" s="85">
        <v>0</v>
      </c>
      <c r="D111" s="86">
        <v>0</v>
      </c>
      <c r="E111" s="86">
        <f t="shared" si="31"/>
        <v>0</v>
      </c>
      <c r="F111" s="86">
        <v>0</v>
      </c>
      <c r="G111" s="86">
        <f t="shared" si="32"/>
        <v>0</v>
      </c>
      <c r="H111" s="86">
        <f t="shared" si="33"/>
        <v>0</v>
      </c>
    </row>
    <row r="112" spans="1:10" ht="10.5" customHeight="1" x14ac:dyDescent="0.25">
      <c r="A112" s="82"/>
      <c r="B112" s="81" t="s">
        <v>323</v>
      </c>
      <c r="C112" s="85">
        <v>0</v>
      </c>
      <c r="D112" s="86">
        <v>0</v>
      </c>
      <c r="E112" s="86">
        <f t="shared" si="31"/>
        <v>0</v>
      </c>
      <c r="F112" s="86">
        <v>0</v>
      </c>
      <c r="G112" s="86">
        <f>F112</f>
        <v>0</v>
      </c>
      <c r="H112" s="86">
        <f t="shared" si="33"/>
        <v>0</v>
      </c>
    </row>
    <row r="113" spans="1:8" ht="10.5" customHeight="1" x14ac:dyDescent="0.25">
      <c r="A113" s="82"/>
      <c r="B113" s="81" t="s">
        <v>324</v>
      </c>
      <c r="C113" s="85">
        <v>0</v>
      </c>
      <c r="D113" s="86">
        <v>0</v>
      </c>
      <c r="E113" s="86">
        <f t="shared" si="31"/>
        <v>0</v>
      </c>
      <c r="F113" s="86">
        <v>0</v>
      </c>
      <c r="G113" s="86">
        <f t="shared" si="32"/>
        <v>0</v>
      </c>
      <c r="H113" s="86">
        <f t="shared" si="33"/>
        <v>0</v>
      </c>
    </row>
    <row r="114" spans="1:8" ht="19.5" customHeight="1" x14ac:dyDescent="0.25">
      <c r="A114" s="252" t="s">
        <v>325</v>
      </c>
      <c r="B114" s="253"/>
      <c r="C114" s="85">
        <f>SUM(C115:C123)</f>
        <v>0</v>
      </c>
      <c r="D114" s="85">
        <f t="shared" ref="D114:F114" si="34">SUM(D115:D123)</f>
        <v>0</v>
      </c>
      <c r="E114" s="86">
        <f t="shared" si="31"/>
        <v>0</v>
      </c>
      <c r="F114" s="85">
        <f t="shared" si="34"/>
        <v>0</v>
      </c>
      <c r="G114" s="85">
        <f t="shared" ref="G114" si="35">SUM(G115:G123)</f>
        <v>0</v>
      </c>
      <c r="H114" s="85">
        <f t="shared" ref="H114" si="36">SUM(H115:H123)</f>
        <v>0</v>
      </c>
    </row>
    <row r="115" spans="1:8" ht="10.5" customHeight="1" x14ac:dyDescent="0.25">
      <c r="A115" s="82"/>
      <c r="B115" s="81" t="s">
        <v>326</v>
      </c>
      <c r="C115" s="85">
        <v>0</v>
      </c>
      <c r="D115" s="86">
        <v>0</v>
      </c>
      <c r="E115" s="86">
        <f t="shared" si="31"/>
        <v>0</v>
      </c>
      <c r="F115" s="86">
        <v>0</v>
      </c>
      <c r="G115" s="86">
        <v>0</v>
      </c>
      <c r="H115" s="86">
        <f>E115-F115</f>
        <v>0</v>
      </c>
    </row>
    <row r="116" spans="1:8" ht="10.5" customHeight="1" x14ac:dyDescent="0.25">
      <c r="A116" s="82"/>
      <c r="B116" s="81" t="s">
        <v>327</v>
      </c>
      <c r="C116" s="85">
        <v>0</v>
      </c>
      <c r="D116" s="86">
        <v>0</v>
      </c>
      <c r="E116" s="86">
        <f t="shared" si="31"/>
        <v>0</v>
      </c>
      <c r="F116" s="86">
        <v>0</v>
      </c>
      <c r="G116" s="86">
        <v>0</v>
      </c>
      <c r="H116" s="86">
        <f t="shared" ref="H116:H158" si="37">E116-F116</f>
        <v>0</v>
      </c>
    </row>
    <row r="117" spans="1:8" ht="10.5" customHeight="1" x14ac:dyDescent="0.25">
      <c r="A117" s="82"/>
      <c r="B117" s="81" t="s">
        <v>328</v>
      </c>
      <c r="C117" s="85">
        <v>0</v>
      </c>
      <c r="D117" s="86">
        <v>0</v>
      </c>
      <c r="E117" s="86">
        <f t="shared" si="31"/>
        <v>0</v>
      </c>
      <c r="F117" s="86">
        <v>0</v>
      </c>
      <c r="G117" s="86">
        <v>0</v>
      </c>
      <c r="H117" s="86">
        <f t="shared" si="37"/>
        <v>0</v>
      </c>
    </row>
    <row r="118" spans="1:8" ht="10.5" customHeight="1" x14ac:dyDescent="0.25">
      <c r="A118" s="82"/>
      <c r="B118" s="81" t="s">
        <v>329</v>
      </c>
      <c r="C118" s="85">
        <v>0</v>
      </c>
      <c r="D118" s="86">
        <v>0</v>
      </c>
      <c r="E118" s="86">
        <f t="shared" si="31"/>
        <v>0</v>
      </c>
      <c r="F118" s="86">
        <v>0</v>
      </c>
      <c r="G118" s="86">
        <f>F118</f>
        <v>0</v>
      </c>
      <c r="H118" s="86">
        <f t="shared" si="37"/>
        <v>0</v>
      </c>
    </row>
    <row r="119" spans="1:8" ht="10.5" customHeight="1" x14ac:dyDescent="0.25">
      <c r="A119" s="82"/>
      <c r="B119" s="81" t="s">
        <v>330</v>
      </c>
      <c r="C119" s="85">
        <v>0</v>
      </c>
      <c r="D119" s="86">
        <v>0</v>
      </c>
      <c r="E119" s="86">
        <f t="shared" si="31"/>
        <v>0</v>
      </c>
      <c r="F119" s="86">
        <v>0</v>
      </c>
      <c r="G119" s="86">
        <v>0</v>
      </c>
      <c r="H119" s="86">
        <f t="shared" si="37"/>
        <v>0</v>
      </c>
    </row>
    <row r="120" spans="1:8" ht="10.5" customHeight="1" x14ac:dyDescent="0.25">
      <c r="A120" s="82"/>
      <c r="B120" s="81" t="s">
        <v>331</v>
      </c>
      <c r="C120" s="85">
        <v>0</v>
      </c>
      <c r="D120" s="86">
        <v>0</v>
      </c>
      <c r="E120" s="86">
        <f t="shared" si="31"/>
        <v>0</v>
      </c>
      <c r="F120" s="86">
        <v>0</v>
      </c>
      <c r="G120" s="86">
        <v>0</v>
      </c>
      <c r="H120" s="86">
        <f t="shared" si="37"/>
        <v>0</v>
      </c>
    </row>
    <row r="121" spans="1:8" ht="10.5" customHeight="1" x14ac:dyDescent="0.25">
      <c r="A121" s="82"/>
      <c r="B121" s="81" t="s">
        <v>332</v>
      </c>
      <c r="C121" s="85">
        <v>0</v>
      </c>
      <c r="D121" s="86">
        <v>0</v>
      </c>
      <c r="E121" s="86">
        <f t="shared" ref="E121:E123" si="38">C121+D121</f>
        <v>0</v>
      </c>
      <c r="F121" s="86">
        <v>0</v>
      </c>
      <c r="G121" s="86">
        <v>0</v>
      </c>
      <c r="H121" s="86">
        <f t="shared" si="37"/>
        <v>0</v>
      </c>
    </row>
    <row r="122" spans="1:8" ht="10.5" customHeight="1" x14ac:dyDescent="0.25">
      <c r="A122" s="82"/>
      <c r="B122" s="81" t="s">
        <v>333</v>
      </c>
      <c r="C122" s="85">
        <v>0</v>
      </c>
      <c r="D122" s="86">
        <v>0</v>
      </c>
      <c r="E122" s="86">
        <f t="shared" si="38"/>
        <v>0</v>
      </c>
      <c r="F122" s="86">
        <v>0</v>
      </c>
      <c r="G122" s="86">
        <v>0</v>
      </c>
      <c r="H122" s="86">
        <f t="shared" si="37"/>
        <v>0</v>
      </c>
    </row>
    <row r="123" spans="1:8" ht="10.5" customHeight="1" x14ac:dyDescent="0.25">
      <c r="A123" s="82"/>
      <c r="B123" s="81" t="s">
        <v>334</v>
      </c>
      <c r="C123" s="85">
        <v>0</v>
      </c>
      <c r="D123" s="86">
        <v>0</v>
      </c>
      <c r="E123" s="86">
        <f t="shared" si="38"/>
        <v>0</v>
      </c>
      <c r="F123" s="86">
        <v>0</v>
      </c>
      <c r="G123" s="86">
        <v>0</v>
      </c>
      <c r="H123" s="86">
        <f t="shared" si="37"/>
        <v>0</v>
      </c>
    </row>
    <row r="124" spans="1:8" ht="10.5" customHeight="1" x14ac:dyDescent="0.25">
      <c r="A124" s="246" t="s">
        <v>335</v>
      </c>
      <c r="B124" s="247"/>
      <c r="C124" s="85">
        <f>SUM(C125:C133)</f>
        <v>0</v>
      </c>
      <c r="D124" s="85">
        <f t="shared" ref="D124:E124" si="39">SUM(D125:D133)</f>
        <v>0</v>
      </c>
      <c r="E124" s="85">
        <f t="shared" si="39"/>
        <v>0</v>
      </c>
      <c r="F124" s="85">
        <f t="shared" ref="F124" si="40">SUM(F125:F133)</f>
        <v>0</v>
      </c>
      <c r="G124" s="85">
        <f t="shared" ref="G124" si="41">SUM(G125:G133)</f>
        <v>0</v>
      </c>
      <c r="H124" s="85">
        <f t="shared" ref="H124" si="42">SUM(H125:H133)</f>
        <v>0</v>
      </c>
    </row>
    <row r="125" spans="1:8" ht="10.5" customHeight="1" x14ac:dyDescent="0.25">
      <c r="A125" s="82"/>
      <c r="B125" s="81" t="s">
        <v>336</v>
      </c>
      <c r="C125" s="85">
        <v>0</v>
      </c>
      <c r="D125" s="86">
        <v>0</v>
      </c>
      <c r="E125" s="86">
        <f>C125+D125</f>
        <v>0</v>
      </c>
      <c r="F125" s="86">
        <f t="shared" ref="F125:G133" si="43">D125+E125</f>
        <v>0</v>
      </c>
      <c r="G125" s="86">
        <f t="shared" si="43"/>
        <v>0</v>
      </c>
      <c r="H125" s="86">
        <f t="shared" si="37"/>
        <v>0</v>
      </c>
    </row>
    <row r="126" spans="1:8" ht="10.5" customHeight="1" x14ac:dyDescent="0.25">
      <c r="A126" s="82"/>
      <c r="B126" s="81" t="s">
        <v>337</v>
      </c>
      <c r="C126" s="85">
        <v>0</v>
      </c>
      <c r="D126" s="86">
        <v>0</v>
      </c>
      <c r="E126" s="86">
        <f t="shared" ref="E126:E133" si="44">C126+D126</f>
        <v>0</v>
      </c>
      <c r="F126" s="86">
        <f t="shared" si="43"/>
        <v>0</v>
      </c>
      <c r="G126" s="86">
        <f t="shared" si="43"/>
        <v>0</v>
      </c>
      <c r="H126" s="86">
        <f t="shared" si="37"/>
        <v>0</v>
      </c>
    </row>
    <row r="127" spans="1:8" ht="10.5" customHeight="1" x14ac:dyDescent="0.25">
      <c r="A127" s="82"/>
      <c r="B127" s="81" t="s">
        <v>338</v>
      </c>
      <c r="C127" s="85">
        <v>0</v>
      </c>
      <c r="D127" s="86">
        <v>0</v>
      </c>
      <c r="E127" s="86">
        <f t="shared" si="44"/>
        <v>0</v>
      </c>
      <c r="F127" s="86">
        <f t="shared" si="43"/>
        <v>0</v>
      </c>
      <c r="G127" s="86">
        <f t="shared" si="43"/>
        <v>0</v>
      </c>
      <c r="H127" s="86">
        <f t="shared" si="37"/>
        <v>0</v>
      </c>
    </row>
    <row r="128" spans="1:8" ht="10.5" customHeight="1" x14ac:dyDescent="0.25">
      <c r="A128" s="82"/>
      <c r="B128" s="81" t="s">
        <v>339</v>
      </c>
      <c r="C128" s="85">
        <v>0</v>
      </c>
      <c r="D128" s="86">
        <v>0</v>
      </c>
      <c r="E128" s="86">
        <f t="shared" si="44"/>
        <v>0</v>
      </c>
      <c r="F128" s="86">
        <f t="shared" si="43"/>
        <v>0</v>
      </c>
      <c r="G128" s="86">
        <f t="shared" si="43"/>
        <v>0</v>
      </c>
      <c r="H128" s="86">
        <f t="shared" si="37"/>
        <v>0</v>
      </c>
    </row>
    <row r="129" spans="1:8" ht="10.5" customHeight="1" x14ac:dyDescent="0.25">
      <c r="A129" s="82"/>
      <c r="B129" s="81" t="s">
        <v>340</v>
      </c>
      <c r="C129" s="85">
        <v>0</v>
      </c>
      <c r="D129" s="86">
        <v>0</v>
      </c>
      <c r="E129" s="86">
        <f t="shared" si="44"/>
        <v>0</v>
      </c>
      <c r="F129" s="86">
        <f t="shared" si="43"/>
        <v>0</v>
      </c>
      <c r="G129" s="86">
        <f t="shared" si="43"/>
        <v>0</v>
      </c>
      <c r="H129" s="86">
        <f t="shared" si="37"/>
        <v>0</v>
      </c>
    </row>
    <row r="130" spans="1:8" ht="10.5" customHeight="1" x14ac:dyDescent="0.25">
      <c r="A130" s="82"/>
      <c r="B130" s="81" t="s">
        <v>341</v>
      </c>
      <c r="C130" s="85">
        <v>0</v>
      </c>
      <c r="D130" s="86">
        <v>0</v>
      </c>
      <c r="E130" s="86">
        <f t="shared" si="44"/>
        <v>0</v>
      </c>
      <c r="F130" s="86">
        <f t="shared" si="43"/>
        <v>0</v>
      </c>
      <c r="G130" s="86">
        <f t="shared" si="43"/>
        <v>0</v>
      </c>
      <c r="H130" s="86">
        <f t="shared" si="37"/>
        <v>0</v>
      </c>
    </row>
    <row r="131" spans="1:8" ht="10.5" customHeight="1" x14ac:dyDescent="0.25">
      <c r="A131" s="82"/>
      <c r="B131" s="81" t="s">
        <v>342</v>
      </c>
      <c r="C131" s="85">
        <v>0</v>
      </c>
      <c r="D131" s="86">
        <v>0</v>
      </c>
      <c r="E131" s="86">
        <f t="shared" si="44"/>
        <v>0</v>
      </c>
      <c r="F131" s="86">
        <f t="shared" si="43"/>
        <v>0</v>
      </c>
      <c r="G131" s="86">
        <f t="shared" si="43"/>
        <v>0</v>
      </c>
      <c r="H131" s="86">
        <f t="shared" si="37"/>
        <v>0</v>
      </c>
    </row>
    <row r="132" spans="1:8" ht="10.5" customHeight="1" x14ac:dyDescent="0.25">
      <c r="A132" s="82"/>
      <c r="B132" s="81" t="s">
        <v>343</v>
      </c>
      <c r="C132" s="85">
        <v>0</v>
      </c>
      <c r="D132" s="86">
        <v>0</v>
      </c>
      <c r="E132" s="86">
        <f t="shared" si="44"/>
        <v>0</v>
      </c>
      <c r="F132" s="86">
        <f t="shared" si="43"/>
        <v>0</v>
      </c>
      <c r="G132" s="86">
        <f t="shared" si="43"/>
        <v>0</v>
      </c>
      <c r="H132" s="86">
        <f t="shared" si="37"/>
        <v>0</v>
      </c>
    </row>
    <row r="133" spans="1:8" ht="10.5" customHeight="1" x14ac:dyDescent="0.25">
      <c r="A133" s="82"/>
      <c r="B133" s="81" t="s">
        <v>344</v>
      </c>
      <c r="C133" s="85">
        <v>0</v>
      </c>
      <c r="D133" s="86">
        <v>0</v>
      </c>
      <c r="E133" s="86">
        <f t="shared" si="44"/>
        <v>0</v>
      </c>
      <c r="F133" s="86">
        <f t="shared" si="43"/>
        <v>0</v>
      </c>
      <c r="G133" s="86">
        <f t="shared" si="43"/>
        <v>0</v>
      </c>
      <c r="H133" s="86">
        <f t="shared" si="37"/>
        <v>0</v>
      </c>
    </row>
    <row r="134" spans="1:8" ht="10.5" customHeight="1" x14ac:dyDescent="0.25">
      <c r="A134" s="246" t="s">
        <v>345</v>
      </c>
      <c r="B134" s="247"/>
      <c r="C134" s="85">
        <v>0</v>
      </c>
      <c r="D134" s="85">
        <v>0</v>
      </c>
      <c r="E134" s="85">
        <v>0</v>
      </c>
      <c r="F134" s="85">
        <v>0</v>
      </c>
      <c r="G134" s="85">
        <v>0</v>
      </c>
      <c r="H134" s="86">
        <f t="shared" si="37"/>
        <v>0</v>
      </c>
    </row>
    <row r="135" spans="1:8" ht="10.5" customHeight="1" x14ac:dyDescent="0.25">
      <c r="A135" s="82"/>
      <c r="B135" s="81" t="s">
        <v>346</v>
      </c>
      <c r="C135" s="85">
        <v>0</v>
      </c>
      <c r="D135" s="85">
        <v>0</v>
      </c>
      <c r="E135" s="85">
        <v>0</v>
      </c>
      <c r="F135" s="85">
        <v>0</v>
      </c>
      <c r="G135" s="85">
        <v>0</v>
      </c>
      <c r="H135" s="86">
        <f t="shared" si="37"/>
        <v>0</v>
      </c>
    </row>
    <row r="136" spans="1:8" ht="10.5" customHeight="1" x14ac:dyDescent="0.25">
      <c r="A136" s="82"/>
      <c r="B136" s="81" t="s">
        <v>347</v>
      </c>
      <c r="C136" s="85">
        <v>0</v>
      </c>
      <c r="D136" s="85">
        <v>0</v>
      </c>
      <c r="E136" s="85">
        <v>0</v>
      </c>
      <c r="F136" s="85">
        <v>0</v>
      </c>
      <c r="G136" s="85">
        <v>0</v>
      </c>
      <c r="H136" s="86">
        <f t="shared" si="37"/>
        <v>0</v>
      </c>
    </row>
    <row r="137" spans="1:8" ht="10.5" customHeight="1" x14ac:dyDescent="0.25">
      <c r="A137" s="82"/>
      <c r="B137" s="81" t="s">
        <v>348</v>
      </c>
      <c r="C137" s="85">
        <v>0</v>
      </c>
      <c r="D137" s="85">
        <v>0</v>
      </c>
      <c r="E137" s="85">
        <v>0</v>
      </c>
      <c r="F137" s="85">
        <v>0</v>
      </c>
      <c r="G137" s="85">
        <v>0</v>
      </c>
      <c r="H137" s="86">
        <f t="shared" si="37"/>
        <v>0</v>
      </c>
    </row>
    <row r="138" spans="1:8" ht="10.5" customHeight="1" x14ac:dyDescent="0.25">
      <c r="A138" s="246" t="s">
        <v>349</v>
      </c>
      <c r="B138" s="247"/>
      <c r="C138" s="85">
        <v>0</v>
      </c>
      <c r="D138" s="85">
        <v>0</v>
      </c>
      <c r="E138" s="85">
        <v>0</v>
      </c>
      <c r="F138" s="85">
        <v>0</v>
      </c>
      <c r="G138" s="85">
        <v>0</v>
      </c>
      <c r="H138" s="86">
        <f t="shared" si="37"/>
        <v>0</v>
      </c>
    </row>
    <row r="139" spans="1:8" ht="10.5" customHeight="1" x14ac:dyDescent="0.25">
      <c r="A139" s="82"/>
      <c r="B139" s="81" t="s">
        <v>350</v>
      </c>
      <c r="C139" s="85">
        <v>0</v>
      </c>
      <c r="D139" s="85">
        <v>0</v>
      </c>
      <c r="E139" s="85">
        <v>0</v>
      </c>
      <c r="F139" s="85">
        <v>0</v>
      </c>
      <c r="G139" s="85">
        <v>0</v>
      </c>
      <c r="H139" s="86">
        <f t="shared" si="37"/>
        <v>0</v>
      </c>
    </row>
    <row r="140" spans="1:8" ht="10.5" customHeight="1" x14ac:dyDescent="0.25">
      <c r="A140" s="82"/>
      <c r="B140" s="81" t="s">
        <v>351</v>
      </c>
      <c r="C140" s="85">
        <v>0</v>
      </c>
      <c r="D140" s="85">
        <v>0</v>
      </c>
      <c r="E140" s="85">
        <v>0</v>
      </c>
      <c r="F140" s="85">
        <v>0</v>
      </c>
      <c r="G140" s="85">
        <v>0</v>
      </c>
      <c r="H140" s="86">
        <f t="shared" si="37"/>
        <v>0</v>
      </c>
    </row>
    <row r="141" spans="1:8" ht="10.5" customHeight="1" x14ac:dyDescent="0.25">
      <c r="A141" s="82"/>
      <c r="B141" s="81" t="s">
        <v>352</v>
      </c>
      <c r="C141" s="85">
        <v>0</v>
      </c>
      <c r="D141" s="85">
        <v>0</v>
      </c>
      <c r="E141" s="85">
        <v>0</v>
      </c>
      <c r="F141" s="85">
        <v>0</v>
      </c>
      <c r="G141" s="85">
        <v>0</v>
      </c>
      <c r="H141" s="86">
        <f t="shared" si="37"/>
        <v>0</v>
      </c>
    </row>
    <row r="142" spans="1:8" ht="10.5" customHeight="1" x14ac:dyDescent="0.25">
      <c r="A142" s="82"/>
      <c r="B142" s="81" t="s">
        <v>353</v>
      </c>
      <c r="C142" s="85">
        <v>0</v>
      </c>
      <c r="D142" s="85">
        <v>0</v>
      </c>
      <c r="E142" s="85">
        <v>0</v>
      </c>
      <c r="F142" s="85">
        <v>0</v>
      </c>
      <c r="G142" s="85">
        <v>0</v>
      </c>
      <c r="H142" s="86">
        <f t="shared" si="37"/>
        <v>0</v>
      </c>
    </row>
    <row r="143" spans="1:8" ht="10.5" customHeight="1" x14ac:dyDescent="0.25">
      <c r="A143" s="82"/>
      <c r="B143" s="81" t="s">
        <v>354</v>
      </c>
      <c r="C143" s="85">
        <v>0</v>
      </c>
      <c r="D143" s="85">
        <v>0</v>
      </c>
      <c r="E143" s="85">
        <v>0</v>
      </c>
      <c r="F143" s="85">
        <v>0</v>
      </c>
      <c r="G143" s="85">
        <v>0</v>
      </c>
      <c r="H143" s="86">
        <f t="shared" si="37"/>
        <v>0</v>
      </c>
    </row>
    <row r="144" spans="1:8" ht="10.5" customHeight="1" x14ac:dyDescent="0.25">
      <c r="A144" s="82"/>
      <c r="B144" s="81" t="s">
        <v>355</v>
      </c>
      <c r="C144" s="85">
        <v>0</v>
      </c>
      <c r="D144" s="85">
        <v>0</v>
      </c>
      <c r="E144" s="85">
        <v>0</v>
      </c>
      <c r="F144" s="85">
        <v>0</v>
      </c>
      <c r="G144" s="85">
        <v>0</v>
      </c>
      <c r="H144" s="86">
        <f t="shared" si="37"/>
        <v>0</v>
      </c>
    </row>
    <row r="145" spans="1:8" ht="10.5" customHeight="1" x14ac:dyDescent="0.25">
      <c r="A145" s="82"/>
      <c r="B145" s="81" t="s">
        <v>356</v>
      </c>
      <c r="C145" s="85">
        <v>0</v>
      </c>
      <c r="D145" s="85">
        <v>0</v>
      </c>
      <c r="E145" s="85">
        <v>0</v>
      </c>
      <c r="F145" s="85">
        <v>0</v>
      </c>
      <c r="G145" s="85">
        <v>0</v>
      </c>
      <c r="H145" s="86">
        <f t="shared" si="37"/>
        <v>0</v>
      </c>
    </row>
    <row r="146" spans="1:8" ht="10.5" customHeight="1" x14ac:dyDescent="0.25">
      <c r="A146" s="82"/>
      <c r="B146" s="81" t="s">
        <v>357</v>
      </c>
      <c r="C146" s="85">
        <v>0</v>
      </c>
      <c r="D146" s="85">
        <v>0</v>
      </c>
      <c r="E146" s="85">
        <v>0</v>
      </c>
      <c r="F146" s="85">
        <v>0</v>
      </c>
      <c r="G146" s="85">
        <v>0</v>
      </c>
      <c r="H146" s="86">
        <f t="shared" si="37"/>
        <v>0</v>
      </c>
    </row>
    <row r="147" spans="1:8" ht="10.5" customHeight="1" x14ac:dyDescent="0.25">
      <c r="A147" s="246" t="s">
        <v>358</v>
      </c>
      <c r="B147" s="247"/>
      <c r="C147" s="85">
        <v>0</v>
      </c>
      <c r="D147" s="85">
        <f>D148+D149+D150</f>
        <v>0</v>
      </c>
      <c r="E147" s="85">
        <f>E148+E149+E150</f>
        <v>0</v>
      </c>
      <c r="F147" s="85">
        <f>F148+F149+F150</f>
        <v>0</v>
      </c>
      <c r="G147" s="85">
        <f>G148+G149+G150</f>
        <v>0</v>
      </c>
      <c r="H147" s="86">
        <f t="shared" si="37"/>
        <v>0</v>
      </c>
    </row>
    <row r="148" spans="1:8" ht="10.5" customHeight="1" x14ac:dyDescent="0.25">
      <c r="A148" s="82"/>
      <c r="B148" s="81" t="s">
        <v>359</v>
      </c>
      <c r="C148" s="85">
        <v>0</v>
      </c>
      <c r="D148" s="85">
        <v>0</v>
      </c>
      <c r="E148" s="85">
        <v>0</v>
      </c>
      <c r="F148" s="85">
        <v>0</v>
      </c>
      <c r="G148" s="85">
        <v>0</v>
      </c>
      <c r="H148" s="86">
        <f t="shared" si="37"/>
        <v>0</v>
      </c>
    </row>
    <row r="149" spans="1:8" ht="10.5" customHeight="1" x14ac:dyDescent="0.25">
      <c r="A149" s="82"/>
      <c r="B149" s="81" t="s">
        <v>360</v>
      </c>
      <c r="C149" s="85">
        <v>0</v>
      </c>
      <c r="D149" s="85">
        <v>0</v>
      </c>
      <c r="E149" s="85">
        <v>0</v>
      </c>
      <c r="F149" s="85">
        <v>0</v>
      </c>
      <c r="G149" s="85">
        <v>0</v>
      </c>
      <c r="H149" s="86">
        <f t="shared" si="37"/>
        <v>0</v>
      </c>
    </row>
    <row r="150" spans="1:8" ht="10.5" customHeight="1" x14ac:dyDescent="0.25">
      <c r="A150" s="82"/>
      <c r="B150" s="81" t="s">
        <v>361</v>
      </c>
      <c r="C150" s="85">
        <v>0</v>
      </c>
      <c r="D150" s="85">
        <v>0</v>
      </c>
      <c r="E150" s="85">
        <f>C150+D150</f>
        <v>0</v>
      </c>
      <c r="F150" s="85">
        <v>0</v>
      </c>
      <c r="G150" s="85">
        <v>0</v>
      </c>
      <c r="H150" s="86">
        <f t="shared" si="37"/>
        <v>0</v>
      </c>
    </row>
    <row r="151" spans="1:8" ht="10.5" customHeight="1" x14ac:dyDescent="0.25">
      <c r="A151" s="246" t="s">
        <v>362</v>
      </c>
      <c r="B151" s="247"/>
      <c r="C151" s="85">
        <v>0</v>
      </c>
      <c r="D151" s="85">
        <v>0</v>
      </c>
      <c r="E151" s="85">
        <v>0</v>
      </c>
      <c r="F151" s="85">
        <v>0</v>
      </c>
      <c r="G151" s="85">
        <v>0</v>
      </c>
      <c r="H151" s="86">
        <f t="shared" si="37"/>
        <v>0</v>
      </c>
    </row>
    <row r="152" spans="1:8" ht="10.5" customHeight="1" x14ac:dyDescent="0.25">
      <c r="A152" s="82"/>
      <c r="B152" s="81" t="s">
        <v>363</v>
      </c>
      <c r="C152" s="85">
        <v>0</v>
      </c>
      <c r="D152" s="85">
        <v>0</v>
      </c>
      <c r="E152" s="85">
        <v>0</v>
      </c>
      <c r="F152" s="85">
        <v>0</v>
      </c>
      <c r="G152" s="85">
        <v>0</v>
      </c>
      <c r="H152" s="86">
        <f t="shared" si="37"/>
        <v>0</v>
      </c>
    </row>
    <row r="153" spans="1:8" ht="10.5" customHeight="1" x14ac:dyDescent="0.25">
      <c r="A153" s="82"/>
      <c r="B153" s="81" t="s">
        <v>364</v>
      </c>
      <c r="C153" s="85">
        <v>0</v>
      </c>
      <c r="D153" s="85">
        <v>0</v>
      </c>
      <c r="E153" s="85">
        <v>0</v>
      </c>
      <c r="F153" s="85">
        <v>0</v>
      </c>
      <c r="G153" s="85">
        <v>0</v>
      </c>
      <c r="H153" s="86">
        <f t="shared" si="37"/>
        <v>0</v>
      </c>
    </row>
    <row r="154" spans="1:8" ht="10.5" customHeight="1" x14ac:dyDescent="0.25">
      <c r="A154" s="82"/>
      <c r="B154" s="81" t="s">
        <v>365</v>
      </c>
      <c r="C154" s="85">
        <v>0</v>
      </c>
      <c r="D154" s="85">
        <v>0</v>
      </c>
      <c r="E154" s="85">
        <v>0</v>
      </c>
      <c r="F154" s="85">
        <v>0</v>
      </c>
      <c r="G154" s="85">
        <v>0</v>
      </c>
      <c r="H154" s="86">
        <f t="shared" si="37"/>
        <v>0</v>
      </c>
    </row>
    <row r="155" spans="1:8" ht="10.5" customHeight="1" x14ac:dyDescent="0.25">
      <c r="A155" s="82"/>
      <c r="B155" s="81" t="s">
        <v>366</v>
      </c>
      <c r="C155" s="85">
        <v>0</v>
      </c>
      <c r="D155" s="85">
        <v>0</v>
      </c>
      <c r="E155" s="85">
        <v>0</v>
      </c>
      <c r="F155" s="85">
        <v>0</v>
      </c>
      <c r="G155" s="85">
        <v>0</v>
      </c>
      <c r="H155" s="86">
        <f t="shared" si="37"/>
        <v>0</v>
      </c>
    </row>
    <row r="156" spans="1:8" ht="10.5" customHeight="1" x14ac:dyDescent="0.25">
      <c r="A156" s="82"/>
      <c r="B156" s="81" t="s">
        <v>367</v>
      </c>
      <c r="C156" s="85">
        <v>0</v>
      </c>
      <c r="D156" s="85">
        <v>0</v>
      </c>
      <c r="E156" s="85">
        <v>0</v>
      </c>
      <c r="F156" s="85">
        <v>0</v>
      </c>
      <c r="G156" s="85">
        <v>0</v>
      </c>
      <c r="H156" s="86">
        <f t="shared" si="37"/>
        <v>0</v>
      </c>
    </row>
    <row r="157" spans="1:8" ht="10.5" customHeight="1" x14ac:dyDescent="0.25">
      <c r="A157" s="82"/>
      <c r="B157" s="81" t="s">
        <v>368</v>
      </c>
      <c r="C157" s="85">
        <v>0</v>
      </c>
      <c r="D157" s="85">
        <v>0</v>
      </c>
      <c r="E157" s="85">
        <v>0</v>
      </c>
      <c r="F157" s="85">
        <v>0</v>
      </c>
      <c r="G157" s="85">
        <v>0</v>
      </c>
      <c r="H157" s="86">
        <f t="shared" si="37"/>
        <v>0</v>
      </c>
    </row>
    <row r="158" spans="1:8" ht="10.5" customHeight="1" x14ac:dyDescent="0.25">
      <c r="A158" s="82"/>
      <c r="B158" s="81" t="s">
        <v>369</v>
      </c>
      <c r="C158" s="85">
        <v>0</v>
      </c>
      <c r="D158" s="85">
        <v>0</v>
      </c>
      <c r="E158" s="85">
        <v>0</v>
      </c>
      <c r="F158" s="85">
        <v>0</v>
      </c>
      <c r="G158" s="85">
        <v>0</v>
      </c>
      <c r="H158" s="86">
        <f t="shared" si="37"/>
        <v>0</v>
      </c>
    </row>
    <row r="159" spans="1:8" ht="10.5" customHeight="1" x14ac:dyDescent="0.25">
      <c r="A159" s="82"/>
      <c r="B159" s="81"/>
      <c r="C159" s="85"/>
      <c r="D159" s="86"/>
      <c r="E159" s="86"/>
      <c r="F159" s="86"/>
      <c r="G159" s="86"/>
      <c r="H159" s="86"/>
    </row>
    <row r="160" spans="1:8" ht="10.5" customHeight="1" x14ac:dyDescent="0.25">
      <c r="A160" s="248" t="s">
        <v>373</v>
      </c>
      <c r="B160" s="249"/>
      <c r="C160" s="89">
        <f t="shared" ref="C160:H160" si="45">C8+C84</f>
        <v>120412434</v>
      </c>
      <c r="D160" s="89">
        <f t="shared" si="45"/>
        <v>1500374</v>
      </c>
      <c r="E160" s="89">
        <f t="shared" si="45"/>
        <v>121912808</v>
      </c>
      <c r="F160" s="89">
        <f t="shared" si="45"/>
        <v>21794588</v>
      </c>
      <c r="G160" s="89">
        <f>G8+G84</f>
        <v>21794588</v>
      </c>
      <c r="H160" s="89">
        <f t="shared" si="45"/>
        <v>100118220</v>
      </c>
    </row>
    <row r="161" spans="1:8" ht="10.5" customHeight="1" thickBot="1" x14ac:dyDescent="0.3">
      <c r="A161" s="83"/>
      <c r="B161" s="90"/>
      <c r="C161" s="101"/>
      <c r="D161" s="102"/>
      <c r="E161" s="102"/>
      <c r="F161" s="102"/>
      <c r="G161" s="102"/>
      <c r="H161" s="102"/>
    </row>
    <row r="162" spans="1:8" x14ac:dyDescent="0.25">
      <c r="D162" s="59"/>
    </row>
    <row r="163" spans="1:8" x14ac:dyDescent="0.25">
      <c r="D163" s="59"/>
    </row>
    <row r="166" spans="1:8" x14ac:dyDescent="0.25">
      <c r="D166" s="59"/>
    </row>
  </sheetData>
  <mergeCells count="37">
    <mergeCell ref="A70:B70"/>
    <mergeCell ref="A74:B74"/>
    <mergeCell ref="A82:B82"/>
    <mergeCell ref="A124:B124"/>
    <mergeCell ref="A85:B85"/>
    <mergeCell ref="A84:B84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57:B57"/>
    <mergeCell ref="A61:B61"/>
    <mergeCell ref="A47:B47"/>
    <mergeCell ref="A147:B147"/>
    <mergeCell ref="A151:B151"/>
    <mergeCell ref="A160:B160"/>
    <mergeCell ref="H84:H85"/>
    <mergeCell ref="A86:B86"/>
    <mergeCell ref="A94:B94"/>
    <mergeCell ref="A104:B104"/>
    <mergeCell ref="A114:B114"/>
    <mergeCell ref="F84:F85"/>
    <mergeCell ref="G84:G85"/>
    <mergeCell ref="C84:C85"/>
    <mergeCell ref="D84:D85"/>
    <mergeCell ref="E84:E85"/>
    <mergeCell ref="A134:B134"/>
    <mergeCell ref="A138:B138"/>
  </mergeCells>
  <pageMargins left="0.7" right="0.7" top="0.75" bottom="0.75" header="0.3" footer="0.3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zoomScaleNormal="100" workbookViewId="0">
      <selection activeCell="D19" sqref="D19:D20"/>
    </sheetView>
  </sheetViews>
  <sheetFormatPr baseColWidth="10" defaultRowHeight="15" x14ac:dyDescent="0.25"/>
  <cols>
    <col min="1" max="1" width="25.7109375" customWidth="1"/>
    <col min="2" max="2" width="11.42578125" customWidth="1"/>
  </cols>
  <sheetData>
    <row r="1" spans="1:7" ht="12" customHeight="1" x14ac:dyDescent="0.25">
      <c r="A1" s="277" t="s">
        <v>120</v>
      </c>
      <c r="B1" s="278"/>
      <c r="C1" s="278"/>
      <c r="D1" s="278"/>
      <c r="E1" s="278"/>
      <c r="F1" s="278"/>
      <c r="G1" s="279"/>
    </row>
    <row r="2" spans="1:7" ht="12" customHeight="1" x14ac:dyDescent="0.25">
      <c r="A2" s="159" t="s">
        <v>290</v>
      </c>
      <c r="B2" s="160"/>
      <c r="C2" s="160"/>
      <c r="D2" s="160"/>
      <c r="E2" s="160"/>
      <c r="F2" s="160"/>
      <c r="G2" s="161"/>
    </row>
    <row r="3" spans="1:7" ht="12" customHeight="1" x14ac:dyDescent="0.25">
      <c r="A3" s="159" t="s">
        <v>374</v>
      </c>
      <c r="B3" s="160"/>
      <c r="C3" s="160"/>
      <c r="D3" s="160"/>
      <c r="E3" s="160"/>
      <c r="F3" s="160"/>
      <c r="G3" s="161"/>
    </row>
    <row r="4" spans="1:7" ht="12" customHeight="1" x14ac:dyDescent="0.25">
      <c r="A4" s="159" t="s">
        <v>453</v>
      </c>
      <c r="B4" s="160"/>
      <c r="C4" s="160"/>
      <c r="D4" s="160"/>
      <c r="E4" s="160"/>
      <c r="F4" s="160"/>
      <c r="G4" s="161"/>
    </row>
    <row r="5" spans="1:7" ht="12" customHeight="1" thickBot="1" x14ac:dyDescent="0.3">
      <c r="A5" s="162" t="s">
        <v>444</v>
      </c>
      <c r="B5" s="163"/>
      <c r="C5" s="163"/>
      <c r="D5" s="163"/>
      <c r="E5" s="163"/>
      <c r="F5" s="163"/>
      <c r="G5" s="164"/>
    </row>
    <row r="6" spans="1:7" ht="12" customHeight="1" thickBot="1" x14ac:dyDescent="0.3">
      <c r="A6" s="221" t="s">
        <v>2</v>
      </c>
      <c r="B6" s="197" t="s">
        <v>292</v>
      </c>
      <c r="C6" s="198"/>
      <c r="D6" s="198"/>
      <c r="E6" s="198"/>
      <c r="F6" s="199"/>
      <c r="G6" s="221" t="s">
        <v>293</v>
      </c>
    </row>
    <row r="7" spans="1:7" ht="21.75" customHeight="1" thickBot="1" x14ac:dyDescent="0.3">
      <c r="A7" s="222"/>
      <c r="B7" s="30" t="s">
        <v>181</v>
      </c>
      <c r="C7" s="30" t="s">
        <v>223</v>
      </c>
      <c r="D7" s="30" t="s">
        <v>224</v>
      </c>
      <c r="E7" s="30" t="s">
        <v>182</v>
      </c>
      <c r="F7" s="30" t="s">
        <v>200</v>
      </c>
      <c r="G7" s="222"/>
    </row>
    <row r="8" spans="1:7" ht="12" customHeight="1" x14ac:dyDescent="0.25">
      <c r="A8" s="31" t="s">
        <v>375</v>
      </c>
      <c r="B8" s="281">
        <f>B10</f>
        <v>120412434</v>
      </c>
      <c r="C8" s="281">
        <f t="shared" ref="C8:G8" si="0">C10</f>
        <v>1500374</v>
      </c>
      <c r="D8" s="281">
        <f t="shared" si="0"/>
        <v>121912808</v>
      </c>
      <c r="E8" s="281">
        <f t="shared" si="0"/>
        <v>35709071</v>
      </c>
      <c r="F8" s="281">
        <f t="shared" si="0"/>
        <v>35709071</v>
      </c>
      <c r="G8" s="281">
        <f t="shared" si="0"/>
        <v>86203737</v>
      </c>
    </row>
    <row r="9" spans="1:7" ht="12" customHeight="1" x14ac:dyDescent="0.25">
      <c r="A9" s="31" t="s">
        <v>376</v>
      </c>
      <c r="B9" s="280"/>
      <c r="C9" s="280"/>
      <c r="D9" s="280"/>
      <c r="E9" s="280"/>
      <c r="F9" s="280"/>
      <c r="G9" s="280"/>
    </row>
    <row r="10" spans="1:7" ht="12" customHeight="1" x14ac:dyDescent="0.25">
      <c r="A10" s="92" t="s">
        <v>443</v>
      </c>
      <c r="B10" s="103">
        <f>'FORMATO 4'!E15</f>
        <v>120412434</v>
      </c>
      <c r="C10" s="103">
        <f>'FORMATO 5'!F73</f>
        <v>1500374</v>
      </c>
      <c r="D10" s="103">
        <f>B10+C10</f>
        <v>121912808</v>
      </c>
      <c r="E10" s="103">
        <f>'FORMATO 5'!H73</f>
        <v>35709071</v>
      </c>
      <c r="F10" s="103">
        <f>E10</f>
        <v>35709071</v>
      </c>
      <c r="G10" s="103">
        <f>D10-E10</f>
        <v>86203737</v>
      </c>
    </row>
    <row r="11" spans="1:7" ht="12" customHeight="1" x14ac:dyDescent="0.25">
      <c r="A11" s="110" t="s">
        <v>434</v>
      </c>
      <c r="B11" s="105"/>
      <c r="C11" s="105"/>
      <c r="D11" s="105"/>
      <c r="E11" s="105"/>
      <c r="F11" s="105"/>
      <c r="G11" s="105"/>
    </row>
    <row r="12" spans="1:7" ht="12" customHeight="1" x14ac:dyDescent="0.25">
      <c r="A12" s="110" t="s">
        <v>435</v>
      </c>
      <c r="B12" s="105"/>
      <c r="C12" s="105"/>
      <c r="D12" s="105"/>
      <c r="E12" s="105"/>
      <c r="F12" s="105"/>
      <c r="G12" s="105"/>
    </row>
    <row r="13" spans="1:7" ht="12" customHeight="1" x14ac:dyDescent="0.25">
      <c r="A13" s="110" t="s">
        <v>436</v>
      </c>
      <c r="B13" s="105"/>
      <c r="C13" s="105"/>
      <c r="D13" s="105"/>
      <c r="E13" s="105"/>
      <c r="F13" s="105"/>
      <c r="G13" s="105"/>
    </row>
    <row r="14" spans="1:7" ht="12" customHeight="1" x14ac:dyDescent="0.25">
      <c r="A14" s="110" t="s">
        <v>437</v>
      </c>
      <c r="B14" s="105"/>
      <c r="C14" s="105"/>
      <c r="D14" s="105"/>
      <c r="E14" s="105"/>
      <c r="F14" s="105"/>
      <c r="G14" s="105"/>
    </row>
    <row r="15" spans="1:7" ht="12" customHeight="1" x14ac:dyDescent="0.25">
      <c r="A15" s="110" t="s">
        <v>438</v>
      </c>
      <c r="B15" s="105"/>
      <c r="C15" s="105"/>
      <c r="D15" s="105"/>
      <c r="E15" s="105"/>
      <c r="F15" s="105"/>
      <c r="G15" s="105"/>
    </row>
    <row r="16" spans="1:7" ht="12" customHeight="1" x14ac:dyDescent="0.25">
      <c r="A16" s="110" t="s">
        <v>439</v>
      </c>
      <c r="B16" s="103"/>
      <c r="C16" s="103"/>
      <c r="D16" s="103"/>
      <c r="E16" s="103"/>
      <c r="F16" s="103"/>
      <c r="G16" s="103"/>
    </row>
    <row r="17" spans="1:7" ht="12" customHeight="1" x14ac:dyDescent="0.25">
      <c r="A17" s="110" t="s">
        <v>440</v>
      </c>
      <c r="B17" s="76"/>
      <c r="C17" s="76"/>
      <c r="D17" s="76"/>
      <c r="E17" s="76"/>
      <c r="F17" s="76"/>
      <c r="G17" s="76"/>
    </row>
    <row r="18" spans="1:7" ht="12" customHeight="1" x14ac:dyDescent="0.25">
      <c r="A18" s="36"/>
      <c r="B18" s="98"/>
      <c r="C18" s="98"/>
      <c r="D18" s="98"/>
      <c r="E18" s="98"/>
      <c r="F18" s="98"/>
      <c r="G18" s="98"/>
    </row>
    <row r="19" spans="1:7" ht="12" customHeight="1" x14ac:dyDescent="0.25">
      <c r="A19" s="33" t="s">
        <v>377</v>
      </c>
      <c r="B19" s="280">
        <f>B21</f>
        <v>0</v>
      </c>
      <c r="C19" s="280">
        <f t="shared" ref="C19:G19" si="1">C21</f>
        <v>0</v>
      </c>
      <c r="D19" s="280">
        <f t="shared" si="1"/>
        <v>0</v>
      </c>
      <c r="E19" s="280">
        <f t="shared" si="1"/>
        <v>0</v>
      </c>
      <c r="F19" s="280">
        <f t="shared" si="1"/>
        <v>0</v>
      </c>
      <c r="G19" s="280">
        <f t="shared" si="1"/>
        <v>0</v>
      </c>
    </row>
    <row r="20" spans="1:7" ht="12" customHeight="1" x14ac:dyDescent="0.25">
      <c r="A20" s="33" t="s">
        <v>378</v>
      </c>
      <c r="B20" s="280"/>
      <c r="C20" s="280"/>
      <c r="D20" s="280"/>
      <c r="E20" s="280"/>
      <c r="F20" s="280"/>
      <c r="G20" s="280"/>
    </row>
    <row r="21" spans="1:7" ht="12" customHeight="1" x14ac:dyDescent="0.25">
      <c r="A21" s="92" t="s">
        <v>443</v>
      </c>
      <c r="B21" s="98">
        <v>0</v>
      </c>
      <c r="C21" s="98">
        <v>0</v>
      </c>
      <c r="D21" s="103">
        <f>B21+C21</f>
        <v>0</v>
      </c>
      <c r="E21" s="98">
        <v>0</v>
      </c>
      <c r="F21" s="98">
        <f>E21</f>
        <v>0</v>
      </c>
      <c r="G21" s="103">
        <f>D21-E21</f>
        <v>0</v>
      </c>
    </row>
    <row r="22" spans="1:7" ht="12" customHeight="1" x14ac:dyDescent="0.25">
      <c r="A22" s="110" t="s">
        <v>434</v>
      </c>
      <c r="B22" s="98"/>
      <c r="C22" s="98"/>
      <c r="D22" s="98"/>
      <c r="E22" s="98"/>
      <c r="F22" s="98"/>
      <c r="G22" s="98"/>
    </row>
    <row r="23" spans="1:7" ht="12" customHeight="1" x14ac:dyDescent="0.25">
      <c r="A23" s="110" t="s">
        <v>435</v>
      </c>
      <c r="B23" s="98"/>
      <c r="C23" s="98"/>
      <c r="D23" s="98"/>
      <c r="E23" s="98"/>
      <c r="F23" s="98"/>
      <c r="G23" s="98"/>
    </row>
    <row r="24" spans="1:7" ht="12" customHeight="1" x14ac:dyDescent="0.25">
      <c r="A24" s="110" t="s">
        <v>436</v>
      </c>
      <c r="B24" s="98"/>
      <c r="C24" s="98"/>
      <c r="D24" s="98"/>
      <c r="E24" s="98"/>
      <c r="F24" s="98"/>
      <c r="G24" s="98"/>
    </row>
    <row r="25" spans="1:7" ht="12" customHeight="1" x14ac:dyDescent="0.25">
      <c r="A25" s="110" t="s">
        <v>437</v>
      </c>
      <c r="B25" s="98"/>
      <c r="C25" s="98"/>
      <c r="D25" s="98"/>
      <c r="E25" s="98"/>
      <c r="F25" s="98"/>
      <c r="G25" s="98"/>
    </row>
    <row r="26" spans="1:7" ht="12" customHeight="1" x14ac:dyDescent="0.25">
      <c r="A26" s="110" t="s">
        <v>438</v>
      </c>
      <c r="B26" s="98"/>
      <c r="C26" s="98"/>
      <c r="D26" s="98"/>
      <c r="E26" s="98"/>
      <c r="F26" s="98"/>
      <c r="G26" s="98"/>
    </row>
    <row r="27" spans="1:7" ht="12" customHeight="1" x14ac:dyDescent="0.25">
      <c r="A27" s="110" t="s">
        <v>439</v>
      </c>
      <c r="B27" s="98"/>
      <c r="C27" s="98"/>
      <c r="D27" s="98"/>
      <c r="E27" s="98"/>
      <c r="F27" s="98"/>
      <c r="G27" s="98"/>
    </row>
    <row r="28" spans="1:7" ht="12" customHeight="1" x14ac:dyDescent="0.25">
      <c r="A28" s="110" t="s">
        <v>440</v>
      </c>
      <c r="B28" s="98"/>
      <c r="C28" s="98"/>
      <c r="D28" s="98"/>
      <c r="E28" s="98"/>
      <c r="F28" s="98"/>
      <c r="G28" s="98"/>
    </row>
    <row r="29" spans="1:7" ht="12" customHeight="1" x14ac:dyDescent="0.25">
      <c r="A29" s="92"/>
      <c r="B29" s="98"/>
      <c r="C29" s="98"/>
      <c r="D29" s="98"/>
      <c r="E29" s="98"/>
      <c r="F29" s="98"/>
      <c r="G29" s="98"/>
    </row>
    <row r="30" spans="1:7" ht="12" customHeight="1" x14ac:dyDescent="0.25">
      <c r="A30" s="31" t="s">
        <v>373</v>
      </c>
      <c r="B30" s="98">
        <f>B8+B19</f>
        <v>120412434</v>
      </c>
      <c r="C30" s="98">
        <f t="shared" ref="C30:G30" si="2">C8+C19</f>
        <v>1500374</v>
      </c>
      <c r="D30" s="98">
        <f t="shared" si="2"/>
        <v>121912808</v>
      </c>
      <c r="E30" s="98">
        <f t="shared" si="2"/>
        <v>35709071</v>
      </c>
      <c r="F30" s="98">
        <f t="shared" si="2"/>
        <v>35709071</v>
      </c>
      <c r="G30" s="98">
        <f t="shared" si="2"/>
        <v>86203737</v>
      </c>
    </row>
    <row r="31" spans="1:7" ht="12" customHeight="1" thickBot="1" x14ac:dyDescent="0.3">
      <c r="A31" s="37"/>
      <c r="B31" s="93"/>
      <c r="C31" s="93"/>
      <c r="D31" s="93"/>
      <c r="E31" s="93"/>
      <c r="F31" s="93"/>
      <c r="G31" s="93"/>
    </row>
  </sheetData>
  <mergeCells count="20">
    <mergeCell ref="C19:C20"/>
    <mergeCell ref="D19:D20"/>
    <mergeCell ref="E19:E20"/>
    <mergeCell ref="F19:F20"/>
    <mergeCell ref="A1:G1"/>
    <mergeCell ref="A2:G2"/>
    <mergeCell ref="A3:G3"/>
    <mergeCell ref="A4:G4"/>
    <mergeCell ref="G19:G20"/>
    <mergeCell ref="A5:G5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B19:B20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4"/>
  <sheetViews>
    <sheetView zoomScale="130" zoomScaleNormal="130" workbookViewId="0">
      <selection activeCell="B42" sqref="B42"/>
    </sheetView>
  </sheetViews>
  <sheetFormatPr baseColWidth="10" defaultRowHeight="15" x14ac:dyDescent="0.25"/>
  <cols>
    <col min="1" max="1" width="3" customWidth="1"/>
    <col min="2" max="2" width="35.28515625" customWidth="1"/>
  </cols>
  <sheetData>
    <row r="1" spans="1:8" ht="9" customHeight="1" x14ac:dyDescent="0.25">
      <c r="A1" s="156" t="s">
        <v>120</v>
      </c>
      <c r="B1" s="157"/>
      <c r="C1" s="157"/>
      <c r="D1" s="157"/>
      <c r="E1" s="157"/>
      <c r="F1" s="157"/>
      <c r="G1" s="157"/>
      <c r="H1" s="282"/>
    </row>
    <row r="2" spans="1:8" ht="9" customHeight="1" x14ac:dyDescent="0.25">
      <c r="A2" s="147" t="s">
        <v>290</v>
      </c>
      <c r="B2" s="208"/>
      <c r="C2" s="208"/>
      <c r="D2" s="208"/>
      <c r="E2" s="208"/>
      <c r="F2" s="208"/>
      <c r="G2" s="208"/>
      <c r="H2" s="283"/>
    </row>
    <row r="3" spans="1:8" ht="9" customHeight="1" x14ac:dyDescent="0.25">
      <c r="A3" s="147" t="s">
        <v>379</v>
      </c>
      <c r="B3" s="208"/>
      <c r="C3" s="208"/>
      <c r="D3" s="208"/>
      <c r="E3" s="208"/>
      <c r="F3" s="208"/>
      <c r="G3" s="208"/>
      <c r="H3" s="283"/>
    </row>
    <row r="4" spans="1:8" ht="9" customHeight="1" x14ac:dyDescent="0.25">
      <c r="A4" s="147" t="s">
        <v>453</v>
      </c>
      <c r="B4" s="208"/>
      <c r="C4" s="208"/>
      <c r="D4" s="208"/>
      <c r="E4" s="208"/>
      <c r="F4" s="208"/>
      <c r="G4" s="208"/>
      <c r="H4" s="283"/>
    </row>
    <row r="5" spans="1:8" ht="9" customHeight="1" thickBot="1" x14ac:dyDescent="0.3">
      <c r="A5" s="210" t="s">
        <v>1</v>
      </c>
      <c r="B5" s="211"/>
      <c r="C5" s="211"/>
      <c r="D5" s="211"/>
      <c r="E5" s="211"/>
      <c r="F5" s="211"/>
      <c r="G5" s="211"/>
      <c r="H5" s="284"/>
    </row>
    <row r="6" spans="1:8" ht="9" customHeight="1" thickBot="1" x14ac:dyDescent="0.3">
      <c r="A6" s="156" t="s">
        <v>2</v>
      </c>
      <c r="B6" s="158"/>
      <c r="C6" s="197" t="s">
        <v>292</v>
      </c>
      <c r="D6" s="198"/>
      <c r="E6" s="198"/>
      <c r="F6" s="198"/>
      <c r="G6" s="199"/>
      <c r="H6" s="221" t="s">
        <v>293</v>
      </c>
    </row>
    <row r="7" spans="1:8" ht="20.25" customHeight="1" thickBot="1" x14ac:dyDescent="0.3">
      <c r="A7" s="210"/>
      <c r="B7" s="212"/>
      <c r="C7" s="30" t="s">
        <v>181</v>
      </c>
      <c r="D7" s="30" t="s">
        <v>294</v>
      </c>
      <c r="E7" s="30" t="s">
        <v>295</v>
      </c>
      <c r="F7" s="30" t="s">
        <v>182</v>
      </c>
      <c r="G7" s="30" t="s">
        <v>200</v>
      </c>
      <c r="H7" s="222"/>
    </row>
    <row r="8" spans="1:8" ht="9" customHeight="1" x14ac:dyDescent="0.25">
      <c r="A8" s="285"/>
      <c r="B8" s="286"/>
      <c r="C8" s="91"/>
      <c r="D8" s="91"/>
      <c r="E8" s="91"/>
      <c r="F8" s="91"/>
      <c r="G8" s="91"/>
      <c r="H8" s="91"/>
    </row>
    <row r="9" spans="1:8" ht="9" customHeight="1" x14ac:dyDescent="0.25">
      <c r="A9" s="287" t="s">
        <v>380</v>
      </c>
      <c r="B9" s="288"/>
      <c r="C9" s="98">
        <f>C10+C20+C29+C40</f>
        <v>120412434</v>
      </c>
      <c r="D9" s="98">
        <f t="shared" ref="D9:H9" si="0">D10+D20+D29+D40</f>
        <v>1500374</v>
      </c>
      <c r="E9" s="98">
        <f t="shared" si="0"/>
        <v>121912808</v>
      </c>
      <c r="F9" s="98">
        <f t="shared" si="0"/>
        <v>21794588</v>
      </c>
      <c r="G9" s="98">
        <f t="shared" si="0"/>
        <v>21794588</v>
      </c>
      <c r="H9" s="98">
        <f t="shared" si="0"/>
        <v>100118220</v>
      </c>
    </row>
    <row r="10" spans="1:8" ht="9" customHeight="1" x14ac:dyDescent="0.25">
      <c r="A10" s="227" t="s">
        <v>381</v>
      </c>
      <c r="B10" s="239"/>
      <c r="C10" s="76">
        <f>SUM(C11:C18)</f>
        <v>0</v>
      </c>
      <c r="D10" s="76">
        <f t="shared" ref="D10:G10" si="1">SUM(D11:D18)</f>
        <v>0</v>
      </c>
      <c r="E10" s="76">
        <f t="shared" si="1"/>
        <v>0</v>
      </c>
      <c r="F10" s="76">
        <f t="shared" si="1"/>
        <v>0</v>
      </c>
      <c r="G10" s="76">
        <f t="shared" si="1"/>
        <v>0</v>
      </c>
      <c r="H10" s="76">
        <f>E10-F10</f>
        <v>0</v>
      </c>
    </row>
    <row r="11" spans="1:8" ht="9" customHeight="1" x14ac:dyDescent="0.25">
      <c r="A11" s="69"/>
      <c r="B11" s="74" t="s">
        <v>382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f t="shared" ref="H11:H38" si="2">E11-F11</f>
        <v>0</v>
      </c>
    </row>
    <row r="12" spans="1:8" ht="9" customHeight="1" x14ac:dyDescent="0.25">
      <c r="A12" s="69"/>
      <c r="B12" s="74" t="s">
        <v>383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f t="shared" si="2"/>
        <v>0</v>
      </c>
    </row>
    <row r="13" spans="1:8" ht="9" customHeight="1" x14ac:dyDescent="0.25">
      <c r="A13" s="69"/>
      <c r="B13" s="74" t="s">
        <v>384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f t="shared" si="2"/>
        <v>0</v>
      </c>
    </row>
    <row r="14" spans="1:8" ht="9" customHeight="1" x14ac:dyDescent="0.25">
      <c r="A14" s="69"/>
      <c r="B14" s="74" t="s">
        <v>385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f t="shared" si="2"/>
        <v>0</v>
      </c>
    </row>
    <row r="15" spans="1:8" ht="9" customHeight="1" x14ac:dyDescent="0.25">
      <c r="A15" s="69"/>
      <c r="B15" s="74" t="s">
        <v>386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f t="shared" si="2"/>
        <v>0</v>
      </c>
    </row>
    <row r="16" spans="1:8" ht="9" customHeight="1" x14ac:dyDescent="0.25">
      <c r="A16" s="69"/>
      <c r="B16" s="74" t="s">
        <v>387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f t="shared" si="2"/>
        <v>0</v>
      </c>
    </row>
    <row r="17" spans="1:8" ht="9" customHeight="1" x14ac:dyDescent="0.25">
      <c r="A17" s="69"/>
      <c r="B17" s="74" t="s">
        <v>388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f t="shared" si="2"/>
        <v>0</v>
      </c>
    </row>
    <row r="18" spans="1:8" ht="9" customHeight="1" x14ac:dyDescent="0.25">
      <c r="A18" s="69"/>
      <c r="B18" s="74" t="s">
        <v>389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f t="shared" si="2"/>
        <v>0</v>
      </c>
    </row>
    <row r="19" spans="1:8" ht="9" customHeight="1" x14ac:dyDescent="0.25">
      <c r="A19" s="94"/>
      <c r="B19" s="95"/>
      <c r="C19" s="99"/>
      <c r="D19" s="99"/>
      <c r="E19" s="99"/>
      <c r="F19" s="99"/>
      <c r="G19" s="99"/>
      <c r="H19" s="99"/>
    </row>
    <row r="20" spans="1:8" ht="9" customHeight="1" x14ac:dyDescent="0.25">
      <c r="A20" s="227" t="s">
        <v>390</v>
      </c>
      <c r="B20" s="239"/>
      <c r="C20" s="76">
        <f>SUM(C21:C27)</f>
        <v>120412434</v>
      </c>
      <c r="D20" s="76">
        <f t="shared" ref="D20:G20" si="3">SUM(D21:D27)</f>
        <v>1500374</v>
      </c>
      <c r="E20" s="76">
        <f t="shared" si="3"/>
        <v>121912808</v>
      </c>
      <c r="F20" s="76">
        <f t="shared" si="3"/>
        <v>21794588</v>
      </c>
      <c r="G20" s="76">
        <f t="shared" si="3"/>
        <v>21794588</v>
      </c>
      <c r="H20" s="76">
        <f t="shared" si="2"/>
        <v>100118220</v>
      </c>
    </row>
    <row r="21" spans="1:8" ht="9" customHeight="1" x14ac:dyDescent="0.25">
      <c r="A21" s="69"/>
      <c r="B21" s="74" t="s">
        <v>391</v>
      </c>
      <c r="C21" s="76">
        <v>0</v>
      </c>
      <c r="D21" s="76">
        <v>0</v>
      </c>
      <c r="E21" s="76">
        <f t="shared" ref="E21:E25" si="4">C21+D21</f>
        <v>0</v>
      </c>
      <c r="F21" s="76">
        <v>0</v>
      </c>
      <c r="G21" s="76">
        <v>0</v>
      </c>
      <c r="H21" s="76">
        <f t="shared" si="2"/>
        <v>0</v>
      </c>
    </row>
    <row r="22" spans="1:8" ht="9" customHeight="1" x14ac:dyDescent="0.25">
      <c r="A22" s="69"/>
      <c r="B22" s="74" t="s">
        <v>392</v>
      </c>
      <c r="C22" s="76">
        <v>0</v>
      </c>
      <c r="D22" s="76">
        <v>0</v>
      </c>
      <c r="E22" s="76">
        <f t="shared" si="4"/>
        <v>0</v>
      </c>
      <c r="F22" s="76">
        <v>0</v>
      </c>
      <c r="G22" s="76">
        <v>0</v>
      </c>
      <c r="H22" s="76">
        <f t="shared" si="2"/>
        <v>0</v>
      </c>
    </row>
    <row r="23" spans="1:8" ht="9" customHeight="1" x14ac:dyDescent="0.25">
      <c r="A23" s="69"/>
      <c r="B23" s="74" t="s">
        <v>393</v>
      </c>
      <c r="C23" s="76">
        <v>0</v>
      </c>
      <c r="D23" s="76">
        <v>0</v>
      </c>
      <c r="E23" s="76">
        <f t="shared" si="4"/>
        <v>0</v>
      </c>
      <c r="F23" s="76">
        <v>0</v>
      </c>
      <c r="G23" s="76">
        <v>0</v>
      </c>
      <c r="H23" s="76">
        <f t="shared" si="2"/>
        <v>0</v>
      </c>
    </row>
    <row r="24" spans="1:8" ht="9" customHeight="1" x14ac:dyDescent="0.25">
      <c r="A24" s="69"/>
      <c r="B24" s="74" t="s">
        <v>394</v>
      </c>
      <c r="C24" s="76">
        <v>0</v>
      </c>
      <c r="D24" s="76">
        <v>0</v>
      </c>
      <c r="E24" s="76">
        <f>C24+D24</f>
        <v>0</v>
      </c>
      <c r="F24" s="76">
        <v>0</v>
      </c>
      <c r="G24" s="76">
        <v>0</v>
      </c>
      <c r="H24" s="76">
        <f t="shared" si="2"/>
        <v>0</v>
      </c>
    </row>
    <row r="25" spans="1:8" ht="9" customHeight="1" x14ac:dyDescent="0.25">
      <c r="A25" s="69"/>
      <c r="B25" s="74" t="s">
        <v>395</v>
      </c>
      <c r="C25" s="103">
        <f>'FORMATO 6B'!B30</f>
        <v>120412434</v>
      </c>
      <c r="D25" s="103">
        <f>'FORMATO 6B'!C10</f>
        <v>1500374</v>
      </c>
      <c r="E25" s="76">
        <f t="shared" si="4"/>
        <v>121912808</v>
      </c>
      <c r="F25" s="103">
        <f>'FORMATO 6A'!F160</f>
        <v>21794588</v>
      </c>
      <c r="G25" s="103">
        <f>F25</f>
        <v>21794588</v>
      </c>
      <c r="H25" s="76">
        <f t="shared" si="2"/>
        <v>100118220</v>
      </c>
    </row>
    <row r="26" spans="1:8" ht="9" customHeight="1" x14ac:dyDescent="0.25">
      <c r="A26" s="69"/>
      <c r="B26" s="74" t="s">
        <v>396</v>
      </c>
      <c r="C26" s="76">
        <v>0</v>
      </c>
      <c r="D26" s="76">
        <v>0</v>
      </c>
      <c r="E26" s="76">
        <f>C26+D26</f>
        <v>0</v>
      </c>
      <c r="F26" s="76">
        <v>0</v>
      </c>
      <c r="G26" s="76">
        <f>F26</f>
        <v>0</v>
      </c>
      <c r="H26" s="76">
        <f t="shared" si="2"/>
        <v>0</v>
      </c>
    </row>
    <row r="27" spans="1:8" ht="9" customHeight="1" x14ac:dyDescent="0.25">
      <c r="A27" s="69"/>
      <c r="B27" s="74" t="s">
        <v>397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  <c r="H27" s="76">
        <f t="shared" si="2"/>
        <v>0</v>
      </c>
    </row>
    <row r="28" spans="1:8" ht="9" customHeight="1" x14ac:dyDescent="0.25">
      <c r="A28" s="94"/>
      <c r="B28" s="95"/>
      <c r="C28" s="99"/>
      <c r="D28" s="99"/>
      <c r="E28" s="99"/>
      <c r="F28" s="99"/>
      <c r="G28" s="99"/>
      <c r="H28" s="99"/>
    </row>
    <row r="29" spans="1:8" ht="9" customHeight="1" x14ac:dyDescent="0.25">
      <c r="A29" s="227" t="s">
        <v>398</v>
      </c>
      <c r="B29" s="239"/>
      <c r="C29" s="76">
        <f>SUM(C30:C38)</f>
        <v>0</v>
      </c>
      <c r="D29" s="76">
        <f t="shared" ref="D29:H29" si="5">SUM(D30:D38)</f>
        <v>0</v>
      </c>
      <c r="E29" s="76">
        <f t="shared" si="5"/>
        <v>0</v>
      </c>
      <c r="F29" s="76">
        <f t="shared" si="5"/>
        <v>0</v>
      </c>
      <c r="G29" s="76">
        <f t="shared" si="5"/>
        <v>0</v>
      </c>
      <c r="H29" s="76">
        <f t="shared" si="5"/>
        <v>0</v>
      </c>
    </row>
    <row r="30" spans="1:8" ht="9" customHeight="1" x14ac:dyDescent="0.25">
      <c r="A30" s="69"/>
      <c r="B30" s="79" t="s">
        <v>399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f t="shared" si="2"/>
        <v>0</v>
      </c>
    </row>
    <row r="31" spans="1:8" ht="9" customHeight="1" x14ac:dyDescent="0.25">
      <c r="A31" s="69"/>
      <c r="B31" s="74" t="s">
        <v>400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f t="shared" si="2"/>
        <v>0</v>
      </c>
    </row>
    <row r="32" spans="1:8" ht="9" customHeight="1" x14ac:dyDescent="0.25">
      <c r="A32" s="69"/>
      <c r="B32" s="74" t="s">
        <v>401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  <c r="H32" s="76">
        <f t="shared" si="2"/>
        <v>0</v>
      </c>
    </row>
    <row r="33" spans="1:8" ht="9" customHeight="1" x14ac:dyDescent="0.25">
      <c r="A33" s="69"/>
      <c r="B33" s="74" t="s">
        <v>402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f t="shared" si="2"/>
        <v>0</v>
      </c>
    </row>
    <row r="34" spans="1:8" ht="9" customHeight="1" x14ac:dyDescent="0.25">
      <c r="A34" s="69"/>
      <c r="B34" s="74" t="s">
        <v>403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f t="shared" si="2"/>
        <v>0</v>
      </c>
    </row>
    <row r="35" spans="1:8" ht="9" customHeight="1" x14ac:dyDescent="0.25">
      <c r="A35" s="69"/>
      <c r="B35" s="74" t="s">
        <v>404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  <c r="H35" s="76">
        <f t="shared" si="2"/>
        <v>0</v>
      </c>
    </row>
    <row r="36" spans="1:8" ht="9" customHeight="1" x14ac:dyDescent="0.25">
      <c r="A36" s="69"/>
      <c r="B36" s="74" t="s">
        <v>405</v>
      </c>
      <c r="C36" s="76">
        <v>0</v>
      </c>
      <c r="D36" s="76">
        <v>0</v>
      </c>
      <c r="E36" s="76">
        <v>0</v>
      </c>
      <c r="F36" s="76">
        <v>0</v>
      </c>
      <c r="G36" s="76">
        <v>0</v>
      </c>
      <c r="H36" s="76">
        <f t="shared" si="2"/>
        <v>0</v>
      </c>
    </row>
    <row r="37" spans="1:8" ht="9" customHeight="1" x14ac:dyDescent="0.25">
      <c r="A37" s="69"/>
      <c r="B37" s="74" t="s">
        <v>406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f t="shared" si="2"/>
        <v>0</v>
      </c>
    </row>
    <row r="38" spans="1:8" ht="9" customHeight="1" x14ac:dyDescent="0.25">
      <c r="A38" s="69"/>
      <c r="B38" s="74" t="s">
        <v>407</v>
      </c>
      <c r="C38" s="76">
        <v>0</v>
      </c>
      <c r="D38" s="76">
        <v>0</v>
      </c>
      <c r="E38" s="76">
        <v>0</v>
      </c>
      <c r="F38" s="76">
        <v>0</v>
      </c>
      <c r="G38" s="76">
        <v>0</v>
      </c>
      <c r="H38" s="76">
        <f t="shared" si="2"/>
        <v>0</v>
      </c>
    </row>
    <row r="39" spans="1:8" ht="9" customHeight="1" x14ac:dyDescent="0.25">
      <c r="A39" s="94"/>
      <c r="B39" s="95"/>
      <c r="C39" s="99"/>
      <c r="D39" s="99"/>
      <c r="E39" s="99"/>
      <c r="F39" s="99"/>
      <c r="G39" s="99"/>
      <c r="H39" s="99"/>
    </row>
    <row r="40" spans="1:8" ht="15" customHeight="1" x14ac:dyDescent="0.25">
      <c r="A40" s="287" t="s">
        <v>408</v>
      </c>
      <c r="B40" s="289"/>
      <c r="C40" s="76">
        <f>SUM(C41:C44)</f>
        <v>0</v>
      </c>
      <c r="D40" s="76">
        <f t="shared" ref="D40:G40" si="6">SUM(D41:D44)</f>
        <v>0</v>
      </c>
      <c r="E40" s="76">
        <f t="shared" si="6"/>
        <v>0</v>
      </c>
      <c r="F40" s="76">
        <f t="shared" si="6"/>
        <v>0</v>
      </c>
      <c r="G40" s="76">
        <f t="shared" si="6"/>
        <v>0</v>
      </c>
      <c r="H40" s="76">
        <v>0</v>
      </c>
    </row>
    <row r="41" spans="1:8" ht="14.25" customHeight="1" x14ac:dyDescent="0.25">
      <c r="A41" s="69"/>
      <c r="B41" s="79" t="s">
        <v>409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</row>
    <row r="42" spans="1:8" ht="15" customHeight="1" x14ac:dyDescent="0.25">
      <c r="A42" s="69"/>
      <c r="B42" s="79" t="s">
        <v>410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</row>
    <row r="43" spans="1:8" ht="9" customHeight="1" x14ac:dyDescent="0.25">
      <c r="A43" s="69"/>
      <c r="B43" s="74" t="s">
        <v>411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</row>
    <row r="44" spans="1:8" ht="9" customHeight="1" x14ac:dyDescent="0.25">
      <c r="A44" s="69"/>
      <c r="B44" s="74" t="s">
        <v>412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</row>
    <row r="45" spans="1:8" ht="9" customHeight="1" x14ac:dyDescent="0.25">
      <c r="A45" s="94"/>
      <c r="B45" s="95"/>
      <c r="C45" s="99"/>
      <c r="D45" s="99"/>
      <c r="E45" s="99"/>
      <c r="F45" s="99"/>
      <c r="G45" s="99"/>
      <c r="H45" s="99"/>
    </row>
    <row r="46" spans="1:8" ht="9" customHeight="1" x14ac:dyDescent="0.25">
      <c r="A46" s="227" t="s">
        <v>413</v>
      </c>
      <c r="B46" s="239"/>
      <c r="C46" s="76">
        <f>C47+C57+C66+C77</f>
        <v>0</v>
      </c>
      <c r="D46" s="76">
        <f t="shared" ref="D46:H46" si="7">D47+D57+D66+D77</f>
        <v>0</v>
      </c>
      <c r="E46" s="76">
        <f t="shared" si="7"/>
        <v>0</v>
      </c>
      <c r="F46" s="76">
        <f t="shared" si="7"/>
        <v>0</v>
      </c>
      <c r="G46" s="76">
        <f t="shared" si="7"/>
        <v>0</v>
      </c>
      <c r="H46" s="76">
        <f t="shared" si="7"/>
        <v>0</v>
      </c>
    </row>
    <row r="47" spans="1:8" ht="9" customHeight="1" x14ac:dyDescent="0.25">
      <c r="A47" s="227" t="s">
        <v>381</v>
      </c>
      <c r="B47" s="239"/>
      <c r="C47" s="76">
        <f>SUM(C48:C55)</f>
        <v>0</v>
      </c>
      <c r="D47" s="76">
        <f t="shared" ref="D47:H47" si="8">SUM(D48:D55)</f>
        <v>0</v>
      </c>
      <c r="E47" s="76">
        <f t="shared" si="8"/>
        <v>0</v>
      </c>
      <c r="F47" s="76">
        <f t="shared" si="8"/>
        <v>0</v>
      </c>
      <c r="G47" s="76">
        <f t="shared" si="8"/>
        <v>0</v>
      </c>
      <c r="H47" s="76">
        <f t="shared" si="8"/>
        <v>0</v>
      </c>
    </row>
    <row r="48" spans="1:8" ht="9" customHeight="1" x14ac:dyDescent="0.25">
      <c r="A48" s="69"/>
      <c r="B48" s="74" t="s">
        <v>382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</row>
    <row r="49" spans="1:8" ht="9" customHeight="1" x14ac:dyDescent="0.25">
      <c r="A49" s="69"/>
      <c r="B49" s="74" t="s">
        <v>383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  <c r="H49" s="76">
        <v>0</v>
      </c>
    </row>
    <row r="50" spans="1:8" ht="9" customHeight="1" x14ac:dyDescent="0.25">
      <c r="A50" s="69"/>
      <c r="B50" s="74" t="s">
        <v>384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</row>
    <row r="51" spans="1:8" ht="9" customHeight="1" x14ac:dyDescent="0.25">
      <c r="A51" s="69"/>
      <c r="B51" s="74" t="s">
        <v>385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</row>
    <row r="52" spans="1:8" ht="9" customHeight="1" x14ac:dyDescent="0.25">
      <c r="A52" s="69"/>
      <c r="B52" s="74" t="s">
        <v>386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</row>
    <row r="53" spans="1:8" ht="9" customHeight="1" x14ac:dyDescent="0.25">
      <c r="A53" s="69"/>
      <c r="B53" s="74" t="s">
        <v>387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</row>
    <row r="54" spans="1:8" ht="9" customHeight="1" x14ac:dyDescent="0.25">
      <c r="A54" s="69"/>
      <c r="B54" s="74" t="s">
        <v>388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76">
        <v>0</v>
      </c>
    </row>
    <row r="55" spans="1:8" ht="9" customHeight="1" x14ac:dyDescent="0.25">
      <c r="A55" s="69"/>
      <c r="B55" s="74" t="s">
        <v>389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</row>
    <row r="56" spans="1:8" ht="9" customHeight="1" x14ac:dyDescent="0.25">
      <c r="A56" s="94"/>
      <c r="B56" s="95"/>
      <c r="C56" s="99"/>
      <c r="D56" s="99"/>
      <c r="E56" s="99"/>
      <c r="F56" s="99"/>
      <c r="G56" s="99"/>
      <c r="H56" s="99"/>
    </row>
    <row r="57" spans="1:8" ht="9" customHeight="1" x14ac:dyDescent="0.25">
      <c r="A57" s="227" t="s">
        <v>390</v>
      </c>
      <c r="B57" s="239"/>
      <c r="C57" s="76">
        <f>SUM(C58:C64)</f>
        <v>0</v>
      </c>
      <c r="D57" s="76">
        <f t="shared" ref="D57:H57" si="9">SUM(D58:D64)</f>
        <v>0</v>
      </c>
      <c r="E57" s="76">
        <f t="shared" si="9"/>
        <v>0</v>
      </c>
      <c r="F57" s="76">
        <f t="shared" si="9"/>
        <v>0</v>
      </c>
      <c r="G57" s="76">
        <f t="shared" si="9"/>
        <v>0</v>
      </c>
      <c r="H57" s="76">
        <f t="shared" si="9"/>
        <v>0</v>
      </c>
    </row>
    <row r="58" spans="1:8" ht="9" customHeight="1" x14ac:dyDescent="0.25">
      <c r="A58" s="69"/>
      <c r="B58" s="74" t="s">
        <v>391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f t="shared" ref="H58:H61" si="10">E58-F58</f>
        <v>0</v>
      </c>
    </row>
    <row r="59" spans="1:8" ht="9" customHeight="1" x14ac:dyDescent="0.25">
      <c r="A59" s="69"/>
      <c r="B59" s="74" t="s">
        <v>392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f t="shared" si="10"/>
        <v>0</v>
      </c>
    </row>
    <row r="60" spans="1:8" ht="9" customHeight="1" x14ac:dyDescent="0.25">
      <c r="A60" s="69"/>
      <c r="B60" s="74" t="s">
        <v>393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  <c r="H60" s="76">
        <f t="shared" si="10"/>
        <v>0</v>
      </c>
    </row>
    <row r="61" spans="1:8" ht="9" customHeight="1" x14ac:dyDescent="0.25">
      <c r="A61" s="69"/>
      <c r="B61" s="74" t="s">
        <v>394</v>
      </c>
      <c r="C61" s="76">
        <v>0</v>
      </c>
      <c r="D61" s="76">
        <f>'FORMATO 6B'!C21</f>
        <v>0</v>
      </c>
      <c r="E61" s="76">
        <f>D61</f>
        <v>0</v>
      </c>
      <c r="F61" s="76">
        <f>'FORMATO 6B'!E21</f>
        <v>0</v>
      </c>
      <c r="G61" s="76">
        <f>'FORMATO 6B'!F21</f>
        <v>0</v>
      </c>
      <c r="H61" s="76">
        <f t="shared" si="10"/>
        <v>0</v>
      </c>
    </row>
    <row r="62" spans="1:8" ht="9" customHeight="1" x14ac:dyDescent="0.25">
      <c r="A62" s="69"/>
      <c r="B62" s="74" t="s">
        <v>395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76">
        <f t="shared" ref="H62" si="11">E62-F62</f>
        <v>0</v>
      </c>
    </row>
    <row r="63" spans="1:8" ht="9" customHeight="1" x14ac:dyDescent="0.25">
      <c r="A63" s="69"/>
      <c r="B63" s="74" t="s">
        <v>396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  <c r="H63" s="76">
        <v>0</v>
      </c>
    </row>
    <row r="64" spans="1:8" ht="9" customHeight="1" x14ac:dyDescent="0.25">
      <c r="A64" s="69"/>
      <c r="B64" s="74" t="s">
        <v>397</v>
      </c>
      <c r="C64" s="76">
        <v>0</v>
      </c>
      <c r="D64" s="76">
        <v>0</v>
      </c>
      <c r="E64" s="76">
        <v>0</v>
      </c>
      <c r="F64" s="76">
        <v>0</v>
      </c>
      <c r="G64" s="76">
        <v>0</v>
      </c>
      <c r="H64" s="76">
        <v>0</v>
      </c>
    </row>
    <row r="65" spans="1:8" ht="9" customHeight="1" x14ac:dyDescent="0.25">
      <c r="A65" s="94"/>
      <c r="B65" s="95"/>
      <c r="C65" s="99"/>
      <c r="D65" s="99"/>
      <c r="E65" s="99"/>
      <c r="F65" s="99"/>
      <c r="G65" s="99"/>
      <c r="H65" s="99"/>
    </row>
    <row r="66" spans="1:8" ht="9" customHeight="1" x14ac:dyDescent="0.25">
      <c r="A66" s="227" t="s">
        <v>398</v>
      </c>
      <c r="B66" s="239"/>
      <c r="C66" s="76">
        <f>SUM(C67:C75)</f>
        <v>0</v>
      </c>
      <c r="D66" s="76">
        <f t="shared" ref="D66:H66" si="12">SUM(D67:D75)</f>
        <v>0</v>
      </c>
      <c r="E66" s="76">
        <f t="shared" si="12"/>
        <v>0</v>
      </c>
      <c r="F66" s="76">
        <f t="shared" si="12"/>
        <v>0</v>
      </c>
      <c r="G66" s="76">
        <f t="shared" si="12"/>
        <v>0</v>
      </c>
      <c r="H66" s="76">
        <f t="shared" si="12"/>
        <v>0</v>
      </c>
    </row>
    <row r="67" spans="1:8" ht="9" customHeight="1" x14ac:dyDescent="0.25">
      <c r="A67" s="69"/>
      <c r="B67" s="79" t="s">
        <v>399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</row>
    <row r="68" spans="1:8" ht="9" customHeight="1" x14ac:dyDescent="0.25">
      <c r="A68" s="69"/>
      <c r="B68" s="74" t="s">
        <v>400</v>
      </c>
      <c r="C68" s="76">
        <v>0</v>
      </c>
      <c r="D68" s="76">
        <v>0</v>
      </c>
      <c r="E68" s="76">
        <v>0</v>
      </c>
      <c r="F68" s="76">
        <v>0</v>
      </c>
      <c r="G68" s="76">
        <v>0</v>
      </c>
      <c r="H68" s="76">
        <v>0</v>
      </c>
    </row>
    <row r="69" spans="1:8" ht="9" customHeight="1" x14ac:dyDescent="0.25">
      <c r="A69" s="69"/>
      <c r="B69" s="74" t="s">
        <v>401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  <c r="H69" s="76">
        <v>0</v>
      </c>
    </row>
    <row r="70" spans="1:8" ht="9" customHeight="1" x14ac:dyDescent="0.25">
      <c r="A70" s="69"/>
      <c r="B70" s="74" t="s">
        <v>402</v>
      </c>
      <c r="C70" s="76">
        <v>0</v>
      </c>
      <c r="D70" s="76">
        <v>0</v>
      </c>
      <c r="E70" s="76">
        <v>0</v>
      </c>
      <c r="F70" s="76">
        <v>0</v>
      </c>
      <c r="G70" s="76">
        <v>0</v>
      </c>
      <c r="H70" s="76">
        <v>0</v>
      </c>
    </row>
    <row r="71" spans="1:8" ht="9" customHeight="1" x14ac:dyDescent="0.25">
      <c r="A71" s="69"/>
      <c r="B71" s="74" t="s">
        <v>403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</row>
    <row r="72" spans="1:8" ht="9" customHeight="1" x14ac:dyDescent="0.25">
      <c r="A72" s="69"/>
      <c r="B72" s="74" t="s">
        <v>404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</row>
    <row r="73" spans="1:8" ht="9" customHeight="1" x14ac:dyDescent="0.25">
      <c r="A73" s="69"/>
      <c r="B73" s="74" t="s">
        <v>405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</row>
    <row r="74" spans="1:8" ht="9" customHeight="1" x14ac:dyDescent="0.25">
      <c r="A74" s="69"/>
      <c r="B74" s="74" t="s">
        <v>406</v>
      </c>
      <c r="C74" s="76">
        <v>0</v>
      </c>
      <c r="D74" s="76">
        <v>0</v>
      </c>
      <c r="E74" s="76">
        <v>0</v>
      </c>
      <c r="F74" s="76">
        <v>0</v>
      </c>
      <c r="G74" s="76">
        <v>0</v>
      </c>
      <c r="H74" s="76">
        <v>0</v>
      </c>
    </row>
    <row r="75" spans="1:8" ht="9" customHeight="1" x14ac:dyDescent="0.25">
      <c r="A75" s="69"/>
      <c r="B75" s="74" t="s">
        <v>407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76">
        <v>0</v>
      </c>
    </row>
    <row r="76" spans="1:8" ht="9" customHeight="1" x14ac:dyDescent="0.25">
      <c r="A76" s="94"/>
      <c r="B76" s="95"/>
      <c r="C76" s="99"/>
      <c r="D76" s="99"/>
      <c r="E76" s="99"/>
      <c r="F76" s="99"/>
      <c r="G76" s="99"/>
      <c r="H76" s="99"/>
    </row>
    <row r="77" spans="1:8" ht="9" customHeight="1" x14ac:dyDescent="0.25">
      <c r="A77" s="227" t="s">
        <v>408</v>
      </c>
      <c r="B77" s="239"/>
      <c r="C77" s="76">
        <f>SUM(C78:C81)</f>
        <v>0</v>
      </c>
      <c r="D77" s="76">
        <f t="shared" ref="D77:H77" si="13">SUM(D78:D81)</f>
        <v>0</v>
      </c>
      <c r="E77" s="76">
        <f t="shared" si="13"/>
        <v>0</v>
      </c>
      <c r="F77" s="76">
        <f t="shared" si="13"/>
        <v>0</v>
      </c>
      <c r="G77" s="76">
        <f t="shared" si="13"/>
        <v>0</v>
      </c>
      <c r="H77" s="76">
        <f t="shared" si="13"/>
        <v>0</v>
      </c>
    </row>
    <row r="78" spans="1:8" ht="16.5" customHeight="1" x14ac:dyDescent="0.25">
      <c r="A78" s="69"/>
      <c r="B78" s="79" t="s">
        <v>409</v>
      </c>
      <c r="C78" s="76">
        <v>0</v>
      </c>
      <c r="D78" s="76">
        <v>0</v>
      </c>
      <c r="E78" s="76">
        <v>0</v>
      </c>
      <c r="F78" s="76">
        <v>0</v>
      </c>
      <c r="G78" s="76">
        <v>0</v>
      </c>
      <c r="H78" s="76">
        <v>0</v>
      </c>
    </row>
    <row r="79" spans="1:8" ht="17.25" customHeight="1" x14ac:dyDescent="0.25">
      <c r="A79" s="69"/>
      <c r="B79" s="79" t="s">
        <v>410</v>
      </c>
      <c r="C79" s="76">
        <v>0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</row>
    <row r="80" spans="1:8" ht="9" customHeight="1" x14ac:dyDescent="0.25">
      <c r="A80" s="69"/>
      <c r="B80" s="74" t="s">
        <v>411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</row>
    <row r="81" spans="1:8" ht="9" customHeight="1" x14ac:dyDescent="0.25">
      <c r="A81" s="69"/>
      <c r="B81" s="74" t="s">
        <v>412</v>
      </c>
      <c r="C81" s="76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</row>
    <row r="82" spans="1:8" ht="9" customHeight="1" x14ac:dyDescent="0.25">
      <c r="A82" s="94"/>
      <c r="B82" s="95"/>
      <c r="C82" s="99"/>
      <c r="D82" s="99"/>
      <c r="E82" s="99"/>
      <c r="F82" s="99"/>
      <c r="G82" s="99"/>
      <c r="H82" s="99"/>
    </row>
    <row r="83" spans="1:8" ht="9" customHeight="1" x14ac:dyDescent="0.25">
      <c r="A83" s="227" t="s">
        <v>373</v>
      </c>
      <c r="B83" s="239"/>
      <c r="C83" s="76">
        <f>C9+C46</f>
        <v>120412434</v>
      </c>
      <c r="D83" s="76">
        <f t="shared" ref="D83:H83" si="14">D9+D46</f>
        <v>1500374</v>
      </c>
      <c r="E83" s="76">
        <f t="shared" si="14"/>
        <v>121912808</v>
      </c>
      <c r="F83" s="76">
        <f t="shared" si="14"/>
        <v>21794588</v>
      </c>
      <c r="G83" s="76">
        <f t="shared" si="14"/>
        <v>21794588</v>
      </c>
      <c r="H83" s="76">
        <f t="shared" si="14"/>
        <v>100118220</v>
      </c>
    </row>
    <row r="84" spans="1:8" ht="9" customHeight="1" thickBot="1" x14ac:dyDescent="0.3">
      <c r="A84" s="96"/>
      <c r="B84" s="97"/>
      <c r="C84" s="100"/>
      <c r="D84" s="100"/>
      <c r="E84" s="100"/>
      <c r="F84" s="100"/>
      <c r="G84" s="100"/>
      <c r="H84" s="100"/>
    </row>
  </sheetData>
  <mergeCells count="20"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H6:H7"/>
    <mergeCell ref="A1:H1"/>
    <mergeCell ref="A2:H2"/>
    <mergeCell ref="A3:H3"/>
    <mergeCell ref="A4:H4"/>
    <mergeCell ref="A5:H5"/>
    <mergeCell ref="A6:B7"/>
    <mergeCell ref="C6:G6"/>
  </mergeCells>
  <pageMargins left="0.7" right="0.7" top="0.75" bottom="0.75" header="0.3" footer="0.3"/>
  <pageSetup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tabSelected="1" zoomScale="120" zoomScaleNormal="120" workbookViewId="0">
      <selection activeCell="B13" sqref="B13"/>
    </sheetView>
  </sheetViews>
  <sheetFormatPr baseColWidth="10" defaultColWidth="11.42578125" defaultRowHeight="15" x14ac:dyDescent="0.25"/>
  <cols>
    <col min="1" max="1" width="31.5703125" style="121" customWidth="1"/>
    <col min="2" max="16384" width="11.42578125" style="121"/>
  </cols>
  <sheetData>
    <row r="1" spans="1:7" x14ac:dyDescent="0.25">
      <c r="A1" s="141" t="s">
        <v>120</v>
      </c>
      <c r="B1" s="142"/>
      <c r="C1" s="142"/>
      <c r="D1" s="142"/>
      <c r="E1" s="142"/>
      <c r="F1" s="142"/>
      <c r="G1" s="143"/>
    </row>
    <row r="2" spans="1:7" x14ac:dyDescent="0.25">
      <c r="A2" s="144" t="s">
        <v>290</v>
      </c>
      <c r="B2" s="145"/>
      <c r="C2" s="145"/>
      <c r="D2" s="145"/>
      <c r="E2" s="145"/>
      <c r="F2" s="145"/>
      <c r="G2" s="146"/>
    </row>
    <row r="3" spans="1:7" x14ac:dyDescent="0.25">
      <c r="A3" s="144" t="s">
        <v>414</v>
      </c>
      <c r="B3" s="145"/>
      <c r="C3" s="145"/>
      <c r="D3" s="145"/>
      <c r="E3" s="145"/>
      <c r="F3" s="145"/>
      <c r="G3" s="146"/>
    </row>
    <row r="4" spans="1:7" x14ac:dyDescent="0.25">
      <c r="A4" s="147" t="s">
        <v>453</v>
      </c>
      <c r="B4" s="145"/>
      <c r="C4" s="145"/>
      <c r="D4" s="145"/>
      <c r="E4" s="145"/>
      <c r="F4" s="145"/>
      <c r="G4" s="146"/>
    </row>
    <row r="5" spans="1:7" ht="15.75" thickBot="1" x14ac:dyDescent="0.3">
      <c r="A5" s="148" t="s">
        <v>1</v>
      </c>
      <c r="B5" s="149"/>
      <c r="C5" s="149"/>
      <c r="D5" s="149"/>
      <c r="E5" s="149"/>
      <c r="F5" s="149"/>
      <c r="G5" s="150"/>
    </row>
    <row r="6" spans="1:7" ht="15.75" thickBot="1" x14ac:dyDescent="0.3">
      <c r="A6" s="151" t="s">
        <v>2</v>
      </c>
      <c r="B6" s="153" t="s">
        <v>292</v>
      </c>
      <c r="C6" s="154"/>
      <c r="D6" s="154"/>
      <c r="E6" s="154"/>
      <c r="F6" s="155"/>
      <c r="G6" s="139" t="s">
        <v>293</v>
      </c>
    </row>
    <row r="7" spans="1:7" ht="20.25" customHeight="1" thickBot="1" x14ac:dyDescent="0.3">
      <c r="A7" s="152"/>
      <c r="B7" s="122" t="s">
        <v>181</v>
      </c>
      <c r="C7" s="122" t="s">
        <v>294</v>
      </c>
      <c r="D7" s="122" t="s">
        <v>295</v>
      </c>
      <c r="E7" s="122" t="s">
        <v>415</v>
      </c>
      <c r="F7" s="122" t="s">
        <v>200</v>
      </c>
      <c r="G7" s="140"/>
    </row>
    <row r="8" spans="1:7" x14ac:dyDescent="0.25">
      <c r="A8" s="123" t="s">
        <v>416</v>
      </c>
      <c r="B8" s="124">
        <f>B9+B10+B11+B14++B18</f>
        <v>28783899</v>
      </c>
      <c r="C8" s="124">
        <f t="shared" ref="C8:G8" si="0">C9+C10+C11+C14++C18</f>
        <v>2459508</v>
      </c>
      <c r="D8" s="124">
        <f t="shared" si="0"/>
        <v>31243407</v>
      </c>
      <c r="E8" s="124">
        <f t="shared" si="0"/>
        <v>26869854</v>
      </c>
      <c r="F8" s="124">
        <f>F9</f>
        <v>26869854</v>
      </c>
      <c r="G8" s="124">
        <f t="shared" si="0"/>
        <v>4373553</v>
      </c>
    </row>
    <row r="9" spans="1:7" x14ac:dyDescent="0.25">
      <c r="A9" s="125" t="s">
        <v>417</v>
      </c>
      <c r="B9" s="126">
        <v>28783899</v>
      </c>
      <c r="C9" s="127">
        <v>2459508</v>
      </c>
      <c r="D9" s="127">
        <f>B9+C9</f>
        <v>31243407</v>
      </c>
      <c r="E9" s="127">
        <v>26869854</v>
      </c>
      <c r="F9" s="127">
        <f>E9</f>
        <v>26869854</v>
      </c>
      <c r="G9" s="127">
        <f>D9-E9</f>
        <v>4373553</v>
      </c>
    </row>
    <row r="10" spans="1:7" x14ac:dyDescent="0.25">
      <c r="A10" s="125" t="s">
        <v>418</v>
      </c>
      <c r="B10" s="126">
        <v>0</v>
      </c>
      <c r="C10" s="126">
        <v>0</v>
      </c>
      <c r="D10" s="126">
        <v>0</v>
      </c>
      <c r="E10" s="126">
        <v>0</v>
      </c>
      <c r="F10" s="105" t="s">
        <v>447</v>
      </c>
      <c r="G10" s="126">
        <v>0</v>
      </c>
    </row>
    <row r="11" spans="1:7" x14ac:dyDescent="0.25">
      <c r="A11" s="125" t="s">
        <v>419</v>
      </c>
      <c r="B11" s="126">
        <v>0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</row>
    <row r="12" spans="1:7" x14ac:dyDescent="0.25">
      <c r="A12" s="125" t="s">
        <v>420</v>
      </c>
      <c r="B12" s="126">
        <v>0</v>
      </c>
      <c r="C12" s="126">
        <v>0</v>
      </c>
      <c r="D12" s="126">
        <v>0</v>
      </c>
      <c r="E12" s="126">
        <v>0</v>
      </c>
      <c r="F12" s="126">
        <v>0</v>
      </c>
      <c r="G12" s="126">
        <v>0</v>
      </c>
    </row>
    <row r="13" spans="1:7" x14ac:dyDescent="0.25">
      <c r="A13" s="125" t="s">
        <v>421</v>
      </c>
      <c r="B13" s="126">
        <v>0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</row>
    <row r="14" spans="1:7" x14ac:dyDescent="0.25">
      <c r="A14" s="125" t="s">
        <v>422</v>
      </c>
      <c r="B14" s="126">
        <v>0</v>
      </c>
      <c r="C14" s="126">
        <v>0</v>
      </c>
      <c r="D14" s="126">
        <v>0</v>
      </c>
      <c r="E14" s="126">
        <v>0</v>
      </c>
      <c r="F14" s="126">
        <v>0</v>
      </c>
      <c r="G14" s="126">
        <v>0</v>
      </c>
    </row>
    <row r="15" spans="1:7" ht="16.5" x14ac:dyDescent="0.25">
      <c r="A15" s="125" t="s">
        <v>423</v>
      </c>
      <c r="B15" s="126">
        <v>0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</row>
    <row r="16" spans="1:7" x14ac:dyDescent="0.25">
      <c r="A16" s="128" t="s">
        <v>424</v>
      </c>
      <c r="B16" s="126">
        <v>0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</row>
    <row r="17" spans="1:7" x14ac:dyDescent="0.25">
      <c r="A17" s="128" t="s">
        <v>425</v>
      </c>
      <c r="B17" s="126">
        <v>0</v>
      </c>
      <c r="C17" s="126">
        <v>0</v>
      </c>
      <c r="D17" s="126">
        <v>0</v>
      </c>
      <c r="E17" s="126">
        <v>0</v>
      </c>
      <c r="F17" s="126">
        <v>0</v>
      </c>
      <c r="G17" s="126">
        <v>0</v>
      </c>
    </row>
    <row r="18" spans="1:7" x14ac:dyDescent="0.25">
      <c r="A18" s="125" t="s">
        <v>426</v>
      </c>
      <c r="B18" s="126">
        <v>0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</row>
    <row r="19" spans="1:7" x14ac:dyDescent="0.25">
      <c r="A19" s="125"/>
      <c r="B19" s="124"/>
      <c r="C19" s="129"/>
      <c r="D19" s="129"/>
      <c r="E19" s="129"/>
      <c r="F19" s="129"/>
      <c r="G19" s="129"/>
    </row>
    <row r="20" spans="1:7" x14ac:dyDescent="0.25">
      <c r="A20" s="123" t="s">
        <v>427</v>
      </c>
      <c r="B20" s="124">
        <f>B21+B22+B23+B26+B27+B30</f>
        <v>0</v>
      </c>
      <c r="C20" s="124">
        <f t="shared" ref="C20:G20" si="1">C21+C22+C23+C26+C27+C30</f>
        <v>0</v>
      </c>
      <c r="D20" s="124">
        <f t="shared" si="1"/>
        <v>0</v>
      </c>
      <c r="E20" s="124">
        <f t="shared" si="1"/>
        <v>0</v>
      </c>
      <c r="F20" s="124">
        <f t="shared" si="1"/>
        <v>0</v>
      </c>
      <c r="G20" s="124">
        <f t="shared" si="1"/>
        <v>0</v>
      </c>
    </row>
    <row r="21" spans="1:7" x14ac:dyDescent="0.25">
      <c r="A21" s="125" t="s">
        <v>417</v>
      </c>
      <c r="B21" s="105">
        <v>0</v>
      </c>
      <c r="C21" s="98">
        <v>0</v>
      </c>
      <c r="D21" s="127">
        <v>0</v>
      </c>
      <c r="E21" s="127">
        <v>0</v>
      </c>
      <c r="F21" s="127">
        <f>E21</f>
        <v>0</v>
      </c>
      <c r="G21" s="127">
        <f>D21-F21</f>
        <v>0</v>
      </c>
    </row>
    <row r="22" spans="1:7" x14ac:dyDescent="0.25">
      <c r="A22" s="125" t="s">
        <v>418</v>
      </c>
      <c r="B22" s="105">
        <v>0</v>
      </c>
      <c r="C22" s="98">
        <v>0</v>
      </c>
      <c r="D22" s="127">
        <v>0</v>
      </c>
      <c r="E22" s="127">
        <v>0</v>
      </c>
      <c r="F22" s="127">
        <f t="shared" ref="F22:F30" si="2">E22</f>
        <v>0</v>
      </c>
      <c r="G22" s="127">
        <f t="shared" ref="G22:G30" si="3">D22-F22</f>
        <v>0</v>
      </c>
    </row>
    <row r="23" spans="1:7" x14ac:dyDescent="0.25">
      <c r="A23" s="125" t="s">
        <v>419</v>
      </c>
      <c r="B23" s="105">
        <v>0</v>
      </c>
      <c r="C23" s="98">
        <v>0</v>
      </c>
      <c r="D23" s="127">
        <v>0</v>
      </c>
      <c r="E23" s="127">
        <v>0</v>
      </c>
      <c r="F23" s="127">
        <f t="shared" si="2"/>
        <v>0</v>
      </c>
      <c r="G23" s="127">
        <f t="shared" si="3"/>
        <v>0</v>
      </c>
    </row>
    <row r="24" spans="1:7" x14ac:dyDescent="0.25">
      <c r="A24" s="125" t="s">
        <v>420</v>
      </c>
      <c r="B24" s="105">
        <v>0</v>
      </c>
      <c r="C24" s="98">
        <v>0</v>
      </c>
      <c r="D24" s="127">
        <v>0</v>
      </c>
      <c r="E24" s="127">
        <v>0</v>
      </c>
      <c r="F24" s="127">
        <f t="shared" si="2"/>
        <v>0</v>
      </c>
      <c r="G24" s="127">
        <f t="shared" si="3"/>
        <v>0</v>
      </c>
    </row>
    <row r="25" spans="1:7" x14ac:dyDescent="0.25">
      <c r="A25" s="125" t="s">
        <v>421</v>
      </c>
      <c r="B25" s="105">
        <v>0</v>
      </c>
      <c r="C25" s="98">
        <v>0</v>
      </c>
      <c r="D25" s="127">
        <v>0</v>
      </c>
      <c r="E25" s="127">
        <v>0</v>
      </c>
      <c r="F25" s="127">
        <f t="shared" si="2"/>
        <v>0</v>
      </c>
      <c r="G25" s="127">
        <f t="shared" si="3"/>
        <v>0</v>
      </c>
    </row>
    <row r="26" spans="1:7" x14ac:dyDescent="0.25">
      <c r="A26" s="125" t="s">
        <v>422</v>
      </c>
      <c r="B26" s="105">
        <v>0</v>
      </c>
      <c r="C26" s="98">
        <v>0</v>
      </c>
      <c r="D26" s="127">
        <v>0</v>
      </c>
      <c r="E26" s="127">
        <v>0</v>
      </c>
      <c r="F26" s="127">
        <f t="shared" si="2"/>
        <v>0</v>
      </c>
      <c r="G26" s="127">
        <f t="shared" si="3"/>
        <v>0</v>
      </c>
    </row>
    <row r="27" spans="1:7" ht="16.5" x14ac:dyDescent="0.25">
      <c r="A27" s="125" t="s">
        <v>423</v>
      </c>
      <c r="B27" s="105">
        <v>0</v>
      </c>
      <c r="C27" s="98">
        <v>0</v>
      </c>
      <c r="D27" s="127">
        <v>0</v>
      </c>
      <c r="E27" s="127">
        <v>0</v>
      </c>
      <c r="F27" s="127">
        <f t="shared" si="2"/>
        <v>0</v>
      </c>
      <c r="G27" s="127">
        <f t="shared" si="3"/>
        <v>0</v>
      </c>
    </row>
    <row r="28" spans="1:7" x14ac:dyDescent="0.25">
      <c r="A28" s="128" t="s">
        <v>424</v>
      </c>
      <c r="B28" s="105">
        <v>0</v>
      </c>
      <c r="C28" s="98">
        <v>0</v>
      </c>
      <c r="D28" s="127">
        <v>0</v>
      </c>
      <c r="E28" s="127">
        <v>0</v>
      </c>
      <c r="F28" s="127">
        <f t="shared" si="2"/>
        <v>0</v>
      </c>
      <c r="G28" s="127">
        <f t="shared" si="3"/>
        <v>0</v>
      </c>
    </row>
    <row r="29" spans="1:7" x14ac:dyDescent="0.25">
      <c r="A29" s="128" t="s">
        <v>425</v>
      </c>
      <c r="B29" s="105">
        <v>0</v>
      </c>
      <c r="C29" s="98">
        <v>0</v>
      </c>
      <c r="D29" s="127">
        <v>0</v>
      </c>
      <c r="E29" s="127">
        <v>0</v>
      </c>
      <c r="F29" s="127">
        <f t="shared" si="2"/>
        <v>0</v>
      </c>
      <c r="G29" s="127">
        <f t="shared" si="3"/>
        <v>0</v>
      </c>
    </row>
    <row r="30" spans="1:7" x14ac:dyDescent="0.25">
      <c r="A30" s="125" t="s">
        <v>426</v>
      </c>
      <c r="B30" s="105">
        <v>0</v>
      </c>
      <c r="C30" s="98">
        <v>0</v>
      </c>
      <c r="D30" s="127">
        <v>0</v>
      </c>
      <c r="E30" s="127">
        <v>0</v>
      </c>
      <c r="F30" s="127">
        <f t="shared" si="2"/>
        <v>0</v>
      </c>
      <c r="G30" s="127">
        <f t="shared" si="3"/>
        <v>0</v>
      </c>
    </row>
    <row r="31" spans="1:7" ht="16.5" x14ac:dyDescent="0.25">
      <c r="A31" s="123" t="s">
        <v>428</v>
      </c>
      <c r="B31" s="124">
        <f>B8+B20</f>
        <v>28783899</v>
      </c>
      <c r="C31" s="124">
        <f t="shared" ref="C31:G31" si="4">C8+C20</f>
        <v>2459508</v>
      </c>
      <c r="D31" s="124">
        <f t="shared" si="4"/>
        <v>31243407</v>
      </c>
      <c r="E31" s="124">
        <f t="shared" si="4"/>
        <v>26869854</v>
      </c>
      <c r="F31" s="124">
        <f t="shared" si="4"/>
        <v>26869854</v>
      </c>
      <c r="G31" s="124">
        <f t="shared" si="4"/>
        <v>4373553</v>
      </c>
    </row>
    <row r="32" spans="1:7" ht="15.75" thickBot="1" x14ac:dyDescent="0.3">
      <c r="A32" s="130"/>
      <c r="B32" s="131"/>
      <c r="C32" s="132"/>
      <c r="D32" s="132"/>
      <c r="E32" s="132"/>
      <c r="F32" s="132"/>
      <c r="G32" s="132"/>
    </row>
  </sheetData>
  <mergeCells count="8">
    <mergeCell ref="G6:G7"/>
    <mergeCell ref="A1:G1"/>
    <mergeCell ref="A2:G2"/>
    <mergeCell ref="A3:G3"/>
    <mergeCell ref="A4:G4"/>
    <mergeCell ref="A5:G5"/>
    <mergeCell ref="A6:A7"/>
    <mergeCell ref="B6:F6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marlen ocomatl cervantes</cp:lastModifiedBy>
  <cp:lastPrinted>2025-10-03T18:39:45Z</cp:lastPrinted>
  <dcterms:created xsi:type="dcterms:W3CDTF">2016-11-30T20:12:49Z</dcterms:created>
  <dcterms:modified xsi:type="dcterms:W3CDTF">2026-04-21T17:55:24Z</dcterms:modified>
</cp:coreProperties>
</file>