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ITE\"/>
    </mc:Choice>
  </mc:AlternateContent>
  <xr:revisionPtr revIDLastSave="0" documentId="13_ncr:1_{B751A0FD-6E27-455B-9573-62B74F83310C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Print_Area" localSheetId="0">'FORMATO 1'!$A$1:$G$89</definedName>
    <definedName name="_xlnm.Print_Area" localSheetId="1">'FORMATO 2'!$A$1:$I$45</definedName>
    <definedName name="_xlnm.Print_Area" localSheetId="3">'FORMATO 4'!$A$1:$F$88</definedName>
    <definedName name="_xlnm.Print_Area" localSheetId="4">'FORMATO 5'!$A$1:$I$91</definedName>
    <definedName name="_xlnm.Print_Area" localSheetId="5">'FORMATO 6A'!$A$1:$I$166</definedName>
    <definedName name="_xlnm.Print_Area" localSheetId="6">'FORMATO 6B'!$A$1:$G$37</definedName>
    <definedName name="_xlnm.Print_Area" localSheetId="7">'FORMATO 6C'!$A$1:$H$92</definedName>
    <definedName name="_xlnm.Print_Area" localSheetId="8">'FORMATO 6D'!$A$1:$G$42</definedName>
    <definedName name="_xlnm.Print_Titles" localSheetId="0">'FORMATO 1'!$1:$5</definedName>
    <definedName name="_xlnm.Print_Titles" localSheetId="4">'FORMATO 5'!$1:$7</definedName>
    <definedName name="_xlnm.Print_Titles" localSheetId="5">'FORMATO 6A'!$1:$7</definedName>
    <definedName name="_xlnm.Print_Titles" localSheetId="6">'FORMATO 6B'!$1:$7</definedName>
    <definedName name="_xlnm.Print_Titles" localSheetId="7">'FORMATO 6C'!$1:$7</definedName>
    <definedName name="_xlnm.Print_Titles" localSheetId="8">'FORMATO 6D'!$1:$7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" l="1"/>
  <c r="G8" i="7"/>
  <c r="E8" i="7"/>
  <c r="D8" i="7"/>
  <c r="D27" i="7" s="1"/>
  <c r="B8" i="7"/>
  <c r="B27" i="7" s="1"/>
  <c r="H17" i="6"/>
  <c r="G17" i="6"/>
  <c r="F17" i="6"/>
  <c r="F18" i="1"/>
  <c r="G18" i="1"/>
  <c r="I16" i="5"/>
  <c r="C8" i="7"/>
  <c r="G43" i="5"/>
  <c r="I15" i="5"/>
  <c r="G61" i="4"/>
  <c r="F41" i="1"/>
  <c r="F8" i="4"/>
  <c r="D47" i="6"/>
  <c r="E47" i="6"/>
  <c r="F47" i="6"/>
  <c r="G47" i="6"/>
  <c r="H47" i="6"/>
  <c r="C47" i="6"/>
  <c r="D37" i="6"/>
  <c r="E37" i="6"/>
  <c r="F37" i="6"/>
  <c r="G37" i="6"/>
  <c r="H37" i="6"/>
  <c r="C37" i="6"/>
  <c r="D17" i="6"/>
  <c r="E17" i="6"/>
  <c r="C17" i="6"/>
  <c r="D27" i="6"/>
  <c r="E27" i="6"/>
  <c r="F27" i="6"/>
  <c r="G27" i="6"/>
  <c r="H27" i="6"/>
  <c r="C27" i="6"/>
  <c r="D9" i="6"/>
  <c r="E9" i="6"/>
  <c r="F9" i="6"/>
  <c r="C9" i="6"/>
  <c r="G9" i="6"/>
  <c r="H9" i="6"/>
  <c r="I70" i="5"/>
  <c r="E70" i="5"/>
  <c r="D43" i="5"/>
  <c r="E43" i="5"/>
  <c r="G67" i="1"/>
  <c r="G62" i="1"/>
  <c r="G56" i="1"/>
  <c r="G41" i="1"/>
  <c r="G37" i="1"/>
  <c r="G30" i="1"/>
  <c r="G25" i="1"/>
  <c r="G22" i="1"/>
  <c r="G8" i="1"/>
  <c r="C59" i="1"/>
  <c r="C30" i="1"/>
  <c r="C24" i="1"/>
  <c r="C16" i="1"/>
  <c r="C8" i="1"/>
  <c r="G46" i="1" l="1"/>
  <c r="G58" i="1" s="1"/>
  <c r="H81" i="6"/>
  <c r="H158" i="6" s="1"/>
  <c r="H8" i="6" s="1"/>
  <c r="F81" i="6"/>
  <c r="F158" i="6" s="1"/>
  <c r="F8" i="6" s="1"/>
  <c r="E81" i="6"/>
  <c r="E158" i="6" s="1"/>
  <c r="E8" i="6" s="1"/>
  <c r="D81" i="6"/>
  <c r="G81" i="6"/>
  <c r="G158" i="6" s="1"/>
  <c r="G8" i="6" s="1"/>
  <c r="C81" i="6"/>
  <c r="C158" i="6" s="1"/>
  <c r="C8" i="6" s="1"/>
  <c r="C46" i="1"/>
  <c r="C61" i="1" s="1"/>
  <c r="G78" i="1"/>
  <c r="D17" i="4"/>
  <c r="D158" i="6" l="1"/>
  <c r="D8" i="6" s="1"/>
  <c r="G80" i="1"/>
  <c r="E78" i="5"/>
  <c r="F78" i="5"/>
  <c r="G78" i="5"/>
  <c r="H78" i="5"/>
  <c r="I78" i="5"/>
  <c r="D78" i="5"/>
  <c r="F70" i="5"/>
  <c r="D70" i="5"/>
  <c r="I36" i="5" l="1"/>
  <c r="F13" i="4" l="1"/>
  <c r="C10" i="8" l="1"/>
  <c r="D10" i="8"/>
  <c r="G10" i="8"/>
  <c r="F10" i="8"/>
  <c r="F30" i="1"/>
  <c r="H9" i="8" l="1"/>
  <c r="E10" i="8" l="1"/>
  <c r="H10" i="8"/>
  <c r="F17" i="5" l="1"/>
  <c r="F8" i="1" l="1"/>
  <c r="D9" i="8" l="1"/>
  <c r="F9" i="8"/>
  <c r="G9" i="8"/>
  <c r="C27" i="7" l="1"/>
  <c r="C8" i="9" l="1"/>
  <c r="C31" i="9" s="1"/>
  <c r="D8" i="9"/>
  <c r="D31" i="9" s="1"/>
  <c r="E8" i="9"/>
  <c r="E31" i="9" s="1"/>
  <c r="F8" i="9"/>
  <c r="F31" i="9" s="1"/>
  <c r="B8" i="9"/>
  <c r="B31" i="9" s="1"/>
  <c r="G8" i="9"/>
  <c r="G31" i="9" s="1"/>
  <c r="D82" i="8"/>
  <c r="F82" i="8"/>
  <c r="G82" i="8"/>
  <c r="E73" i="5"/>
  <c r="F43" i="5"/>
  <c r="F73" i="5" s="1"/>
  <c r="G73" i="5"/>
  <c r="H43" i="5"/>
  <c r="H73" i="5" s="1"/>
  <c r="D73" i="5"/>
  <c r="I19" i="5"/>
  <c r="I43" i="5" l="1"/>
  <c r="I73" i="5" s="1"/>
  <c r="I13" i="5"/>
  <c r="F27" i="7" l="1"/>
  <c r="E27" i="7"/>
  <c r="E74" i="4"/>
  <c r="F74" i="4"/>
  <c r="D74" i="4"/>
  <c r="F72" i="4"/>
  <c r="E72" i="4"/>
  <c r="D72" i="4"/>
  <c r="E70" i="4"/>
  <c r="F70" i="4"/>
  <c r="D70" i="4"/>
  <c r="E69" i="4"/>
  <c r="F69" i="4"/>
  <c r="D69" i="4"/>
  <c r="E67" i="4"/>
  <c r="F67" i="4"/>
  <c r="D67" i="4"/>
  <c r="E54" i="4"/>
  <c r="F54" i="4"/>
  <c r="D54" i="4"/>
  <c r="E53" i="4"/>
  <c r="F53" i="4"/>
  <c r="D53" i="4"/>
  <c r="E52" i="4"/>
  <c r="F52" i="4"/>
  <c r="D52" i="4"/>
  <c r="E51" i="4"/>
  <c r="F51" i="4"/>
  <c r="D51" i="4"/>
  <c r="E38" i="4"/>
  <c r="F38" i="4"/>
  <c r="D38" i="4"/>
  <c r="E41" i="4"/>
  <c r="F41" i="4"/>
  <c r="D41" i="4"/>
  <c r="E17" i="4"/>
  <c r="F17" i="4"/>
  <c r="E13" i="4"/>
  <c r="D13" i="4"/>
  <c r="E8" i="4"/>
  <c r="D8" i="4"/>
  <c r="D19" i="2"/>
  <c r="E19" i="2"/>
  <c r="F19" i="2"/>
  <c r="H19" i="2"/>
  <c r="I19" i="2"/>
  <c r="D21" i="4" l="1"/>
  <c r="D61" i="4"/>
  <c r="D45" i="4"/>
  <c r="D32" i="4"/>
  <c r="E45" i="4"/>
  <c r="F45" i="4"/>
  <c r="F32" i="4"/>
  <c r="G27" i="7"/>
  <c r="F67" i="1"/>
  <c r="F62" i="1"/>
  <c r="F56" i="1"/>
  <c r="F37" i="1"/>
  <c r="F25" i="1"/>
  <c r="F22" i="1"/>
  <c r="B59" i="1"/>
  <c r="B30" i="1"/>
  <c r="B24" i="1"/>
  <c r="B16" i="1"/>
  <c r="B8" i="1"/>
  <c r="F46" i="1" l="1"/>
  <c r="F58" i="1" s="1"/>
  <c r="E22" i="4"/>
  <c r="E32" i="4" s="1"/>
  <c r="F78" i="1"/>
  <c r="B46" i="1"/>
  <c r="B61" i="1" s="1"/>
  <c r="C82" i="8"/>
  <c r="C9" i="8"/>
  <c r="E82" i="8" l="1"/>
  <c r="E9" i="8"/>
  <c r="F80" i="1"/>
  <c r="H82" i="8"/>
</calcChain>
</file>

<file path=xl/sharedStrings.xml><?xml version="1.0" encoding="utf-8"?>
<sst xmlns="http://schemas.openxmlformats.org/spreadsheetml/2006/main" count="700" uniqueCount="552">
  <si>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</si>
  <si>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</si>
  <si>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</si>
  <si>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</si>
  <si>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</si>
  <si>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</si>
  <si>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</si>
  <si>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</si>
  <si>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</si>
  <si>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</si>
  <si>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</si>
  <si>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</si>
  <si>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</si>
  <si>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</si>
  <si>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</si>
  <si>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</si>
  <si>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</si>
  <si>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</si>
  <si>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</si>
  <si>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</si>
  <si>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</si>
  <si>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</si>
  <si>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</si>
  <si>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</si>
  <si>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</si>
  <si>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</si>
  <si>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</si>
  <si>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</si>
  <si>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</si>
  <si>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</si>
  <si>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</si>
  <si>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</si>
  <si>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</si>
  <si>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</si>
  <si>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</si>
  <si>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</si>
  <si>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</si>
  <si>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</si>
  <si>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</si>
  <si>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</si>
  <si>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</si>
  <si>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</si>
  <si>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</si>
  <si>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</si>
  <si>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</si>
  <si>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</si>
  <si>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</si>
  <si>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</si>
  <si>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</si>
  <si>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</si>
  <si>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</si>
  <si>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</si>
  <si>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</si>
  <si>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</si>
  <si>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</si>
  <si>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</si>
  <si>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</si>
  <si>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</si>
  <si>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</si>
  <si>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</si>
  <si>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</si>
  <si>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</si>
  <si>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</si>
  <si>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</si>
  <si>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</si>
  <si>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</si>
  <si>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</si>
  <si>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</si>
  <si>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</si>
  <si>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</si>
  <si>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</si>
  <si>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</si>
  <si>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</si>
  <si>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</si>
  <si>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</si>
  <si>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</si>
  <si>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</si>
  <si>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</si>
  <si>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</si>
  <si>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</si>
  <si>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</si>
  <si>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</si>
  <si>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</si>
  <si>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</si>
  <si>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</si>
  <si>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</si>
  <si>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</si>
  <si>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</si>
  <si>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</si>
  <si>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</si>
  <si>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</si>
  <si>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</si>
  <si>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</si>
  <si>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</si>
  <si>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</si>
  <si>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</si>
  <si>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</si>
  <si>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</si>
  <si>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</si>
  <si>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</si>
  <si>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</si>
  <si>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</si>
  <si>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</si>
  <si>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</si>
  <si>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</si>
  <si>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</si>
  <si>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</si>
  <si>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</si>
  <si>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</si>
  <si>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</si>
  <si>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</si>
  <si>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</si>
  <si>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</si>
  <si>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</si>
  <si>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</si>
  <si>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</si>
  <si>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</si>
  <si>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</si>
  <si>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</si>
  <si>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</si>
  <si>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INSTITUTO TLAXCALTECA DE ELECCIONES</t>
  </si>
  <si>
    <t>Informe Analítico de la Deuda Pública y Otros Pasivos - LDF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</si>
  <si>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</si>
  <si>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</si>
  <si>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</si>
  <si>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</si>
  <si>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</si>
  <si>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</si>
  <si>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</si>
  <si>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</si>
  <si>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</si>
  <si>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</si>
  <si>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</si>
  <si>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</si>
  <si>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</si>
  <si>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</si>
  <si>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</si>
  <si>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</si>
  <si>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</si>
  <si>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</si>
  <si>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</si>
  <si>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</si>
  <si>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</si>
  <si>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</si>
  <si>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</si>
  <si>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</si>
  <si>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</si>
  <si>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</si>
  <si>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</si>
  <si>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</si>
  <si>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</si>
  <si>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</si>
  <si>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</si>
  <si>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</si>
  <si>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</si>
  <si>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</si>
  <si>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</si>
  <si>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</si>
  <si>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</si>
  <si>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</si>
  <si>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</si>
  <si>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</si>
  <si>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</si>
  <si>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</si>
  <si>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</si>
  <si>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 (c)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</si>
  <si>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</si>
  <si>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</si>
  <si>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</si>
  <si>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</si>
  <si>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</si>
  <si>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</si>
  <si>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</si>
  <si>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</si>
  <si>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</si>
  <si>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</si>
  <si>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</si>
  <si>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</si>
  <si>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</si>
  <si>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</si>
  <si>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</si>
  <si>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</si>
  <si>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</si>
  <si>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</si>
  <si>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</si>
  <si>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</si>
  <si>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</si>
  <si>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</si>
  <si>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</si>
  <si>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</si>
  <si>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</si>
  <si>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</si>
  <si>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</si>
  <si>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</si>
  <si>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</si>
  <si>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</si>
  <si>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</si>
  <si>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</si>
  <si>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</si>
  <si>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</si>
  <si>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</si>
  <si>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</si>
  <si>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</si>
  <si>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</si>
  <si>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</si>
  <si>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</si>
  <si>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</si>
  <si>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</si>
  <si>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</si>
  <si>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</si>
  <si>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</si>
  <si>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</si>
  <si>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</si>
  <si>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</si>
  <si>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</si>
  <si>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</si>
  <si>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</si>
  <si>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</si>
  <si>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</si>
  <si>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</si>
  <si>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</si>
  <si>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</si>
  <si>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</si>
  <si>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</si>
  <si>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</si>
  <si>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</si>
  <si>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</si>
  <si>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</si>
  <si>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</si>
  <si>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</si>
  <si>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</si>
  <si>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</si>
  <si>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</si>
  <si>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</si>
  <si>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</si>
  <si>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</si>
  <si>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</si>
  <si>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</si>
  <si>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</si>
  <si>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</si>
  <si>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</si>
  <si>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</si>
  <si>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</si>
  <si>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</si>
  <si>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</si>
  <si>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</si>
  <si>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</si>
  <si>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</si>
  <si>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</si>
  <si>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</si>
  <si>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</si>
  <si>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</si>
  <si>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</si>
  <si>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</si>
  <si>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</si>
  <si>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</si>
  <si>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</si>
  <si>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</si>
  <si>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</si>
  <si>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</si>
  <si>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</si>
  <si>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</si>
  <si>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</si>
  <si>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</si>
  <si>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</si>
  <si>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</si>
  <si>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</si>
  <si>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</si>
  <si>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</si>
  <si>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</si>
  <si>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</si>
  <si>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</si>
  <si>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</si>
  <si>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</si>
  <si>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</si>
  <si>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</si>
  <si>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</si>
  <si>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</si>
  <si>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</si>
  <si>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</si>
  <si>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</si>
  <si>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</si>
  <si>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</si>
  <si>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</si>
  <si>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</si>
  <si>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</si>
  <si>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</si>
  <si>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</si>
  <si>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</si>
  <si>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</si>
  <si>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</si>
  <si>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</si>
  <si>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</si>
  <si>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</si>
  <si>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</si>
  <si>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</si>
  <si>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</si>
  <si>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</si>
  <si>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</si>
  <si>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</si>
  <si>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</si>
  <si>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</si>
  <si>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</si>
  <si>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</si>
  <si>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</si>
  <si>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</si>
  <si>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</si>
  <si>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</si>
  <si>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</si>
  <si>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</si>
  <si>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</si>
  <si>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</si>
  <si>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</si>
  <si>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</si>
  <si>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</si>
  <si>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</si>
  <si>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</si>
  <si>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</si>
  <si>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</si>
  <si>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</si>
  <si>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</si>
  <si>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</si>
  <si>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</si>
  <si>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</si>
  <si>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</si>
  <si>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</si>
  <si>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</si>
  <si>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</si>
  <si>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</si>
  <si>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</si>
  <si>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</si>
  <si>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</si>
  <si>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</si>
  <si>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</si>
  <si>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</si>
  <si>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</si>
  <si>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</si>
  <si>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</si>
  <si>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</si>
  <si>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</si>
  <si>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</si>
  <si>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</si>
  <si>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</si>
  <si>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</si>
  <si>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</si>
  <si>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</si>
  <si>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</si>
  <si>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</si>
  <si>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</si>
  <si>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</si>
  <si>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</si>
  <si>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</si>
  <si>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</si>
  <si>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</si>
  <si>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</si>
  <si>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</si>
  <si>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</si>
  <si>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</si>
  <si>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</si>
  <si>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</si>
  <si>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</si>
  <si>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</si>
  <si>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</si>
  <si>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</si>
  <si>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</si>
  <si>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</si>
  <si>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</si>
  <si>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</si>
  <si>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</si>
  <si>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</si>
  <si>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</si>
  <si>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</si>
  <si>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</si>
  <si>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</si>
  <si>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</si>
  <si>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</si>
  <si>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</si>
  <si>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I. Gasto No Etiquetado</t>
  </si>
  <si>
    <t>(I=A+B+C+D+E+F+G+H)</t>
  </si>
  <si>
    <t>II. Gasto Etiquetado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</si>
  <si>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</si>
  <si>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</si>
  <si>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</si>
  <si>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</si>
  <si>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</si>
  <si>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</si>
  <si>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</si>
  <si>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</si>
  <si>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</si>
  <si>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</si>
  <si>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</si>
  <si>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</si>
  <si>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</si>
  <si>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</si>
  <si>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</si>
  <si>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</si>
  <si>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</si>
  <si>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</si>
  <si>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</si>
  <si>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</si>
  <si>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</si>
  <si>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</si>
  <si>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</si>
  <si>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</si>
  <si>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</si>
  <si>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</si>
  <si>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</si>
  <si>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</si>
  <si>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</si>
  <si>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</si>
  <si>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</si>
  <si>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</si>
  <si>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</si>
  <si>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</si>
  <si>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</si>
  <si>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</si>
  <si>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</si>
  <si>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</si>
  <si>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</si>
  <si>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</si>
  <si>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</si>
  <si>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</si>
  <si>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</si>
  <si>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</si>
  <si>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</si>
  <si>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</si>
  <si>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</si>
  <si>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</si>
  <si>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Servicios Personales</t>
  </si>
  <si>
    <t xml:space="preserve">Concepto </t>
  </si>
  <si>
    <t>Bajo protesta de decir verdad declaramos que los Estados Financieros y sus Notas son razonablemente correctos y responsabilidad del emisor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</si>
  <si>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</si>
  <si>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</si>
  <si>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</si>
  <si>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</si>
  <si>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</si>
  <si>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</si>
  <si>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</si>
  <si>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</si>
  <si>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</si>
  <si>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</si>
  <si>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</si>
  <si>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</si>
  <si>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</si>
  <si>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</si>
  <si>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</si>
  <si>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</si>
  <si>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</si>
  <si>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</si>
  <si>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</si>
  <si>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</si>
  <si>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</si>
  <si>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</si>
  <si>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</si>
  <si>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</si>
  <si>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</si>
  <si>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</si>
  <si>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</si>
  <si>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</si>
  <si>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</si>
  <si>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</si>
  <si>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</si>
  <si>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</si>
  <si>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</si>
  <si>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</si>
  <si>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</si>
  <si>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</si>
  <si>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</si>
  <si>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</si>
  <si>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</si>
  <si>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</si>
  <si>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</si>
  <si>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</si>
  <si>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</si>
  <si>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</si>
  <si>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</si>
  <si>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</si>
  <si>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</si>
  <si>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</si>
  <si>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</si>
  <si>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</si>
  <si>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</si>
  <si>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</si>
  <si>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</si>
  <si>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</si>
  <si>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</si>
  <si>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</si>
  <si>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</si>
  <si>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</si>
  <si>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</si>
  <si>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</si>
  <si>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</si>
  <si>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</si>
  <si>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</si>
  <si>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</si>
  <si>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</si>
  <si>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</si>
  <si>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</si>
  <si>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</si>
  <si>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</si>
  <si>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</si>
  <si>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</si>
  <si>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Organización electoral</t>
  </si>
  <si>
    <t>Prerrogativas, administración y fiscalización</t>
  </si>
  <si>
    <t>Asuntos juridicos</t>
  </si>
  <si>
    <t>Informatica</t>
  </si>
  <si>
    <t>Transparencia</t>
  </si>
  <si>
    <t>Secretaria General</t>
  </si>
  <si>
    <t>Contraloria general</t>
  </si>
  <si>
    <t>Comunicación social</t>
  </si>
  <si>
    <t>Consejeros electorales</t>
  </si>
  <si>
    <t>Presidencia</t>
  </si>
  <si>
    <t>Auxiliares de consejeros</t>
  </si>
  <si>
    <t>Contencioso electoral</t>
  </si>
  <si>
    <t>Directora  Administrativa</t>
  </si>
  <si>
    <t>4. Deuda Contingente 1 (informativo)</t>
  </si>
  <si>
    <r>
      <t>B. Egresos Presupuestarios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(B = B1+B2)</t>
    </r>
  </si>
  <si>
    <t xml:space="preserve">          Directora  Administrativa</t>
  </si>
  <si>
    <t>Fecha del contrato</t>
  </si>
  <si>
    <t>Clasificación por Objeto del Gasto (Capítulo y Concepto)</t>
  </si>
  <si>
    <t>Clasificación Administrativa</t>
  </si>
  <si>
    <t>Clasificación Funcional (Finalidad y Función)</t>
  </si>
  <si>
    <t>Clasificación de Servicios Personales por Categoría</t>
  </si>
  <si>
    <t>Productos químicos, farmacéuticos y de laboratorio</t>
  </si>
  <si>
    <t>Ampliaciones/ 
(Reducciones)</t>
  </si>
  <si>
    <t>Lic. Emmanuel Ávila González</t>
  </si>
  <si>
    <t>Consejero Presidente</t>
  </si>
  <si>
    <t xml:space="preserve">Consejero Presidente </t>
  </si>
  <si>
    <t xml:space="preserve">Lic. Emmanuel Ávila González </t>
  </si>
  <si>
    <t>Consulta ciudada</t>
  </si>
  <si>
    <t xml:space="preserve">Lic. Emmauel Ávila González </t>
  </si>
  <si>
    <t xml:space="preserve">Lic. Emmanuel Ávila Gonzalez </t>
  </si>
  <si>
    <t>Servicio profesional</t>
  </si>
  <si>
    <t>+</t>
  </si>
  <si>
    <t>C.P.  Maria Paula Escobar Aguirre</t>
  </si>
  <si>
    <t>C.P. Maria Paula Escobar Aguirre</t>
  </si>
  <si>
    <t xml:space="preserve">C.P. Maria Paula Escobar Aguirre </t>
  </si>
  <si>
    <t xml:space="preserve">C.P. Maria Paula Escibar Aguirre </t>
  </si>
  <si>
    <t>Monto pagado de la inversión al 31 de diciembre de 2024</t>
  </si>
  <si>
    <t>Monto pagado de la inversión actualizado al 31 de diciembre de 2024</t>
  </si>
  <si>
    <t>Saldo pendiente por pagar de la inversión al 31 de diciembre de 2024</t>
  </si>
  <si>
    <t>al 31 de diciembre de 2024</t>
  </si>
  <si>
    <t xml:space="preserve">             Lic. Emmanuel Ávila González </t>
  </si>
  <si>
    <t xml:space="preserve">                      Consejero Presidente</t>
  </si>
  <si>
    <t xml:space="preserve">       C.P. Maria Paula Escobar Aguirre </t>
  </si>
  <si>
    <t>Genero y no Descriminación</t>
  </si>
  <si>
    <t>al 31 de diciembre de 2025 y al 30 de junio 2026</t>
  </si>
  <si>
    <t>al 31 de diciembre de 2025 y al 30 de junio de 2026</t>
  </si>
  <si>
    <t>del 1 de enero al 30 de junio de 2026</t>
  </si>
  <si>
    <t>del 1 de enero al 30 de junio 2026</t>
  </si>
  <si>
    <t>del 1 de enero al 30 de junio  de  2026</t>
  </si>
  <si>
    <t>del 1 de enero al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</si>
</sst>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64" fontId="3" fillId="0" borderId="0" xfId="1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164" fontId="3" fillId="0" borderId="0" xfId="1" applyFont="1" applyFill="1" applyBorder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>
      <alignment vertical="top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3" fillId="4" borderId="0" xfId="0" applyFont="1" applyFill="1" applyAlignment="1">
      <alignment vertical="top"/>
    </xf>
    <xf numFmtId="0" fontId="3" fillId="4" borderId="0" xfId="0" applyFont="1" applyFill="1"/>
    <xf numFmtId="164" fontId="3" fillId="4" borderId="0" xfId="1" applyFont="1" applyFill="1" applyBorder="1"/>
    <xf numFmtId="0" fontId="2" fillId="4" borderId="0" xfId="0" applyFont="1" applyFill="1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right" vertical="top"/>
    </xf>
    <xf numFmtId="0" fontId="4" fillId="4" borderId="0" xfId="0" applyFont="1" applyFill="1" applyAlignment="1">
      <alignment vertical="top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 applyProtection="1">
      <alignment vertical="top" wrapText="1"/>
      <protection locked="0"/>
    </xf>
    <xf numFmtId="0" fontId="6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justify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4" borderId="0" xfId="0" applyFont="1" applyFill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3" fontId="2" fillId="0" borderId="8" xfId="0" applyNumberFormat="1" applyFont="1" applyBorder="1" applyAlignment="1">
      <alignment horizontal="right" vertical="center" wrapText="1"/>
    </xf>
    <xf numFmtId="0" fontId="3" fillId="4" borderId="0" xfId="0" applyFont="1" applyFill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0" borderId="6" xfId="0" applyFont="1" applyBorder="1"/>
    <xf numFmtId="0" fontId="9" fillId="0" borderId="9" xfId="0" applyFont="1" applyBorder="1"/>
    <xf numFmtId="0" fontId="2" fillId="0" borderId="11" xfId="0" applyFont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7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center" vertical="top"/>
      <protection locked="0"/>
    </xf>
    <xf numFmtId="0" fontId="5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5" fillId="0" borderId="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2" fillId="0" borderId="9" xfId="0" applyFont="1" applyBorder="1" applyAlignment="1">
      <alignment horizontal="justify" vertical="center"/>
    </xf>
    <xf numFmtId="0" fontId="3" fillId="4" borderId="0" xfId="0" applyFont="1" applyFill="1" applyAlignment="1">
      <alignment vertical="top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6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3" fontId="2" fillId="4" borderId="5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justify" vertical="center"/>
    </xf>
    <xf numFmtId="0" fontId="5" fillId="0" borderId="11" xfId="0" applyFont="1" applyBorder="1" applyAlignment="1">
      <alignment horizontal="justify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1" fillId="4" borderId="0" xfId="0" applyFont="1" applyFill="1" applyAlignment="1">
      <alignment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horizontal="justify" vertical="center" wrapText="1"/>
    </xf>
    <xf numFmtId="0" fontId="5" fillId="4" borderId="24" xfId="0" applyFont="1" applyFill="1" applyBorder="1" applyAlignment="1">
      <alignment horizontal="justify" vertical="center" wrapText="1"/>
    </xf>
    <xf numFmtId="0" fontId="0" fillId="0" borderId="7" xfId="0" applyBorder="1"/>
    <xf numFmtId="0" fontId="2" fillId="0" borderId="2" xfId="0" applyFont="1" applyBorder="1" applyAlignment="1">
      <alignment horizontal="left" vertical="center"/>
    </xf>
    <xf numFmtId="4" fontId="5" fillId="0" borderId="7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right" vertical="center"/>
    </xf>
    <xf numFmtId="3" fontId="5" fillId="4" borderId="30" xfId="0" applyNumberFormat="1" applyFont="1" applyFill="1" applyBorder="1" applyAlignment="1">
      <alignment horizontal="right" vertical="center" wrapText="1"/>
    </xf>
    <xf numFmtId="3" fontId="5" fillId="4" borderId="6" xfId="0" applyNumberFormat="1" applyFont="1" applyFill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2" fillId="0" borderId="5" xfId="0" applyFont="1" applyBorder="1"/>
    <xf numFmtId="4" fontId="9" fillId="0" borderId="6" xfId="0" applyNumberFormat="1" applyFont="1" applyBorder="1" applyAlignment="1">
      <alignment vertical="center"/>
    </xf>
    <xf numFmtId="0" fontId="9" fillId="0" borderId="5" xfId="0" applyFont="1" applyBorder="1"/>
    <xf numFmtId="3" fontId="2" fillId="0" borderId="9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vertical="center"/>
    </xf>
    <xf numFmtId="3" fontId="5" fillId="4" borderId="5" xfId="0" applyNumberFormat="1" applyFont="1" applyFill="1" applyBorder="1" applyAlignment="1">
      <alignment horizontal="right" vertical="center" wrapText="1"/>
    </xf>
    <xf numFmtId="0" fontId="4" fillId="4" borderId="0" xfId="0" applyFont="1" applyFill="1"/>
    <xf numFmtId="164" fontId="4" fillId="4" borderId="0" xfId="1" applyFont="1" applyFill="1" applyBorder="1"/>
    <xf numFmtId="0" fontId="5" fillId="4" borderId="0" xfId="0" applyFont="1" applyFill="1"/>
    <xf numFmtId="0" fontId="4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/>
      <protection locked="0"/>
    </xf>
    <xf numFmtId="164" fontId="4" fillId="4" borderId="0" xfId="1" applyFont="1" applyFill="1" applyBorder="1" applyAlignment="1">
      <alignment vertical="top"/>
    </xf>
    <xf numFmtId="0" fontId="4" fillId="4" borderId="0" xfId="0" applyFont="1" applyFill="1" applyAlignment="1" applyProtection="1">
      <alignment horizontal="center" vertical="top" wrapText="1"/>
      <protection locked="0"/>
    </xf>
    <xf numFmtId="164" fontId="4" fillId="0" borderId="0" xfId="1" applyFont="1" applyFill="1" applyBorder="1"/>
    <xf numFmtId="0" fontId="12" fillId="0" borderId="0" xfId="0" applyFont="1"/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164" fontId="4" fillId="0" borderId="0" xfId="1" applyFont="1" applyFill="1" applyBorder="1" applyAlignment="1">
      <alignment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12" fillId="0" borderId="19" xfId="0" applyFont="1" applyBorder="1"/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left" vertical="top" wrapText="1"/>
    </xf>
    <xf numFmtId="0" fontId="4" fillId="0" borderId="0" xfId="0" applyFont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3" fillId="4" borderId="0" xfId="0" applyFont="1" applyFill="1" applyAlignment="1">
      <alignment horizontal="left" vertical="top"/>
    </xf>
    <xf numFmtId="0" fontId="4" fillId="4" borderId="19" xfId="0" applyFont="1" applyFill="1" applyBorder="1" applyAlignment="1" applyProtection="1">
      <alignment horizontal="center"/>
      <protection locked="0"/>
    </xf>
    <xf numFmtId="0" fontId="5" fillId="4" borderId="20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5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15" xfId="0" applyFont="1" applyBorder="1" applyAlignment="1">
      <alignment horizontal="justify" vertical="center"/>
    </xf>
    <xf numFmtId="0" fontId="5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 applyProtection="1">
      <alignment horizontal="left"/>
      <protection locked="0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32523"/>
      <color rgb="FF8A06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828675</xdr:colOff>
      <xdr:row>86</xdr:row>
      <xdr:rowOff>161925</xdr:rowOff>
    </xdr:from>
    <xdr:to>
      <xdr:col>4</xdr:col>
      <xdr:colOff>3000375</xdr:colOff>
      <xdr:row>86</xdr:row>
      <xdr:rowOff>161925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467600" y="18859500"/>
          <a:ext cx="2171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42</xdr:row>
      <xdr:rowOff>161925</xdr:rowOff>
    </xdr:from>
    <xdr:to>
      <xdr:col>6</xdr:col>
      <xdr:colOff>3000375</xdr:colOff>
      <xdr:row>42</xdr:row>
      <xdr:rowOff>161925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905750" y="19383375"/>
          <a:ext cx="2171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1457325</xdr:colOff>
      <xdr:row>43</xdr:row>
      <xdr:rowOff>0</xdr:rowOff>
    </xdr:from>
    <xdr:to>
      <xdr:col>4</xdr:col>
      <xdr:colOff>35719</xdr:colOff>
      <xdr:row>43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635919" y="10298906"/>
          <a:ext cx="20252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320187</xdr:colOff>
      <xdr:row>42</xdr:row>
      <xdr:rowOff>189492</xdr:rowOff>
    </xdr:from>
    <xdr:to>
      <xdr:col>7</xdr:col>
      <xdr:colOff>428533</xdr:colOff>
      <xdr:row>42</xdr:row>
      <xdr:rowOff>189492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914168" y="10483819"/>
          <a:ext cx="20206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26</xdr:row>
      <xdr:rowOff>161925</xdr:rowOff>
    </xdr:from>
    <xdr:to>
      <xdr:col>6</xdr:col>
      <xdr:colOff>3000375</xdr:colOff>
      <xdr:row>26</xdr:row>
      <xdr:rowOff>161925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6496050" y="10448925"/>
          <a:ext cx="9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813352</xdr:colOff>
      <xdr:row>27</xdr:row>
      <xdr:rowOff>0</xdr:rowOff>
    </xdr:from>
    <xdr:to>
      <xdr:col>4</xdr:col>
      <xdr:colOff>10871</xdr:colOff>
      <xdr:row>27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072309" y="7570304"/>
          <a:ext cx="178169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460991</xdr:colOff>
      <xdr:row>26</xdr:row>
      <xdr:rowOff>189492</xdr:rowOff>
    </xdr:from>
    <xdr:to>
      <xdr:col>7</xdr:col>
      <xdr:colOff>569337</xdr:colOff>
      <xdr:row>26</xdr:row>
      <xdr:rowOff>189492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5066121" y="7569296"/>
          <a:ext cx="17814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813352</xdr:colOff>
      <xdr:row>85</xdr:row>
      <xdr:rowOff>0</xdr:rowOff>
    </xdr:from>
    <xdr:to>
      <xdr:col>3</xdr:col>
      <xdr:colOff>10871</xdr:colOff>
      <xdr:row>85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2070652" y="7572375"/>
          <a:ext cx="17883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392118</xdr:colOff>
      <xdr:row>84</xdr:row>
      <xdr:rowOff>189492</xdr:rowOff>
    </xdr:from>
    <xdr:to>
      <xdr:col>5</xdr:col>
      <xdr:colOff>481414</xdr:colOff>
      <xdr:row>84</xdr:row>
      <xdr:rowOff>189492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2941887" y="19935550"/>
          <a:ext cx="16499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769327</xdr:colOff>
      <xdr:row>85</xdr:row>
      <xdr:rowOff>189492</xdr:rowOff>
    </xdr:from>
    <xdr:to>
      <xdr:col>7</xdr:col>
      <xdr:colOff>246953</xdr:colOff>
      <xdr:row>86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V="1">
          <a:off x="5136173" y="17971934"/>
          <a:ext cx="1983434" cy="1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1023698</xdr:colOff>
      <xdr:row>86</xdr:row>
      <xdr:rowOff>5586</xdr:rowOff>
    </xdr:from>
    <xdr:to>
      <xdr:col>2</xdr:col>
      <xdr:colOff>2945422</xdr:colOff>
      <xdr:row>86</xdr:row>
      <xdr:rowOff>7327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>
          <a:off x="1507275" y="17978528"/>
          <a:ext cx="1921724" cy="17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769327</xdr:colOff>
      <xdr:row>162</xdr:row>
      <xdr:rowOff>189492</xdr:rowOff>
    </xdr:from>
    <xdr:to>
      <xdr:col>6</xdr:col>
      <xdr:colOff>246953</xdr:colOff>
      <xdr:row>163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 flipV="1">
          <a:off x="5141302" y="18306042"/>
          <a:ext cx="1992226" cy="1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1562068</xdr:colOff>
      <xdr:row>163</xdr:row>
      <xdr:rowOff>5586</xdr:rowOff>
    </xdr:from>
    <xdr:to>
      <xdr:col>1</xdr:col>
      <xdr:colOff>3483792</xdr:colOff>
      <xdr:row>163</xdr:row>
      <xdr:rowOff>7327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2017611" y="31901912"/>
          <a:ext cx="1921724" cy="17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816952</xdr:colOff>
      <xdr:row>34</xdr:row>
      <xdr:rowOff>189492</xdr:rowOff>
    </xdr:from>
    <xdr:to>
      <xdr:col>6</xdr:col>
      <xdr:colOff>294578</xdr:colOff>
      <xdr:row>35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 flipV="1">
          <a:off x="4064977" y="20249142"/>
          <a:ext cx="1992226" cy="1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1562068</xdr:colOff>
      <xdr:row>35</xdr:row>
      <xdr:rowOff>5586</xdr:rowOff>
    </xdr:from>
    <xdr:to>
      <xdr:col>1</xdr:col>
      <xdr:colOff>3483792</xdr:colOff>
      <xdr:row>35</xdr:row>
      <xdr:rowOff>7327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2019268" y="31914336"/>
          <a:ext cx="1921724" cy="17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559777</xdr:colOff>
      <xdr:row>96</xdr:row>
      <xdr:rowOff>37092</xdr:rowOff>
    </xdr:from>
    <xdr:to>
      <xdr:col>9</xdr:col>
      <xdr:colOff>37403</xdr:colOff>
      <xdr:row>96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V="1">
          <a:off x="6322402" y="31907742"/>
          <a:ext cx="1992226" cy="1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35902</xdr:colOff>
      <xdr:row>34</xdr:row>
      <xdr:rowOff>189492</xdr:rowOff>
    </xdr:from>
    <xdr:to>
      <xdr:col>3</xdr:col>
      <xdr:colOff>151703</xdr:colOff>
      <xdr:row>35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 flipV="1">
          <a:off x="1407502" y="7352292"/>
          <a:ext cx="1639801" cy="10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654844</xdr:colOff>
      <xdr:row>89</xdr:row>
      <xdr:rowOff>189493</xdr:rowOff>
    </xdr:from>
    <xdr:to>
      <xdr:col>6</xdr:col>
      <xdr:colOff>294578</xdr:colOff>
      <xdr:row>90</xdr:row>
      <xdr:rowOff>5953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 flipV="1">
          <a:off x="5625703" y="18382243"/>
          <a:ext cx="2157906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1223551</xdr:colOff>
      <xdr:row>89</xdr:row>
      <xdr:rowOff>189371</xdr:rowOff>
    </xdr:from>
    <xdr:to>
      <xdr:col>1</xdr:col>
      <xdr:colOff>3386590</xdr:colOff>
      <xdr:row>90</xdr:row>
      <xdr:rowOff>5831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 flipV="1">
          <a:off x="1512585" y="18365699"/>
          <a:ext cx="2163039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654844</xdr:colOff>
      <xdr:row>39</xdr:row>
      <xdr:rowOff>189493</xdr:rowOff>
    </xdr:from>
    <xdr:to>
      <xdr:col>6</xdr:col>
      <xdr:colOff>294578</xdr:colOff>
      <xdr:row>40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 flipV="1">
          <a:off x="5626894" y="18363193"/>
          <a:ext cx="2154334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1223551</xdr:colOff>
      <xdr:row>39</xdr:row>
      <xdr:rowOff>189371</xdr:rowOff>
    </xdr:from>
    <xdr:to>
      <xdr:col>0</xdr:col>
      <xdr:colOff>3386590</xdr:colOff>
      <xdr:row>40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 flipV="1">
          <a:off x="1509301" y="18363071"/>
          <a:ext cx="2163039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654844</xdr:colOff>
      <xdr:row>40</xdr:row>
      <xdr:rowOff>0</xdr:rowOff>
    </xdr:from>
    <xdr:to>
      <xdr:col>6</xdr:col>
      <xdr:colOff>294578</xdr:colOff>
      <xdr:row>40</xdr:row>
      <xdr:rowOff>5953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F0C2759-A74C-400F-AA15-9AA715F06EEA}"/>
            </a:ext>
          </a:extLst>
        </xdr:cNvPr>
        <xdr:cNvCxnSpPr/>
      </xdr:nvCxnSpPr>
      <xdr:spPr>
        <a:xfrm flipV="1">
          <a:off x="6350794" y="7552318"/>
          <a:ext cx="1925734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1223551</xdr:colOff>
      <xdr:row>40</xdr:row>
      <xdr:rowOff>0</xdr:rowOff>
    </xdr:from>
    <xdr:to>
      <xdr:col>0</xdr:col>
      <xdr:colOff>3386590</xdr:colOff>
      <xdr:row>40</xdr:row>
      <xdr:rowOff>5831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2C93F0C-C8AE-409C-8B09-70179D4EE3F3}"/>
            </a:ext>
          </a:extLst>
        </xdr:cNvPr>
        <xdr:cNvCxnSpPr/>
      </xdr:nvCxnSpPr>
      <xdr:spPr>
        <a:xfrm flipV="1">
          <a:off x="1223551" y="7552196"/>
          <a:ext cx="2163039" cy="69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opLeftCell="A60" zoomScaleNormal="100" workbookViewId="0">
      <selection activeCell="F70" sqref="F70"/>
    </sheetView>
  </sheetViews>
  <sheetFormatPr baseColWidth="10" defaultRowHeight="15" x14ac:dyDescent="0.25"/>
  <cols>
    <col min="1" max="1" width="54.140625" bestFit="1" customWidth="1"/>
    <col min="2" max="2" width="13" customWidth="1"/>
    <col min="3" max="3" width="14.7109375" customWidth="1"/>
    <col min="5" max="5" width="54.140625" customWidth="1"/>
    <col min="7" max="7" width="21.85546875" customWidth="1"/>
  </cols>
  <sheetData>
    <row r="1" spans="1:7" ht="15.75" customHeight="1" x14ac:dyDescent="0.25">
      <c r="A1" s="217" t="s">
        <v>120</v>
      </c>
      <c r="B1" s="218"/>
      <c r="C1" s="218"/>
      <c r="D1" s="218"/>
      <c r="E1" s="218"/>
      <c r="F1" s="218"/>
      <c r="G1" s="250"/>
    </row>
    <row r="2" spans="1:7" x14ac:dyDescent="0.25">
      <c r="A2" s="251" t="s">
        <v>0</v>
      </c>
      <c r="B2" s="252"/>
      <c r="C2" s="252"/>
      <c r="D2" s="252"/>
      <c r="E2" s="252"/>
      <c r="F2" s="252"/>
      <c r="G2" s="253"/>
    </row>
    <row r="3" spans="1:7" x14ac:dyDescent="0.25">
      <c r="A3" s="251" t="s">
        <v>546</v>
      </c>
      <c r="B3" s="252"/>
      <c r="C3" s="252"/>
      <c r="D3" s="252"/>
      <c r="E3" s="252"/>
      <c r="F3" s="252"/>
      <c r="G3" s="253"/>
    </row>
    <row r="4" spans="1:7" ht="15.75" thickBot="1" x14ac:dyDescent="0.3">
      <c r="A4" s="254" t="s">
        <v>1</v>
      </c>
      <c r="B4" s="255"/>
      <c r="C4" s="255"/>
      <c r="D4" s="255"/>
      <c r="E4" s="255"/>
      <c r="F4" s="255"/>
      <c r="G4" s="256"/>
    </row>
    <row r="5" spans="1:7" ht="15.75" thickBot="1" x14ac:dyDescent="0.3">
      <c r="A5" s="140" t="s">
        <v>429</v>
      </c>
      <c r="B5" s="139">
        <v>2026</v>
      </c>
      <c r="C5" s="139">
        <v>2025</v>
      </c>
      <c r="D5" s="240" t="s">
        <v>429</v>
      </c>
      <c r="E5" s="241"/>
      <c r="F5" s="139">
        <v>2026</v>
      </c>
      <c r="G5" s="139">
        <v>2025</v>
      </c>
    </row>
    <row r="6" spans="1:7" x14ac:dyDescent="0.25">
      <c r="A6" s="30" t="s">
        <v>3</v>
      </c>
      <c r="B6" s="31"/>
      <c r="C6" s="31"/>
      <c r="D6" s="244" t="s">
        <v>4</v>
      </c>
      <c r="E6" s="245"/>
      <c r="F6" s="31"/>
      <c r="G6" s="31"/>
    </row>
    <row r="7" spans="1:7" x14ac:dyDescent="0.25">
      <c r="A7" s="30" t="s">
        <v>5</v>
      </c>
      <c r="B7" s="18"/>
      <c r="C7" s="18"/>
      <c r="D7" s="236" t="s">
        <v>6</v>
      </c>
      <c r="E7" s="237"/>
      <c r="F7" s="18"/>
      <c r="G7" s="18"/>
    </row>
    <row r="8" spans="1:7" ht="15.75" customHeight="1" x14ac:dyDescent="0.25">
      <c r="A8" s="32" t="s">
        <v>7</v>
      </c>
      <c r="B8" s="31">
        <f>SUM(B9:B15)</f>
        <v>33426398.600000001</v>
      </c>
      <c r="C8" s="31">
        <f>SUM(C9:C15)</f>
        <v>27432778</v>
      </c>
      <c r="D8" s="238" t="s">
        <v>8</v>
      </c>
      <c r="E8" s="239"/>
      <c r="F8" s="31">
        <f>SUM(F9:F17)</f>
        <v>798756</v>
      </c>
      <c r="G8" s="31">
        <f>SUM(G9:G17)</f>
        <v>276879</v>
      </c>
    </row>
    <row r="9" spans="1:7" ht="15" customHeight="1" x14ac:dyDescent="0.25">
      <c r="A9" s="32" t="s">
        <v>9</v>
      </c>
      <c r="B9" s="18">
        <v>6491</v>
      </c>
      <c r="C9" s="18">
        <v>6491</v>
      </c>
      <c r="D9" s="238" t="s">
        <v>10</v>
      </c>
      <c r="E9" s="239"/>
      <c r="F9" s="18">
        <v>1</v>
      </c>
      <c r="G9" s="18">
        <v>1</v>
      </c>
    </row>
    <row r="10" spans="1:7" ht="15" customHeight="1" x14ac:dyDescent="0.25">
      <c r="A10" s="32" t="s">
        <v>11</v>
      </c>
      <c r="B10" s="18">
        <v>33382769</v>
      </c>
      <c r="C10" s="18">
        <v>27389148</v>
      </c>
      <c r="D10" s="238" t="s">
        <v>12</v>
      </c>
      <c r="E10" s="239"/>
      <c r="F10" s="18">
        <v>274560</v>
      </c>
      <c r="G10" s="18">
        <v>276560</v>
      </c>
    </row>
    <row r="11" spans="1:7" ht="15" customHeight="1" x14ac:dyDescent="0.25">
      <c r="A11" s="32" t="s">
        <v>13</v>
      </c>
      <c r="B11" s="18">
        <v>0</v>
      </c>
      <c r="C11" s="18">
        <v>0</v>
      </c>
      <c r="D11" s="238" t="s">
        <v>14</v>
      </c>
      <c r="E11" s="239"/>
      <c r="F11" s="18">
        <v>0</v>
      </c>
      <c r="G11" s="18">
        <v>0</v>
      </c>
    </row>
    <row r="12" spans="1:7" ht="15" customHeight="1" x14ac:dyDescent="0.25">
      <c r="A12" s="32" t="s">
        <v>15</v>
      </c>
      <c r="B12" s="18">
        <v>7683.6</v>
      </c>
      <c r="C12" s="18">
        <v>7684</v>
      </c>
      <c r="D12" s="238" t="s">
        <v>16</v>
      </c>
      <c r="E12" s="239"/>
      <c r="F12" s="18">
        <v>0</v>
      </c>
      <c r="G12" s="18">
        <v>0</v>
      </c>
    </row>
    <row r="13" spans="1:7" ht="15" customHeight="1" x14ac:dyDescent="0.25">
      <c r="A13" s="32" t="s">
        <v>17</v>
      </c>
      <c r="B13" s="18">
        <v>0</v>
      </c>
      <c r="C13" s="18">
        <v>0</v>
      </c>
      <c r="D13" s="238" t="s">
        <v>18</v>
      </c>
      <c r="E13" s="239"/>
      <c r="F13" s="18">
        <v>0</v>
      </c>
      <c r="G13" s="18">
        <v>0</v>
      </c>
    </row>
    <row r="14" spans="1:7" ht="20.25" customHeight="1" x14ac:dyDescent="0.25">
      <c r="A14" s="32" t="s">
        <v>19</v>
      </c>
      <c r="B14" s="18">
        <v>29455</v>
      </c>
      <c r="C14" s="18">
        <v>29455</v>
      </c>
      <c r="D14" s="238" t="s">
        <v>20</v>
      </c>
      <c r="E14" s="239"/>
      <c r="F14" s="18">
        <v>0</v>
      </c>
      <c r="G14" s="18">
        <v>0</v>
      </c>
    </row>
    <row r="15" spans="1:7" ht="15" customHeight="1" x14ac:dyDescent="0.25">
      <c r="A15" s="32" t="s">
        <v>21</v>
      </c>
      <c r="B15" s="18">
        <v>0</v>
      </c>
      <c r="C15" s="18">
        <v>0</v>
      </c>
      <c r="D15" s="238" t="s">
        <v>22</v>
      </c>
      <c r="E15" s="239"/>
      <c r="F15" s="18">
        <v>524193</v>
      </c>
      <c r="G15" s="18">
        <v>316</v>
      </c>
    </row>
    <row r="16" spans="1:7" ht="24" x14ac:dyDescent="0.25">
      <c r="A16" s="17" t="s">
        <v>23</v>
      </c>
      <c r="B16" s="31">
        <f>SUM(B17:B23)</f>
        <v>10000</v>
      </c>
      <c r="C16" s="31">
        <f>SUM(C17:C23)</f>
        <v>0</v>
      </c>
      <c r="D16" s="238" t="s">
        <v>24</v>
      </c>
      <c r="E16" s="239"/>
      <c r="F16" s="18">
        <v>0</v>
      </c>
      <c r="G16" s="18">
        <v>0</v>
      </c>
    </row>
    <row r="17" spans="1:7" x14ac:dyDescent="0.25">
      <c r="A17" s="32" t="s">
        <v>25</v>
      </c>
      <c r="B17" s="18">
        <v>0</v>
      </c>
      <c r="C17" s="18">
        <v>0</v>
      </c>
      <c r="D17" s="238" t="s">
        <v>26</v>
      </c>
      <c r="E17" s="239"/>
      <c r="F17" s="18">
        <v>2</v>
      </c>
      <c r="G17" s="18">
        <v>2</v>
      </c>
    </row>
    <row r="18" spans="1:7" x14ac:dyDescent="0.25">
      <c r="A18" s="32" t="s">
        <v>27</v>
      </c>
      <c r="B18" s="18">
        <v>0</v>
      </c>
      <c r="C18" s="18">
        <v>0</v>
      </c>
      <c r="D18" s="238" t="s">
        <v>28</v>
      </c>
      <c r="E18" s="239"/>
      <c r="F18" s="31">
        <f>F21</f>
        <v>5006</v>
      </c>
      <c r="G18" s="31">
        <f>G21</f>
        <v>384168</v>
      </c>
    </row>
    <row r="19" spans="1:7" x14ac:dyDescent="0.25">
      <c r="A19" s="32" t="s">
        <v>29</v>
      </c>
      <c r="B19" s="18">
        <v>10000</v>
      </c>
      <c r="C19" s="18">
        <v>0</v>
      </c>
      <c r="D19" s="238" t="s">
        <v>30</v>
      </c>
      <c r="E19" s="239"/>
      <c r="F19" s="18">
        <v>0</v>
      </c>
      <c r="G19" s="18">
        <v>0</v>
      </c>
    </row>
    <row r="20" spans="1:7" ht="15.75" customHeight="1" x14ac:dyDescent="0.25">
      <c r="A20" s="32" t="s">
        <v>31</v>
      </c>
      <c r="B20" s="18">
        <v>0</v>
      </c>
      <c r="C20" s="18">
        <v>0</v>
      </c>
      <c r="D20" s="238" t="s">
        <v>32</v>
      </c>
      <c r="E20" s="239"/>
      <c r="F20" s="18">
        <v>0</v>
      </c>
      <c r="G20" s="18">
        <v>0</v>
      </c>
    </row>
    <row r="21" spans="1:7" x14ac:dyDescent="0.25">
      <c r="A21" s="32" t="s">
        <v>33</v>
      </c>
      <c r="B21" s="18">
        <v>0</v>
      </c>
      <c r="C21" s="18">
        <v>0</v>
      </c>
      <c r="D21" s="238" t="s">
        <v>34</v>
      </c>
      <c r="E21" s="239"/>
      <c r="F21" s="18">
        <v>5006</v>
      </c>
      <c r="G21" s="18">
        <v>384168</v>
      </c>
    </row>
    <row r="22" spans="1:7" ht="15.75" customHeight="1" x14ac:dyDescent="0.25">
      <c r="A22" s="32" t="s">
        <v>35</v>
      </c>
      <c r="B22" s="18">
        <v>0</v>
      </c>
      <c r="C22" s="18">
        <v>0</v>
      </c>
      <c r="D22" s="238" t="s">
        <v>36</v>
      </c>
      <c r="E22" s="239"/>
      <c r="F22" s="31">
        <f>SUM(F23:F24)</f>
        <v>0</v>
      </c>
      <c r="G22" s="31">
        <f>SUM(G23:G24)</f>
        <v>0</v>
      </c>
    </row>
    <row r="23" spans="1:7" ht="24" x14ac:dyDescent="0.25">
      <c r="A23" s="32" t="s">
        <v>37</v>
      </c>
      <c r="B23" s="18">
        <v>0</v>
      </c>
      <c r="C23" s="18">
        <v>0</v>
      </c>
      <c r="D23" s="238" t="s">
        <v>38</v>
      </c>
      <c r="E23" s="239"/>
      <c r="F23" s="18">
        <v>0</v>
      </c>
      <c r="G23" s="18">
        <v>0</v>
      </c>
    </row>
    <row r="24" spans="1:7" x14ac:dyDescent="0.25">
      <c r="A24" s="32" t="s">
        <v>39</v>
      </c>
      <c r="B24" s="31">
        <f>SUM(B25:B29)</f>
        <v>76750</v>
      </c>
      <c r="C24" s="31">
        <f>SUM(C25:C29)</f>
        <v>76750</v>
      </c>
      <c r="D24" s="238" t="s">
        <v>40</v>
      </c>
      <c r="E24" s="239"/>
      <c r="F24" s="18">
        <v>0</v>
      </c>
      <c r="G24" s="18">
        <v>0</v>
      </c>
    </row>
    <row r="25" spans="1:7" ht="24" x14ac:dyDescent="0.25">
      <c r="A25" s="32" t="s">
        <v>41</v>
      </c>
      <c r="B25" s="18">
        <v>76750</v>
      </c>
      <c r="C25" s="18">
        <v>76750</v>
      </c>
      <c r="D25" s="238" t="s">
        <v>42</v>
      </c>
      <c r="E25" s="239"/>
      <c r="F25" s="31">
        <f>SUM(F26:F29)</f>
        <v>0</v>
      </c>
      <c r="G25" s="31">
        <f>SUM(G26:G29)</f>
        <v>0</v>
      </c>
    </row>
    <row r="26" spans="1:7" ht="24" x14ac:dyDescent="0.25">
      <c r="A26" s="32" t="s">
        <v>43</v>
      </c>
      <c r="B26" s="18">
        <v>0</v>
      </c>
      <c r="C26" s="18">
        <v>0</v>
      </c>
      <c r="D26" s="238" t="s">
        <v>44</v>
      </c>
      <c r="E26" s="239"/>
      <c r="F26" s="18">
        <v>0</v>
      </c>
      <c r="G26" s="18">
        <v>0</v>
      </c>
    </row>
    <row r="27" spans="1:7" ht="24" x14ac:dyDescent="0.25">
      <c r="A27" s="32" t="s">
        <v>45</v>
      </c>
      <c r="B27" s="18">
        <v>0</v>
      </c>
      <c r="C27" s="18">
        <v>0</v>
      </c>
      <c r="D27" s="238" t="s">
        <v>46</v>
      </c>
      <c r="E27" s="239"/>
      <c r="F27" s="18">
        <v>0</v>
      </c>
      <c r="G27" s="18">
        <v>0</v>
      </c>
    </row>
    <row r="28" spans="1:7" x14ac:dyDescent="0.25">
      <c r="A28" s="32" t="s">
        <v>47</v>
      </c>
      <c r="B28" s="18">
        <v>0</v>
      </c>
      <c r="C28" s="18">
        <v>0</v>
      </c>
      <c r="D28" s="238" t="s">
        <v>48</v>
      </c>
      <c r="E28" s="239"/>
      <c r="F28" s="18">
        <v>0</v>
      </c>
      <c r="G28" s="18">
        <v>0</v>
      </c>
    </row>
    <row r="29" spans="1:7" x14ac:dyDescent="0.25">
      <c r="A29" s="32" t="s">
        <v>49</v>
      </c>
      <c r="B29" s="18">
        <v>0</v>
      </c>
      <c r="C29" s="18">
        <v>0</v>
      </c>
      <c r="D29" s="238" t="s">
        <v>50</v>
      </c>
      <c r="E29" s="239"/>
      <c r="F29" s="18">
        <v>0</v>
      </c>
      <c r="G29" s="18">
        <v>0</v>
      </c>
    </row>
    <row r="30" spans="1:7" ht="26.25" customHeight="1" x14ac:dyDescent="0.25">
      <c r="A30" s="32" t="s">
        <v>51</v>
      </c>
      <c r="B30" s="31">
        <f>SUM(B31:B35)</f>
        <v>0</v>
      </c>
      <c r="C30" s="31">
        <f>SUM(C31:C35)</f>
        <v>0</v>
      </c>
      <c r="D30" s="238" t="s">
        <v>52</v>
      </c>
      <c r="E30" s="239"/>
      <c r="F30" s="31">
        <f>+F32</f>
        <v>363216</v>
      </c>
      <c r="G30" s="31">
        <f>+G32</f>
        <v>260471</v>
      </c>
    </row>
    <row r="31" spans="1:7" x14ac:dyDescent="0.25">
      <c r="A31" s="32" t="s">
        <v>53</v>
      </c>
      <c r="B31" s="18">
        <v>0</v>
      </c>
      <c r="C31" s="18">
        <v>0</v>
      </c>
      <c r="D31" s="238" t="s">
        <v>54</v>
      </c>
      <c r="E31" s="239"/>
      <c r="F31" s="18">
        <v>0</v>
      </c>
      <c r="G31" s="18">
        <v>0</v>
      </c>
    </row>
    <row r="32" spans="1:7" x14ac:dyDescent="0.25">
      <c r="A32" s="32" t="s">
        <v>55</v>
      </c>
      <c r="B32" s="18">
        <v>0</v>
      </c>
      <c r="C32" s="18">
        <v>0</v>
      </c>
      <c r="D32" s="238" t="s">
        <v>56</v>
      </c>
      <c r="E32" s="239"/>
      <c r="F32" s="18">
        <v>363216</v>
      </c>
      <c r="G32" s="18">
        <v>260471</v>
      </c>
    </row>
    <row r="33" spans="1:7" x14ac:dyDescent="0.25">
      <c r="A33" s="32" t="s">
        <v>57</v>
      </c>
      <c r="B33" s="18">
        <v>0</v>
      </c>
      <c r="C33" s="18">
        <v>0</v>
      </c>
      <c r="D33" s="238" t="s">
        <v>58</v>
      </c>
      <c r="E33" s="239"/>
      <c r="F33" s="18">
        <v>0</v>
      </c>
      <c r="G33" s="18">
        <v>0</v>
      </c>
    </row>
    <row r="34" spans="1:7" ht="15.75" customHeight="1" x14ac:dyDescent="0.25">
      <c r="A34" s="32" t="s">
        <v>59</v>
      </c>
      <c r="B34" s="18">
        <v>0</v>
      </c>
      <c r="C34" s="18">
        <v>0</v>
      </c>
      <c r="D34" s="238" t="s">
        <v>60</v>
      </c>
      <c r="E34" s="239"/>
      <c r="F34" s="18">
        <v>0</v>
      </c>
      <c r="G34" s="18">
        <v>0</v>
      </c>
    </row>
    <row r="35" spans="1:7" ht="15.75" customHeight="1" x14ac:dyDescent="0.25">
      <c r="A35" s="32" t="s">
        <v>61</v>
      </c>
      <c r="B35" s="18">
        <v>0</v>
      </c>
      <c r="C35" s="18">
        <v>0</v>
      </c>
      <c r="D35" s="238" t="s">
        <v>62</v>
      </c>
      <c r="E35" s="239"/>
      <c r="F35" s="18">
        <v>0</v>
      </c>
      <c r="G35" s="18">
        <v>0</v>
      </c>
    </row>
    <row r="36" spans="1:7" x14ac:dyDescent="0.25">
      <c r="A36" s="32" t="s">
        <v>63</v>
      </c>
      <c r="B36" s="31">
        <v>0</v>
      </c>
      <c r="C36" s="31">
        <v>0</v>
      </c>
      <c r="D36" s="238" t="s">
        <v>64</v>
      </c>
      <c r="E36" s="239"/>
      <c r="F36" s="18">
        <v>0</v>
      </c>
      <c r="G36" s="18">
        <v>0</v>
      </c>
    </row>
    <row r="37" spans="1:7" ht="24" x14ac:dyDescent="0.25">
      <c r="A37" s="32" t="s">
        <v>65</v>
      </c>
      <c r="B37" s="31">
        <v>0</v>
      </c>
      <c r="C37" s="31">
        <v>0</v>
      </c>
      <c r="D37" s="238" t="s">
        <v>66</v>
      </c>
      <c r="E37" s="239"/>
      <c r="F37" s="31">
        <f>SUM(F38:F40)</f>
        <v>0</v>
      </c>
      <c r="G37" s="31">
        <f>SUM(G38:G40)</f>
        <v>0</v>
      </c>
    </row>
    <row r="38" spans="1:7" ht="24" x14ac:dyDescent="0.25">
      <c r="A38" s="32" t="s">
        <v>67</v>
      </c>
      <c r="B38" s="18">
        <v>0</v>
      </c>
      <c r="C38" s="18">
        <v>0</v>
      </c>
      <c r="D38" s="238" t="s">
        <v>68</v>
      </c>
      <c r="E38" s="239"/>
      <c r="F38" s="18">
        <v>0</v>
      </c>
      <c r="G38" s="18">
        <v>0</v>
      </c>
    </row>
    <row r="39" spans="1:7" x14ac:dyDescent="0.25">
      <c r="A39" s="32" t="s">
        <v>69</v>
      </c>
      <c r="B39" s="18">
        <v>0</v>
      </c>
      <c r="C39" s="18">
        <v>0</v>
      </c>
      <c r="D39" s="238" t="s">
        <v>70</v>
      </c>
      <c r="E39" s="239"/>
      <c r="F39" s="18">
        <v>0</v>
      </c>
      <c r="G39" s="18">
        <v>0</v>
      </c>
    </row>
    <row r="40" spans="1:7" x14ac:dyDescent="0.25">
      <c r="A40" s="32" t="s">
        <v>71</v>
      </c>
      <c r="B40" s="31">
        <v>0</v>
      </c>
      <c r="C40" s="31">
        <v>0</v>
      </c>
      <c r="D40" s="238" t="s">
        <v>72</v>
      </c>
      <c r="E40" s="239"/>
      <c r="F40" s="18">
        <v>0</v>
      </c>
      <c r="G40" s="18">
        <v>0</v>
      </c>
    </row>
    <row r="41" spans="1:7" x14ac:dyDescent="0.25">
      <c r="A41" s="32" t="s">
        <v>73</v>
      </c>
      <c r="B41" s="18">
        <v>0</v>
      </c>
      <c r="C41" s="18">
        <v>0</v>
      </c>
      <c r="D41" s="238" t="s">
        <v>74</v>
      </c>
      <c r="E41" s="239"/>
      <c r="F41" s="31">
        <f>SUM(F42:F44)</f>
        <v>404985.37</v>
      </c>
      <c r="G41" s="31">
        <f>SUM(G42:G44)</f>
        <v>404985.37</v>
      </c>
    </row>
    <row r="42" spans="1:7" x14ac:dyDescent="0.25">
      <c r="A42" s="32" t="s">
        <v>75</v>
      </c>
      <c r="B42" s="18">
        <v>0</v>
      </c>
      <c r="C42" s="18">
        <v>0</v>
      </c>
      <c r="D42" s="238" t="s">
        <v>76</v>
      </c>
      <c r="E42" s="239"/>
      <c r="F42" s="18">
        <v>404985.37</v>
      </c>
      <c r="G42" s="18">
        <v>404985.37</v>
      </c>
    </row>
    <row r="43" spans="1:7" ht="24" x14ac:dyDescent="0.25">
      <c r="A43" s="32" t="s">
        <v>77</v>
      </c>
      <c r="B43" s="18">
        <v>0</v>
      </c>
      <c r="C43" s="18">
        <v>0</v>
      </c>
      <c r="D43" s="238" t="s">
        <v>78</v>
      </c>
      <c r="E43" s="239"/>
      <c r="F43" s="18">
        <v>0</v>
      </c>
      <c r="G43" s="18">
        <v>0</v>
      </c>
    </row>
    <row r="44" spans="1:7" ht="15.75" thickBot="1" x14ac:dyDescent="0.3">
      <c r="A44" s="36" t="s">
        <v>79</v>
      </c>
      <c r="B44" s="37">
        <v>0</v>
      </c>
      <c r="C44" s="37">
        <v>0</v>
      </c>
      <c r="D44" s="242" t="s">
        <v>80</v>
      </c>
      <c r="E44" s="243"/>
      <c r="F44" s="37">
        <v>0</v>
      </c>
      <c r="G44" s="37">
        <v>0</v>
      </c>
    </row>
    <row r="45" spans="1:7" x14ac:dyDescent="0.25">
      <c r="A45" s="32"/>
      <c r="B45" s="18"/>
      <c r="C45" s="18"/>
      <c r="D45" s="238"/>
      <c r="E45" s="239"/>
      <c r="F45" s="18"/>
      <c r="G45" s="18"/>
    </row>
    <row r="46" spans="1:7" x14ac:dyDescent="0.25">
      <c r="A46" s="30" t="s">
        <v>81</v>
      </c>
      <c r="B46" s="31">
        <f>+B8+B16+B24+B30+B36+B37+B40</f>
        <v>33513148.600000001</v>
      </c>
      <c r="C46" s="31">
        <f>+C8+C16+C24+C30+C36+C37+C40</f>
        <v>27509528</v>
      </c>
      <c r="D46" s="236" t="s">
        <v>82</v>
      </c>
      <c r="E46" s="237"/>
      <c r="F46" s="31">
        <f>+F41+F37+F30+F25+F22+F18+F8</f>
        <v>1571963.37</v>
      </c>
      <c r="G46" s="31">
        <f>+G41+G37+G30+G25+G22+G18+G8</f>
        <v>1326503.3700000001</v>
      </c>
    </row>
    <row r="47" spans="1:7" x14ac:dyDescent="0.25">
      <c r="A47" s="30"/>
      <c r="B47" s="18"/>
      <c r="C47" s="18"/>
      <c r="D47" s="238"/>
      <c r="E47" s="239"/>
      <c r="F47" s="18"/>
      <c r="G47" s="18"/>
    </row>
    <row r="48" spans="1:7" x14ac:dyDescent="0.25">
      <c r="A48" s="30" t="s">
        <v>83</v>
      </c>
      <c r="B48" s="18"/>
      <c r="C48" s="18"/>
      <c r="D48" s="236" t="s">
        <v>84</v>
      </c>
      <c r="E48" s="237"/>
      <c r="F48" s="18"/>
      <c r="G48" s="18"/>
    </row>
    <row r="49" spans="1:7" x14ac:dyDescent="0.25">
      <c r="A49" s="32" t="s">
        <v>85</v>
      </c>
      <c r="B49" s="18">
        <v>0</v>
      </c>
      <c r="C49" s="18">
        <v>0</v>
      </c>
      <c r="D49" s="238" t="s">
        <v>86</v>
      </c>
      <c r="E49" s="239"/>
      <c r="F49" s="18">
        <v>0</v>
      </c>
      <c r="G49" s="18">
        <v>0</v>
      </c>
    </row>
    <row r="50" spans="1:7" x14ac:dyDescent="0.25">
      <c r="A50" s="32" t="s">
        <v>87</v>
      </c>
      <c r="B50" s="18">
        <v>0</v>
      </c>
      <c r="C50" s="18">
        <v>0</v>
      </c>
      <c r="D50" s="238" t="s">
        <v>88</v>
      </c>
      <c r="E50" s="239"/>
      <c r="F50" s="18">
        <v>0</v>
      </c>
      <c r="G50" s="18">
        <v>0</v>
      </c>
    </row>
    <row r="51" spans="1:7" x14ac:dyDescent="0.25">
      <c r="A51" s="32" t="s">
        <v>89</v>
      </c>
      <c r="B51" s="18">
        <v>0</v>
      </c>
      <c r="C51" s="18">
        <v>0</v>
      </c>
      <c r="D51" s="238" t="s">
        <v>90</v>
      </c>
      <c r="E51" s="239"/>
      <c r="F51" s="18">
        <v>0</v>
      </c>
      <c r="G51" s="18">
        <v>0</v>
      </c>
    </row>
    <row r="52" spans="1:7" x14ac:dyDescent="0.25">
      <c r="A52" s="32" t="s">
        <v>91</v>
      </c>
      <c r="B52" s="18">
        <v>39607376</v>
      </c>
      <c r="C52" s="18">
        <v>38922611</v>
      </c>
      <c r="D52" s="238" t="s">
        <v>92</v>
      </c>
      <c r="E52" s="239"/>
      <c r="F52" s="18">
        <v>0</v>
      </c>
      <c r="G52" s="18">
        <v>0</v>
      </c>
    </row>
    <row r="53" spans="1:7" ht="15.75" customHeight="1" x14ac:dyDescent="0.25">
      <c r="A53" s="32" t="s">
        <v>93</v>
      </c>
      <c r="B53" s="18">
        <v>663880.21</v>
      </c>
      <c r="C53" s="18">
        <v>663880</v>
      </c>
      <c r="D53" s="238" t="s">
        <v>94</v>
      </c>
      <c r="E53" s="239"/>
      <c r="F53" s="18">
        <v>0</v>
      </c>
      <c r="G53" s="18">
        <v>0</v>
      </c>
    </row>
    <row r="54" spans="1:7" x14ac:dyDescent="0.25">
      <c r="A54" s="32" t="s">
        <v>95</v>
      </c>
      <c r="B54" s="18">
        <v>-328317.8</v>
      </c>
      <c r="C54" s="18">
        <v>-328317.8</v>
      </c>
      <c r="D54" s="238" t="s">
        <v>96</v>
      </c>
      <c r="E54" s="239"/>
      <c r="F54" s="18">
        <v>0</v>
      </c>
      <c r="G54" s="18">
        <v>0</v>
      </c>
    </row>
    <row r="55" spans="1:7" x14ac:dyDescent="0.25">
      <c r="A55" s="32" t="s">
        <v>97</v>
      </c>
      <c r="B55" s="18">
        <v>0</v>
      </c>
      <c r="C55" s="18">
        <v>0</v>
      </c>
      <c r="D55" s="236"/>
      <c r="E55" s="237"/>
      <c r="F55" s="18"/>
      <c r="G55" s="18"/>
    </row>
    <row r="56" spans="1:7" x14ac:dyDescent="0.25">
      <c r="A56" s="32" t="s">
        <v>98</v>
      </c>
      <c r="B56" s="18">
        <v>0</v>
      </c>
      <c r="C56" s="18">
        <v>0</v>
      </c>
      <c r="D56" s="236" t="s">
        <v>99</v>
      </c>
      <c r="E56" s="237"/>
      <c r="F56" s="31">
        <f>SUM(F49:F55)</f>
        <v>0</v>
      </c>
      <c r="G56" s="31">
        <f>SUM(G49:G55)</f>
        <v>0</v>
      </c>
    </row>
    <row r="57" spans="1:7" x14ac:dyDescent="0.25">
      <c r="A57" s="32" t="s">
        <v>100</v>
      </c>
      <c r="B57" s="18">
        <v>0</v>
      </c>
      <c r="C57" s="18">
        <v>0</v>
      </c>
      <c r="D57" s="238"/>
      <c r="E57" s="239"/>
      <c r="F57" s="18"/>
      <c r="G57" s="18"/>
    </row>
    <row r="58" spans="1:7" x14ac:dyDescent="0.25">
      <c r="A58" s="32"/>
      <c r="B58" s="18"/>
      <c r="C58" s="18"/>
      <c r="D58" s="236" t="s">
        <v>101</v>
      </c>
      <c r="E58" s="237"/>
      <c r="F58" s="31">
        <f>+F56+F46</f>
        <v>1571963.37</v>
      </c>
      <c r="G58" s="31">
        <f>+G56+G46</f>
        <v>1326503.3700000001</v>
      </c>
    </row>
    <row r="59" spans="1:7" ht="24" x14ac:dyDescent="0.25">
      <c r="A59" s="30" t="s">
        <v>102</v>
      </c>
      <c r="B59" s="31">
        <f>SUM(B49:B58)</f>
        <v>39942938.410000004</v>
      </c>
      <c r="C59" s="31">
        <f>SUM(C49:C58)</f>
        <v>39258173.200000003</v>
      </c>
      <c r="D59" s="238"/>
      <c r="E59" s="239"/>
      <c r="F59" s="18"/>
      <c r="G59" s="18"/>
    </row>
    <row r="60" spans="1:7" x14ac:dyDescent="0.25">
      <c r="A60" s="32"/>
      <c r="B60" s="18"/>
      <c r="C60" s="18"/>
      <c r="D60" s="236" t="s">
        <v>103</v>
      </c>
      <c r="E60" s="237"/>
      <c r="F60" s="18"/>
      <c r="G60" s="18"/>
    </row>
    <row r="61" spans="1:7" x14ac:dyDescent="0.25">
      <c r="A61" s="30" t="s">
        <v>104</v>
      </c>
      <c r="B61" s="31">
        <f>+B59+B46</f>
        <v>73456087.010000005</v>
      </c>
      <c r="C61" s="31">
        <f>+C59+C46</f>
        <v>66767701.200000003</v>
      </c>
      <c r="D61" s="238"/>
      <c r="E61" s="239"/>
      <c r="F61" s="18"/>
      <c r="G61" s="18"/>
    </row>
    <row r="62" spans="1:7" x14ac:dyDescent="0.25">
      <c r="A62" s="32"/>
      <c r="B62" s="18"/>
      <c r="C62" s="18"/>
      <c r="D62" s="236" t="s">
        <v>105</v>
      </c>
      <c r="E62" s="237"/>
      <c r="F62" s="31">
        <f>+F63+F64+F65</f>
        <v>16918185.489999998</v>
      </c>
      <c r="G62" s="31">
        <f>+G63+G64+G65</f>
        <v>16918185.489999998</v>
      </c>
    </row>
    <row r="63" spans="1:7" x14ac:dyDescent="0.25">
      <c r="A63" s="32"/>
      <c r="B63" s="18"/>
      <c r="C63" s="18"/>
      <c r="D63" s="238" t="s">
        <v>106</v>
      </c>
      <c r="E63" s="239"/>
      <c r="F63" s="18">
        <v>16918185.489999998</v>
      </c>
      <c r="G63" s="18">
        <v>16918185.489999998</v>
      </c>
    </row>
    <row r="64" spans="1:7" x14ac:dyDescent="0.25">
      <c r="A64" s="32"/>
      <c r="B64" s="18"/>
      <c r="C64" s="18"/>
      <c r="D64" s="238" t="s">
        <v>107</v>
      </c>
      <c r="E64" s="239"/>
      <c r="F64" s="18">
        <v>0</v>
      </c>
      <c r="G64" s="18">
        <v>0</v>
      </c>
    </row>
    <row r="65" spans="1:7" x14ac:dyDescent="0.25">
      <c r="A65" s="32"/>
      <c r="B65" s="18"/>
      <c r="C65" s="18"/>
      <c r="D65" s="238" t="s">
        <v>108</v>
      </c>
      <c r="E65" s="239"/>
      <c r="F65" s="18">
        <v>0</v>
      </c>
      <c r="G65" s="18">
        <v>0</v>
      </c>
    </row>
    <row r="66" spans="1:7" x14ac:dyDescent="0.25">
      <c r="A66" s="32"/>
      <c r="B66" s="18"/>
      <c r="C66" s="18"/>
      <c r="D66" s="238"/>
      <c r="E66" s="239"/>
      <c r="F66" s="18"/>
      <c r="G66" s="18"/>
    </row>
    <row r="67" spans="1:7" x14ac:dyDescent="0.25">
      <c r="A67" s="32"/>
      <c r="B67" s="18"/>
      <c r="C67" s="18"/>
      <c r="D67" s="236" t="s">
        <v>109</v>
      </c>
      <c r="E67" s="237"/>
      <c r="F67" s="31">
        <f>+F68+F69</f>
        <v>54965938</v>
      </c>
      <c r="G67" s="31">
        <f>+G68+G69</f>
        <v>48523011</v>
      </c>
    </row>
    <row r="68" spans="1:7" x14ac:dyDescent="0.25">
      <c r="A68" s="32"/>
      <c r="B68" s="18"/>
      <c r="C68" s="18"/>
      <c r="D68" s="238" t="s">
        <v>110</v>
      </c>
      <c r="E68" s="239"/>
      <c r="F68" s="18">
        <v>6437519</v>
      </c>
      <c r="G68" s="18">
        <v>-3254411</v>
      </c>
    </row>
    <row r="69" spans="1:7" x14ac:dyDescent="0.25">
      <c r="A69" s="32"/>
      <c r="B69" s="18"/>
      <c r="C69" s="18"/>
      <c r="D69" s="238" t="s">
        <v>111</v>
      </c>
      <c r="E69" s="239"/>
      <c r="F69" s="18">
        <v>48528419</v>
      </c>
      <c r="G69" s="18">
        <v>51777422</v>
      </c>
    </row>
    <row r="70" spans="1:7" x14ac:dyDescent="0.25">
      <c r="A70" s="32"/>
      <c r="B70" s="18"/>
      <c r="C70" s="18"/>
      <c r="D70" s="238" t="s">
        <v>112</v>
      </c>
      <c r="E70" s="239"/>
      <c r="F70" s="18">
        <v>0</v>
      </c>
      <c r="G70" s="18">
        <v>0</v>
      </c>
    </row>
    <row r="71" spans="1:7" x14ac:dyDescent="0.25">
      <c r="A71" s="32"/>
      <c r="B71" s="18"/>
      <c r="C71" s="18"/>
      <c r="D71" s="238" t="s">
        <v>113</v>
      </c>
      <c r="E71" s="239"/>
      <c r="F71" s="18">
        <v>0</v>
      </c>
      <c r="G71" s="18">
        <v>0</v>
      </c>
    </row>
    <row r="72" spans="1:7" x14ac:dyDescent="0.25">
      <c r="A72" s="32"/>
      <c r="B72" s="18"/>
      <c r="C72" s="18"/>
      <c r="D72" s="238" t="s">
        <v>114</v>
      </c>
      <c r="E72" s="239"/>
      <c r="F72" s="18">
        <v>0</v>
      </c>
      <c r="G72" s="18">
        <v>0</v>
      </c>
    </row>
    <row r="73" spans="1:7" x14ac:dyDescent="0.25">
      <c r="A73" s="32"/>
      <c r="B73" s="18"/>
      <c r="C73" s="18"/>
      <c r="D73" s="238"/>
      <c r="E73" s="239"/>
      <c r="F73" s="18"/>
      <c r="G73" s="18"/>
    </row>
    <row r="74" spans="1:7" ht="22.5" customHeight="1" x14ac:dyDescent="0.25">
      <c r="A74" s="32"/>
      <c r="B74" s="18"/>
      <c r="C74" s="18"/>
      <c r="D74" s="236" t="s">
        <v>115</v>
      </c>
      <c r="E74" s="237"/>
      <c r="F74" s="31">
        <v>0</v>
      </c>
      <c r="G74" s="31">
        <v>0</v>
      </c>
    </row>
    <row r="75" spans="1:7" x14ac:dyDescent="0.25">
      <c r="A75" s="32"/>
      <c r="B75" s="18"/>
      <c r="C75" s="18"/>
      <c r="D75" s="238" t="s">
        <v>116</v>
      </c>
      <c r="E75" s="239"/>
      <c r="F75" s="31">
        <v>0</v>
      </c>
      <c r="G75" s="31">
        <v>0</v>
      </c>
    </row>
    <row r="76" spans="1:7" x14ac:dyDescent="0.25">
      <c r="A76" s="32"/>
      <c r="B76" s="18"/>
      <c r="C76" s="18"/>
      <c r="D76" s="238" t="s">
        <v>117</v>
      </c>
      <c r="E76" s="239"/>
      <c r="F76" s="31">
        <v>0</v>
      </c>
      <c r="G76" s="31">
        <v>0</v>
      </c>
    </row>
    <row r="77" spans="1:7" x14ac:dyDescent="0.25">
      <c r="A77" s="32"/>
      <c r="B77" s="18"/>
      <c r="C77" s="18"/>
      <c r="D77" s="34"/>
      <c r="E77" s="35"/>
      <c r="F77" s="18"/>
      <c r="G77" s="18"/>
    </row>
    <row r="78" spans="1:7" x14ac:dyDescent="0.25">
      <c r="A78" s="32"/>
      <c r="B78" s="18"/>
      <c r="C78" s="18"/>
      <c r="D78" s="236" t="s">
        <v>118</v>
      </c>
      <c r="E78" s="237"/>
      <c r="F78" s="31">
        <f>+F62+F67+F74</f>
        <v>71884123.489999995</v>
      </c>
      <c r="G78" s="31">
        <f>+G62+G67+G74</f>
        <v>65441196.489999995</v>
      </c>
    </row>
    <row r="79" spans="1:7" x14ac:dyDescent="0.25">
      <c r="A79" s="32"/>
      <c r="B79" s="18"/>
      <c r="C79" s="18"/>
      <c r="D79" s="238"/>
      <c r="E79" s="239"/>
      <c r="F79" s="31"/>
      <c r="G79" s="31"/>
    </row>
    <row r="80" spans="1:7" x14ac:dyDescent="0.25">
      <c r="A80" s="32"/>
      <c r="B80" s="18"/>
      <c r="C80" s="18"/>
      <c r="D80" s="236" t="s">
        <v>119</v>
      </c>
      <c r="E80" s="237"/>
      <c r="F80" s="31">
        <f>+F58+F78</f>
        <v>73456086.859999999</v>
      </c>
      <c r="G80" s="31">
        <f>+G58+G78</f>
        <v>66767699.859999992</v>
      </c>
    </row>
    <row r="81" spans="1:7" ht="15.75" thickBot="1" x14ac:dyDescent="0.3">
      <c r="A81" s="36"/>
      <c r="B81" s="37"/>
      <c r="C81" s="37"/>
      <c r="D81" s="242"/>
      <c r="E81" s="243"/>
      <c r="F81" s="37"/>
      <c r="G81" s="37"/>
    </row>
    <row r="82" spans="1:7" x14ac:dyDescent="0.25">
      <c r="A82" s="28"/>
      <c r="B82" s="28"/>
      <c r="C82" s="28"/>
      <c r="D82" s="28"/>
      <c r="E82" s="28"/>
      <c r="F82" s="28"/>
      <c r="G82" s="28"/>
    </row>
    <row r="83" spans="1:7" x14ac:dyDescent="0.25">
      <c r="A83" s="247" t="s">
        <v>430</v>
      </c>
      <c r="B83" s="247"/>
      <c r="C83" s="247"/>
      <c r="D83" s="247"/>
      <c r="E83" s="247"/>
      <c r="F83" s="247"/>
      <c r="G83" s="247"/>
    </row>
    <row r="84" spans="1:7" x14ac:dyDescent="0.25">
      <c r="A84" s="44"/>
      <c r="B84" s="44"/>
      <c r="C84" s="44"/>
      <c r="D84" s="44"/>
      <c r="E84" s="44"/>
      <c r="F84" s="44"/>
      <c r="G84" s="44"/>
    </row>
    <row r="85" spans="1:7" x14ac:dyDescent="0.25">
      <c r="A85" s="44"/>
      <c r="B85" s="44"/>
      <c r="C85" s="44"/>
      <c r="D85" s="44"/>
      <c r="E85" s="44"/>
      <c r="F85" s="44"/>
      <c r="G85" s="20"/>
    </row>
    <row r="86" spans="1:7" x14ac:dyDescent="0.25">
      <c r="A86" s="19"/>
      <c r="B86" s="199"/>
      <c r="C86" s="200"/>
      <c r="D86" s="200"/>
      <c r="E86" s="201"/>
      <c r="F86" s="23"/>
      <c r="G86" s="20"/>
    </row>
    <row r="87" spans="1:7" x14ac:dyDescent="0.25">
      <c r="A87" s="19"/>
      <c r="B87" s="248"/>
      <c r="C87" s="248"/>
      <c r="D87" s="200"/>
      <c r="E87" s="202"/>
      <c r="F87" s="42"/>
      <c r="G87" s="20"/>
    </row>
    <row r="88" spans="1:7" x14ac:dyDescent="0.25">
      <c r="A88" s="24"/>
      <c r="B88" s="249" t="s">
        <v>525</v>
      </c>
      <c r="C88" s="249"/>
      <c r="D88" s="200"/>
      <c r="E88" s="203" t="s">
        <v>534</v>
      </c>
      <c r="F88" s="41"/>
      <c r="G88" s="20"/>
    </row>
    <row r="89" spans="1:7" ht="15" customHeight="1" x14ac:dyDescent="0.25">
      <c r="A89" s="26"/>
      <c r="B89" s="246" t="s">
        <v>526</v>
      </c>
      <c r="C89" s="246"/>
      <c r="D89" s="204"/>
      <c r="E89" s="205" t="s">
        <v>514</v>
      </c>
      <c r="F89" s="40"/>
    </row>
    <row r="90" spans="1:7" x14ac:dyDescent="0.25">
      <c r="A90" s="22"/>
      <c r="B90" s="22"/>
      <c r="C90" s="27"/>
      <c r="D90" s="22"/>
      <c r="E90" s="22"/>
      <c r="F90" s="22"/>
      <c r="G90" s="22"/>
    </row>
    <row r="91" spans="1:7" x14ac:dyDescent="0.25">
      <c r="A91" s="22"/>
      <c r="B91" s="22"/>
      <c r="C91" s="27"/>
      <c r="D91" s="22"/>
      <c r="E91" s="22"/>
      <c r="F91" s="22"/>
      <c r="G91" s="22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2"/>
      <c r="C94" s="3"/>
      <c r="D94" s="3"/>
      <c r="E94" s="4"/>
      <c r="F94" s="5"/>
      <c r="G94" s="6"/>
    </row>
    <row r="95" spans="1:7" x14ac:dyDescent="0.25">
      <c r="A95" s="13"/>
      <c r="B95" s="7"/>
      <c r="C95" s="3"/>
      <c r="E95" s="8"/>
    </row>
    <row r="96" spans="1:7" x14ac:dyDescent="0.25">
      <c r="A96" s="16"/>
      <c r="B96" s="16"/>
      <c r="C96" s="16"/>
      <c r="E96" s="16"/>
      <c r="F96" s="9"/>
      <c r="G96" s="3"/>
    </row>
    <row r="97" spans="1:7" ht="15" customHeight="1" x14ac:dyDescent="0.25">
      <c r="A97" s="15"/>
      <c r="B97" s="15"/>
      <c r="C97" s="15"/>
      <c r="E97" s="15"/>
      <c r="F97" s="10"/>
      <c r="G97" s="11"/>
    </row>
    <row r="98" spans="1:7" x14ac:dyDescent="0.25">
      <c r="F98" s="12"/>
      <c r="G98" s="11"/>
    </row>
  </sheetData>
  <mergeCells count="84">
    <mergeCell ref="B89:C89"/>
    <mergeCell ref="A83:G83"/>
    <mergeCell ref="B87:C87"/>
    <mergeCell ref="B88:C88"/>
    <mergeCell ref="A1:G1"/>
    <mergeCell ref="A2:G2"/>
    <mergeCell ref="A3:G3"/>
    <mergeCell ref="A4:G4"/>
    <mergeCell ref="D74:E74"/>
    <mergeCell ref="D68:E68"/>
    <mergeCell ref="D62:E62"/>
    <mergeCell ref="D56:E56"/>
    <mergeCell ref="D57:E57"/>
    <mergeCell ref="D24:E24"/>
    <mergeCell ref="D12:E12"/>
    <mergeCell ref="D13:E13"/>
    <mergeCell ref="D15:E15"/>
    <mergeCell ref="D6:E6"/>
    <mergeCell ref="D16:E16"/>
    <mergeCell ref="D17:E17"/>
    <mergeCell ref="D80:E80"/>
    <mergeCell ref="D28:E28"/>
    <mergeCell ref="D29:E29"/>
    <mergeCell ref="D30:E30"/>
    <mergeCell ref="D31:E31"/>
    <mergeCell ref="D38:E38"/>
    <mergeCell ref="D32:E32"/>
    <mergeCell ref="D26:E26"/>
    <mergeCell ref="D33:E33"/>
    <mergeCell ref="D34:E34"/>
    <mergeCell ref="D35:E35"/>
    <mergeCell ref="D36:E36"/>
    <mergeCell ref="D81:E81"/>
    <mergeCell ref="D7:E7"/>
    <mergeCell ref="D9:E9"/>
    <mergeCell ref="D10:E10"/>
    <mergeCell ref="D11:E11"/>
    <mergeCell ref="D20:E20"/>
    <mergeCell ref="D14:E14"/>
    <mergeCell ref="D8:E8"/>
    <mergeCell ref="D18:E18"/>
    <mergeCell ref="D19:E19"/>
    <mergeCell ref="D21:E21"/>
    <mergeCell ref="D22:E22"/>
    <mergeCell ref="D23:E23"/>
    <mergeCell ref="D39:E39"/>
    <mergeCell ref="D25:E25"/>
    <mergeCell ref="D27:E27"/>
    <mergeCell ref="D37:E37"/>
    <mergeCell ref="D53:E53"/>
    <mergeCell ref="D40:E40"/>
    <mergeCell ref="D41:E41"/>
    <mergeCell ref="D42:E42"/>
    <mergeCell ref="D43:E43"/>
    <mergeCell ref="D46:E46"/>
    <mergeCell ref="D45:E45"/>
    <mergeCell ref="D50:E50"/>
    <mergeCell ref="D44:E44"/>
    <mergeCell ref="D47:E47"/>
    <mergeCell ref="D48:E48"/>
    <mergeCell ref="D49:E49"/>
    <mergeCell ref="D51:E51"/>
    <mergeCell ref="D52:E52"/>
    <mergeCell ref="D55:E55"/>
    <mergeCell ref="D58:E58"/>
    <mergeCell ref="D59:E59"/>
    <mergeCell ref="D60:E60"/>
    <mergeCell ref="D61:E61"/>
    <mergeCell ref="D78:E78"/>
    <mergeCell ref="D79:E79"/>
    <mergeCell ref="D5:E5"/>
    <mergeCell ref="D70:E70"/>
    <mergeCell ref="D71:E71"/>
    <mergeCell ref="D72:E72"/>
    <mergeCell ref="D73:E73"/>
    <mergeCell ref="D75:E75"/>
    <mergeCell ref="D76:E76"/>
    <mergeCell ref="D63:E63"/>
    <mergeCell ref="D64:E64"/>
    <mergeCell ref="D65:E65"/>
    <mergeCell ref="D66:E66"/>
    <mergeCell ref="D67:E67"/>
    <mergeCell ref="D69:E69"/>
    <mergeCell ref="D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2" orientation="landscape" horizontalDpi="4294967293" r:id="rId1"/>
  <headerFooter>
    <oddFooter>&amp;C&amp;P de 2</oddFooter>
  </headerFooter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opLeftCell="A19" zoomScaleNormal="100" workbookViewId="0">
      <selection activeCell="G18" sqref="G18"/>
    </sheetView>
  </sheetViews>
  <sheetFormatPr baseColWidth="10" defaultRowHeight="15" x14ac:dyDescent="0.25"/>
  <cols>
    <col min="1" max="1" width="2.42578125" customWidth="1"/>
    <col min="2" max="2" width="19.42578125" customWidth="1"/>
    <col min="3" max="3" width="14.85546875" customWidth="1"/>
    <col min="4" max="5" width="12.5703125" customWidth="1"/>
    <col min="6" max="6" width="14.140625" customWidth="1"/>
    <col min="8" max="8" width="10" customWidth="1"/>
  </cols>
  <sheetData>
    <row r="1" spans="1:9" x14ac:dyDescent="0.25">
      <c r="A1" s="217" t="s">
        <v>120</v>
      </c>
      <c r="B1" s="218"/>
      <c r="C1" s="218"/>
      <c r="D1" s="218"/>
      <c r="E1" s="218"/>
      <c r="F1" s="218"/>
      <c r="G1" s="218"/>
      <c r="H1" s="218"/>
      <c r="I1" s="250"/>
    </row>
    <row r="2" spans="1:9" x14ac:dyDescent="0.25">
      <c r="A2" s="251" t="s">
        <v>121</v>
      </c>
      <c r="B2" s="252"/>
      <c r="C2" s="252"/>
      <c r="D2" s="252"/>
      <c r="E2" s="252"/>
      <c r="F2" s="252"/>
      <c r="G2" s="252"/>
      <c r="H2" s="252"/>
      <c r="I2" s="253"/>
    </row>
    <row r="3" spans="1:9" x14ac:dyDescent="0.25">
      <c r="A3" s="251" t="s">
        <v>547</v>
      </c>
      <c r="B3" s="252"/>
      <c r="C3" s="252"/>
      <c r="D3" s="252"/>
      <c r="E3" s="252"/>
      <c r="F3" s="252"/>
      <c r="G3" s="252"/>
      <c r="H3" s="252"/>
      <c r="I3" s="253"/>
    </row>
    <row r="4" spans="1:9" ht="15.75" thickBot="1" x14ac:dyDescent="0.3">
      <c r="A4" s="254" t="s">
        <v>1</v>
      </c>
      <c r="B4" s="255"/>
      <c r="C4" s="255"/>
      <c r="D4" s="255"/>
      <c r="E4" s="255"/>
      <c r="F4" s="255"/>
      <c r="G4" s="255"/>
      <c r="H4" s="255"/>
      <c r="I4" s="256"/>
    </row>
    <row r="5" spans="1:9" ht="24" customHeight="1" x14ac:dyDescent="0.25">
      <c r="A5" s="251" t="s">
        <v>122</v>
      </c>
      <c r="B5" s="253"/>
      <c r="C5" s="137" t="s">
        <v>123</v>
      </c>
      <c r="D5" s="275" t="s">
        <v>124</v>
      </c>
      <c r="E5" s="275" t="s">
        <v>125</v>
      </c>
      <c r="F5" s="275" t="s">
        <v>126</v>
      </c>
      <c r="G5" s="138" t="s">
        <v>127</v>
      </c>
      <c r="H5" s="275" t="s">
        <v>129</v>
      </c>
      <c r="I5" s="275" t="s">
        <v>130</v>
      </c>
    </row>
    <row r="6" spans="1:9" ht="70.5" customHeight="1" thickBot="1" x14ac:dyDescent="0.3">
      <c r="A6" s="254"/>
      <c r="B6" s="256"/>
      <c r="C6" s="139" t="s">
        <v>541</v>
      </c>
      <c r="D6" s="235"/>
      <c r="E6" s="235"/>
      <c r="F6" s="235"/>
      <c r="G6" s="139" t="s">
        <v>128</v>
      </c>
      <c r="H6" s="235"/>
      <c r="I6" s="235"/>
    </row>
    <row r="7" spans="1:9" x14ac:dyDescent="0.25">
      <c r="A7" s="278"/>
      <c r="B7" s="279"/>
      <c r="C7" s="47"/>
      <c r="D7" s="47"/>
      <c r="E7" s="47"/>
      <c r="F7" s="47"/>
      <c r="G7" s="47"/>
      <c r="H7" s="47"/>
      <c r="I7" s="47"/>
    </row>
    <row r="8" spans="1:9" x14ac:dyDescent="0.25">
      <c r="A8" s="257" t="s">
        <v>131</v>
      </c>
      <c r="B8" s="258"/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</row>
    <row r="9" spans="1:9" ht="21" customHeight="1" x14ac:dyDescent="0.25">
      <c r="A9" s="257" t="s">
        <v>132</v>
      </c>
      <c r="B9" s="258"/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</row>
    <row r="10" spans="1:9" ht="24" x14ac:dyDescent="0.25">
      <c r="A10" s="49"/>
      <c r="B10" s="33" t="s">
        <v>133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</row>
    <row r="11" spans="1:9" x14ac:dyDescent="0.25">
      <c r="A11" s="51"/>
      <c r="B11" s="33" t="s">
        <v>134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</row>
    <row r="12" spans="1:9" ht="24" x14ac:dyDescent="0.25">
      <c r="A12" s="51"/>
      <c r="B12" s="33" t="s">
        <v>135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</row>
    <row r="13" spans="1:9" ht="27" customHeight="1" x14ac:dyDescent="0.25">
      <c r="A13" s="272" t="s">
        <v>136</v>
      </c>
      <c r="B13" s="273"/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</row>
    <row r="14" spans="1:9" ht="24" x14ac:dyDescent="0.25">
      <c r="A14" s="49"/>
      <c r="B14" s="33" t="s">
        <v>137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</row>
    <row r="15" spans="1:9" x14ac:dyDescent="0.25">
      <c r="A15" s="51"/>
      <c r="B15" s="33" t="s">
        <v>138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</row>
    <row r="16" spans="1:9" ht="24" x14ac:dyDescent="0.25">
      <c r="A16" s="51"/>
      <c r="B16" s="33" t="s">
        <v>139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</row>
    <row r="17" spans="1:9" x14ac:dyDescent="0.25">
      <c r="A17" s="257" t="s">
        <v>140</v>
      </c>
      <c r="B17" s="258"/>
      <c r="C17" s="31">
        <v>1326504</v>
      </c>
      <c r="D17" s="31">
        <v>0</v>
      </c>
      <c r="E17" s="31">
        <v>0</v>
      </c>
      <c r="F17" s="31">
        <v>0</v>
      </c>
      <c r="G17" s="31">
        <v>1571964</v>
      </c>
      <c r="H17" s="31">
        <v>0</v>
      </c>
      <c r="I17" s="31">
        <v>0</v>
      </c>
    </row>
    <row r="18" spans="1:9" ht="12" customHeight="1" x14ac:dyDescent="0.25">
      <c r="A18" s="51"/>
      <c r="B18" s="33"/>
      <c r="C18" s="50"/>
      <c r="D18" s="50"/>
      <c r="E18" s="50"/>
      <c r="F18" s="50"/>
      <c r="G18" s="50"/>
      <c r="H18" s="50"/>
      <c r="I18" s="50"/>
    </row>
    <row r="19" spans="1:9" ht="33" customHeight="1" x14ac:dyDescent="0.25">
      <c r="A19" s="236" t="s">
        <v>141</v>
      </c>
      <c r="B19" s="237"/>
      <c r="C19" s="31">
        <v>1326504</v>
      </c>
      <c r="D19" s="31">
        <f t="shared" ref="D19:I19" si="0">+D8+D17</f>
        <v>0</v>
      </c>
      <c r="E19" s="31">
        <f t="shared" si="0"/>
        <v>0</v>
      </c>
      <c r="F19" s="31">
        <f t="shared" si="0"/>
        <v>0</v>
      </c>
      <c r="G19" s="31">
        <v>1571964</v>
      </c>
      <c r="H19" s="31">
        <f t="shared" si="0"/>
        <v>0</v>
      </c>
      <c r="I19" s="31">
        <f t="shared" si="0"/>
        <v>0</v>
      </c>
    </row>
    <row r="20" spans="1:9" ht="8.25" customHeight="1" x14ac:dyDescent="0.25">
      <c r="A20" s="257"/>
      <c r="B20" s="258"/>
      <c r="C20" s="50"/>
      <c r="D20" s="50"/>
      <c r="E20" s="50"/>
      <c r="F20" s="50"/>
      <c r="G20" s="50"/>
      <c r="H20" s="50"/>
      <c r="I20" s="50"/>
    </row>
    <row r="21" spans="1:9" ht="29.25" customHeight="1" x14ac:dyDescent="0.25">
      <c r="A21" s="257" t="s">
        <v>515</v>
      </c>
      <c r="B21" s="258"/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</row>
    <row r="22" spans="1:9" x14ac:dyDescent="0.25">
      <c r="A22" s="259" t="s">
        <v>142</v>
      </c>
      <c r="B22" s="260"/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</row>
    <row r="23" spans="1:9" x14ac:dyDescent="0.25">
      <c r="A23" s="259" t="s">
        <v>143</v>
      </c>
      <c r="B23" s="260"/>
      <c r="C23" s="50">
        <v>0</v>
      </c>
      <c r="D23" s="50">
        <v>0</v>
      </c>
      <c r="E23" s="50">
        <v>0</v>
      </c>
      <c r="F23" s="50">
        <v>0</v>
      </c>
      <c r="G23" s="50"/>
      <c r="H23" s="50">
        <v>0</v>
      </c>
      <c r="I23" s="50">
        <v>0</v>
      </c>
    </row>
    <row r="24" spans="1:9" x14ac:dyDescent="0.25">
      <c r="A24" s="259" t="s">
        <v>144</v>
      </c>
      <c r="B24" s="260"/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</row>
    <row r="25" spans="1:9" x14ac:dyDescent="0.25">
      <c r="A25" s="276"/>
      <c r="B25" s="277"/>
      <c r="C25" s="52"/>
      <c r="D25" s="52"/>
      <c r="E25" s="52"/>
      <c r="F25" s="52"/>
      <c r="G25" s="52"/>
      <c r="H25" s="52"/>
      <c r="I25" s="52"/>
    </row>
    <row r="26" spans="1:9" ht="20.25" customHeight="1" x14ac:dyDescent="0.25">
      <c r="A26" s="257" t="s">
        <v>145</v>
      </c>
      <c r="B26" s="258"/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</row>
    <row r="27" spans="1:9" ht="26.25" customHeight="1" x14ac:dyDescent="0.25">
      <c r="A27" s="259" t="s">
        <v>146</v>
      </c>
      <c r="B27" s="260"/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</row>
    <row r="28" spans="1:9" ht="23.25" customHeight="1" x14ac:dyDescent="0.25">
      <c r="A28" s="259" t="s">
        <v>147</v>
      </c>
      <c r="B28" s="260"/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</row>
    <row r="29" spans="1:9" ht="23.25" customHeight="1" x14ac:dyDescent="0.25">
      <c r="A29" s="259" t="s">
        <v>148</v>
      </c>
      <c r="B29" s="260"/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</row>
    <row r="30" spans="1:9" ht="15.75" thickBot="1" x14ac:dyDescent="0.3">
      <c r="A30" s="264"/>
      <c r="B30" s="265"/>
      <c r="C30" s="53"/>
      <c r="D30" s="53"/>
      <c r="E30" s="53"/>
      <c r="F30" s="53"/>
      <c r="G30" s="53"/>
      <c r="H30" s="53"/>
      <c r="I30" s="53"/>
    </row>
    <row r="31" spans="1:9" ht="15.75" thickBot="1" x14ac:dyDescent="0.3">
      <c r="A31" s="54"/>
      <c r="B31" s="54"/>
      <c r="C31" s="54"/>
      <c r="D31" s="54"/>
      <c r="E31" s="54"/>
      <c r="F31" s="54"/>
      <c r="G31" s="54"/>
      <c r="H31" s="54"/>
      <c r="I31" s="54"/>
    </row>
    <row r="32" spans="1:9" ht="24" x14ac:dyDescent="0.25">
      <c r="A32" s="266" t="s">
        <v>149</v>
      </c>
      <c r="B32" s="267"/>
      <c r="C32" s="55" t="s">
        <v>150</v>
      </c>
      <c r="D32" s="55" t="s">
        <v>152</v>
      </c>
      <c r="E32" s="55" t="s">
        <v>155</v>
      </c>
      <c r="F32" s="261" t="s">
        <v>157</v>
      </c>
      <c r="G32" s="55" t="s">
        <v>158</v>
      </c>
      <c r="H32" s="54"/>
      <c r="I32" s="54"/>
    </row>
    <row r="33" spans="1:10" x14ac:dyDescent="0.25">
      <c r="A33" s="268"/>
      <c r="B33" s="269"/>
      <c r="C33" s="45" t="s">
        <v>151</v>
      </c>
      <c r="D33" s="45" t="s">
        <v>153</v>
      </c>
      <c r="E33" s="45" t="s">
        <v>156</v>
      </c>
      <c r="F33" s="262"/>
      <c r="G33" s="45" t="s">
        <v>159</v>
      </c>
      <c r="H33" s="54"/>
      <c r="I33" s="54"/>
    </row>
    <row r="34" spans="1:10" ht="15.75" thickBot="1" x14ac:dyDescent="0.3">
      <c r="A34" s="270"/>
      <c r="B34" s="271"/>
      <c r="C34" s="56"/>
      <c r="D34" s="46" t="s">
        <v>154</v>
      </c>
      <c r="E34" s="56"/>
      <c r="F34" s="263"/>
      <c r="G34" s="56"/>
      <c r="H34" s="54"/>
      <c r="I34" s="54"/>
    </row>
    <row r="35" spans="1:10" ht="29.25" customHeight="1" x14ac:dyDescent="0.25">
      <c r="A35" s="244" t="s">
        <v>160</v>
      </c>
      <c r="B35" s="245"/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54"/>
      <c r="I35" s="54"/>
    </row>
    <row r="36" spans="1:10" x14ac:dyDescent="0.25">
      <c r="A36" s="57"/>
      <c r="B36" s="33" t="s">
        <v>161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54"/>
      <c r="I36" s="54"/>
    </row>
    <row r="37" spans="1:10" x14ac:dyDescent="0.25">
      <c r="A37" s="57"/>
      <c r="B37" s="33" t="s">
        <v>162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54"/>
      <c r="I37" s="54"/>
    </row>
    <row r="38" spans="1:10" ht="15.75" thickBot="1" x14ac:dyDescent="0.3">
      <c r="A38" s="58"/>
      <c r="B38" s="59" t="s">
        <v>163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4"/>
      <c r="I38" s="54"/>
    </row>
    <row r="40" spans="1:10" x14ac:dyDescent="0.25">
      <c r="B40" s="227" t="s">
        <v>430</v>
      </c>
      <c r="C40" s="227"/>
      <c r="D40" s="227"/>
      <c r="E40" s="227"/>
      <c r="F40" s="227"/>
      <c r="G40" s="227"/>
      <c r="H40" s="227"/>
      <c r="I40" s="227"/>
      <c r="J40" s="19"/>
    </row>
    <row r="41" spans="1:10" x14ac:dyDescent="0.25">
      <c r="B41" s="227"/>
      <c r="C41" s="227"/>
      <c r="D41" s="227"/>
      <c r="E41" s="227"/>
      <c r="F41" s="227"/>
      <c r="G41" s="227"/>
      <c r="H41" s="227"/>
      <c r="I41" s="227"/>
      <c r="J41" s="44"/>
    </row>
    <row r="42" spans="1:10" x14ac:dyDescent="0.25">
      <c r="B42" s="44"/>
      <c r="C42" s="44"/>
      <c r="D42" s="44"/>
      <c r="E42" s="44"/>
      <c r="F42" s="44"/>
      <c r="G42" s="44"/>
      <c r="H42" s="44"/>
      <c r="I42" s="44"/>
      <c r="J42" s="44"/>
    </row>
    <row r="43" spans="1:10" x14ac:dyDescent="0.25">
      <c r="B43" s="1"/>
      <c r="C43" s="228"/>
      <c r="D43" s="228"/>
      <c r="E43" s="206"/>
      <c r="F43" s="207"/>
      <c r="G43" s="207"/>
      <c r="H43" s="207"/>
      <c r="I43" s="21"/>
      <c r="J43" s="21"/>
    </row>
    <row r="44" spans="1:10" x14ac:dyDescent="0.25">
      <c r="B44" s="61"/>
      <c r="C44" s="280" t="s">
        <v>525</v>
      </c>
      <c r="D44" s="280"/>
      <c r="E44" s="206"/>
      <c r="F44" s="280" t="s">
        <v>534</v>
      </c>
      <c r="G44" s="280"/>
      <c r="H44" s="280"/>
      <c r="I44" s="25"/>
      <c r="J44" s="21"/>
    </row>
    <row r="45" spans="1:10" x14ac:dyDescent="0.25">
      <c r="B45" s="62"/>
      <c r="C45" s="281" t="s">
        <v>527</v>
      </c>
      <c r="D45" s="281"/>
      <c r="E45" s="210"/>
      <c r="F45" s="281" t="s">
        <v>514</v>
      </c>
      <c r="G45" s="281"/>
      <c r="H45" s="281"/>
      <c r="I45" s="25"/>
      <c r="J45" s="21"/>
    </row>
    <row r="46" spans="1:10" x14ac:dyDescent="0.25">
      <c r="B46" s="274"/>
      <c r="C46" s="274"/>
      <c r="D46" s="15"/>
      <c r="E46" s="15"/>
      <c r="F46" s="274"/>
      <c r="G46" s="274"/>
      <c r="H46" s="274"/>
    </row>
    <row r="47" spans="1:10" x14ac:dyDescent="0.25">
      <c r="B47" s="1"/>
      <c r="C47" s="1"/>
      <c r="D47" s="1"/>
      <c r="E47" s="1"/>
      <c r="F47" s="1"/>
    </row>
    <row r="48" spans="1:10" x14ac:dyDescent="0.25">
      <c r="B48" s="1"/>
      <c r="C48" s="1"/>
      <c r="D48" s="1"/>
      <c r="E48" s="1"/>
      <c r="F48" s="1"/>
    </row>
    <row r="49" spans="2:6" x14ac:dyDescent="0.25">
      <c r="B49" s="1"/>
      <c r="C49" s="1"/>
      <c r="D49" s="1"/>
      <c r="E49" s="1"/>
      <c r="F49" s="1"/>
    </row>
    <row r="50" spans="2:6" x14ac:dyDescent="0.25">
      <c r="B50" s="1"/>
      <c r="C50" s="2"/>
      <c r="D50" s="3"/>
      <c r="E50" s="3"/>
      <c r="F50" s="4"/>
    </row>
  </sheetData>
  <mergeCells count="38">
    <mergeCell ref="B40:I41"/>
    <mergeCell ref="C43:D43"/>
    <mergeCell ref="C44:D44"/>
    <mergeCell ref="C45:D45"/>
    <mergeCell ref="F44:H44"/>
    <mergeCell ref="F45:H45"/>
    <mergeCell ref="A35:B35"/>
    <mergeCell ref="B46:C46"/>
    <mergeCell ref="F46:H46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A25:B25"/>
    <mergeCell ref="A7:B7"/>
    <mergeCell ref="A8:B8"/>
    <mergeCell ref="A9:B9"/>
    <mergeCell ref="A13:B13"/>
    <mergeCell ref="A17:B17"/>
    <mergeCell ref="A19:B19"/>
    <mergeCell ref="A20:B20"/>
    <mergeCell ref="A21:B21"/>
    <mergeCell ref="A22:B22"/>
    <mergeCell ref="A23:B23"/>
    <mergeCell ref="A24:B24"/>
    <mergeCell ref="F32:F34"/>
    <mergeCell ref="A26:B26"/>
    <mergeCell ref="A27:B27"/>
    <mergeCell ref="A28:B28"/>
    <mergeCell ref="A29:B29"/>
    <mergeCell ref="A30:B30"/>
    <mergeCell ref="A32:B34"/>
  </mergeCells>
  <pageMargins left="0.70866141732283472" right="0.70866141732283472" top="0.74803149606299213" bottom="0.74803149606299213" header="0.31496062992125984" footer="0.31496062992125984"/>
  <pageSetup scale="80" orientation="portrait" horizontalDpi="4294967293" r:id="rId1"/>
  <headerFooter>
    <oddFooter>&amp;C&amp;P de 1</oddFooter>
  </headerFooter>
  <rowBreaks count="2" manualBreakCount="2">
    <brk id="47" max="8" man="1"/>
    <brk id="52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opLeftCell="A10" zoomScale="115" zoomScaleNormal="115" workbookViewId="0">
      <selection activeCell="A4" sqref="A4:K4"/>
    </sheetView>
  </sheetViews>
  <sheetFormatPr baseColWidth="10" defaultRowHeight="15" x14ac:dyDescent="0.25"/>
  <cols>
    <col min="1" max="1" width="16.42578125" customWidth="1"/>
    <col min="3" max="3" width="12" customWidth="1"/>
    <col min="4" max="4" width="16.42578125" customWidth="1"/>
    <col min="8" max="8" width="13.5703125" customWidth="1"/>
  </cols>
  <sheetData>
    <row r="1" spans="1:11" x14ac:dyDescent="0.25">
      <c r="A1" s="217" t="s">
        <v>120</v>
      </c>
      <c r="B1" s="218"/>
      <c r="C1" s="218"/>
      <c r="D1" s="218"/>
      <c r="E1" s="218"/>
      <c r="F1" s="218"/>
      <c r="G1" s="218"/>
      <c r="H1" s="218"/>
      <c r="I1" s="218"/>
      <c r="J1" s="218"/>
      <c r="K1" s="250"/>
    </row>
    <row r="2" spans="1:11" x14ac:dyDescent="0.25">
      <c r="A2" s="251" t="s">
        <v>164</v>
      </c>
      <c r="B2" s="252"/>
      <c r="C2" s="252"/>
      <c r="D2" s="252"/>
      <c r="E2" s="252"/>
      <c r="F2" s="252"/>
      <c r="G2" s="252"/>
      <c r="H2" s="252"/>
      <c r="I2" s="252"/>
      <c r="J2" s="252"/>
      <c r="K2" s="253"/>
    </row>
    <row r="3" spans="1:11" x14ac:dyDescent="0.25">
      <c r="A3" s="251" t="s">
        <v>548</v>
      </c>
      <c r="B3" s="252"/>
      <c r="C3" s="252"/>
      <c r="D3" s="252"/>
      <c r="E3" s="252"/>
      <c r="F3" s="252"/>
      <c r="G3" s="252"/>
      <c r="H3" s="252"/>
      <c r="I3" s="252"/>
      <c r="J3" s="252"/>
      <c r="K3" s="253"/>
    </row>
    <row r="4" spans="1:11" ht="15.75" thickBot="1" x14ac:dyDescent="0.3">
      <c r="A4" s="254" t="s">
        <v>1</v>
      </c>
      <c r="B4" s="255"/>
      <c r="C4" s="255"/>
      <c r="D4" s="255"/>
      <c r="E4" s="255"/>
      <c r="F4" s="255"/>
      <c r="G4" s="255"/>
      <c r="H4" s="255"/>
      <c r="I4" s="255"/>
      <c r="J4" s="255"/>
      <c r="K4" s="256"/>
    </row>
    <row r="5" spans="1:11" ht="108.75" thickBot="1" x14ac:dyDescent="0.3">
      <c r="A5" s="141" t="s">
        <v>165</v>
      </c>
      <c r="B5" s="139" t="s">
        <v>518</v>
      </c>
      <c r="C5" s="139" t="s">
        <v>166</v>
      </c>
      <c r="D5" s="139" t="s">
        <v>167</v>
      </c>
      <c r="E5" s="139" t="s">
        <v>168</v>
      </c>
      <c r="F5" s="139" t="s">
        <v>169</v>
      </c>
      <c r="G5" s="139" t="s">
        <v>170</v>
      </c>
      <c r="H5" s="139" t="s">
        <v>171</v>
      </c>
      <c r="I5" s="139" t="s">
        <v>538</v>
      </c>
      <c r="J5" s="139" t="s">
        <v>539</v>
      </c>
      <c r="K5" s="139" t="s">
        <v>540</v>
      </c>
    </row>
    <row r="6" spans="1:11" x14ac:dyDescent="0.25">
      <c r="A6" s="30"/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1" ht="48" x14ac:dyDescent="0.25">
      <c r="A7" s="64" t="s">
        <v>172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</row>
    <row r="8" spans="1:11" x14ac:dyDescent="0.25">
      <c r="A8" s="65" t="s">
        <v>173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</row>
    <row r="9" spans="1:11" x14ac:dyDescent="0.25">
      <c r="A9" s="65" t="s">
        <v>174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1" x14ac:dyDescent="0.25">
      <c r="A10" s="65" t="s">
        <v>175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</row>
    <row r="11" spans="1:11" x14ac:dyDescent="0.25">
      <c r="A11" s="65" t="s">
        <v>176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</row>
    <row r="12" spans="1:11" x14ac:dyDescent="0.25">
      <c r="A12" s="17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36" x14ac:dyDescent="0.25">
      <c r="A13" s="64" t="s">
        <v>177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</row>
    <row r="14" spans="1:11" ht="24" x14ac:dyDescent="0.25">
      <c r="A14" s="65" t="s">
        <v>178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</row>
    <row r="15" spans="1:11" ht="24" x14ac:dyDescent="0.25">
      <c r="A15" s="65" t="s">
        <v>179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</row>
    <row r="16" spans="1:11" ht="24" x14ac:dyDescent="0.25">
      <c r="A16" s="65" t="s">
        <v>180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24" x14ac:dyDescent="0.25">
      <c r="A17" s="65" t="s">
        <v>181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</row>
    <row r="18" spans="1:11" x14ac:dyDescent="0.25">
      <c r="A18" s="1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ht="60" x14ac:dyDescent="0.25">
      <c r="A19" s="64" t="s">
        <v>182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</row>
    <row r="20" spans="1:11" ht="15.75" thickBot="1" x14ac:dyDescent="0.3">
      <c r="A20" s="36"/>
      <c r="B20" s="66"/>
      <c r="C20" s="66"/>
      <c r="D20" s="66"/>
      <c r="E20" s="66"/>
      <c r="F20" s="66"/>
      <c r="G20" s="66"/>
      <c r="H20" s="66"/>
      <c r="I20" s="66"/>
      <c r="J20" s="66"/>
      <c r="K20" s="66"/>
    </row>
    <row r="22" spans="1:11" x14ac:dyDescent="0.25">
      <c r="A22" s="1"/>
      <c r="B22" s="247" t="s">
        <v>430</v>
      </c>
      <c r="C22" s="247"/>
      <c r="D22" s="247"/>
      <c r="E22" s="247"/>
      <c r="F22" s="247"/>
      <c r="G22" s="247"/>
      <c r="H22" s="247"/>
      <c r="I22" s="247"/>
      <c r="J22" s="247"/>
    </row>
    <row r="23" spans="1:11" x14ac:dyDescent="0.25">
      <c r="A23" s="1"/>
      <c r="B23" s="44"/>
      <c r="C23" s="44"/>
      <c r="D23" s="44"/>
      <c r="E23" s="44"/>
      <c r="F23" s="44"/>
      <c r="G23" s="44"/>
      <c r="H23" s="44"/>
      <c r="I23" s="44"/>
      <c r="J23" s="44"/>
    </row>
    <row r="24" spans="1:11" x14ac:dyDescent="0.25">
      <c r="A24" s="1"/>
      <c r="B24" s="44"/>
      <c r="C24" s="44"/>
      <c r="D24" s="44"/>
      <c r="E24" s="44"/>
      <c r="F24" s="44"/>
      <c r="G24" s="44"/>
      <c r="H24" s="44"/>
      <c r="I24" s="44"/>
      <c r="J24" s="44"/>
    </row>
    <row r="25" spans="1:11" x14ac:dyDescent="0.25">
      <c r="A25" s="1"/>
      <c r="B25" s="211"/>
      <c r="C25" s="211"/>
      <c r="D25" s="211"/>
      <c r="E25" s="211"/>
      <c r="F25" s="211"/>
      <c r="G25" s="211"/>
      <c r="H25" s="211"/>
      <c r="I25" s="44"/>
      <c r="J25" s="44"/>
    </row>
    <row r="26" spans="1:11" x14ac:dyDescent="0.25">
      <c r="A26" s="1"/>
      <c r="B26" s="25"/>
      <c r="C26" s="199"/>
      <c r="D26" s="200"/>
      <c r="E26" s="200"/>
      <c r="F26" s="201"/>
      <c r="G26" s="212"/>
      <c r="H26" s="199"/>
      <c r="I26" s="21"/>
      <c r="J26" s="21"/>
    </row>
    <row r="27" spans="1:11" x14ac:dyDescent="0.25">
      <c r="A27" s="1"/>
      <c r="B27" s="11"/>
      <c r="C27" s="228"/>
      <c r="D27" s="228"/>
      <c r="E27" s="206"/>
      <c r="F27" s="207"/>
      <c r="G27" s="207"/>
      <c r="H27" s="207"/>
      <c r="I27" s="21"/>
      <c r="J27" s="21"/>
    </row>
    <row r="28" spans="1:11" x14ac:dyDescent="0.25">
      <c r="B28" s="280" t="s">
        <v>528</v>
      </c>
      <c r="C28" s="280"/>
      <c r="D28" s="280"/>
      <c r="E28" s="280"/>
      <c r="F28" s="280" t="s">
        <v>535</v>
      </c>
      <c r="G28" s="280"/>
      <c r="H28" s="280"/>
      <c r="I28" s="25"/>
      <c r="J28" s="21"/>
    </row>
    <row r="29" spans="1:11" ht="15" customHeight="1" x14ac:dyDescent="0.25">
      <c r="B29" s="213"/>
      <c r="C29" s="281" t="s">
        <v>526</v>
      </c>
      <c r="D29" s="281"/>
      <c r="E29" s="210"/>
      <c r="F29" s="281" t="s">
        <v>514</v>
      </c>
      <c r="G29" s="281"/>
      <c r="H29" s="281"/>
      <c r="I29" s="25"/>
      <c r="J29" s="21"/>
    </row>
  </sheetData>
  <mergeCells count="10">
    <mergeCell ref="F29:H29"/>
    <mergeCell ref="A1:K1"/>
    <mergeCell ref="A2:K2"/>
    <mergeCell ref="A3:K3"/>
    <mergeCell ref="A4:K4"/>
    <mergeCell ref="B22:J22"/>
    <mergeCell ref="C27:D27"/>
    <mergeCell ref="F28:H28"/>
    <mergeCell ref="C29:D29"/>
    <mergeCell ref="B28:E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horizontalDpi="4294967293" r:id="rId1"/>
  <headerFooter>
    <oddFooter>&amp;C&amp;P de 1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8"/>
  <sheetViews>
    <sheetView zoomScale="130" zoomScaleNormal="130" workbookViewId="0">
      <selection activeCell="E61" sqref="E61"/>
    </sheetView>
  </sheetViews>
  <sheetFormatPr baseColWidth="10" defaultRowHeight="15" x14ac:dyDescent="0.25"/>
  <cols>
    <col min="1" max="2" width="3.5703125" customWidth="1"/>
    <col min="3" max="3" width="31" style="96" customWidth="1"/>
    <col min="4" max="4" width="11.5703125" customWidth="1"/>
    <col min="5" max="6" width="11.85546875" customWidth="1"/>
    <col min="7" max="7" width="1.5703125" customWidth="1"/>
  </cols>
  <sheetData>
    <row r="1" spans="1:6" x14ac:dyDescent="0.25">
      <c r="A1" s="217" t="s">
        <v>120</v>
      </c>
      <c r="B1" s="218"/>
      <c r="C1" s="218"/>
      <c r="D1" s="218"/>
      <c r="E1" s="218"/>
      <c r="F1" s="250"/>
    </row>
    <row r="2" spans="1:6" x14ac:dyDescent="0.25">
      <c r="A2" s="220" t="s">
        <v>183</v>
      </c>
      <c r="B2" s="221"/>
      <c r="C2" s="221"/>
      <c r="D2" s="221"/>
      <c r="E2" s="221"/>
      <c r="F2" s="319"/>
    </row>
    <row r="3" spans="1:6" x14ac:dyDescent="0.25">
      <c r="A3" s="220" t="s">
        <v>548</v>
      </c>
      <c r="B3" s="221"/>
      <c r="C3" s="221"/>
      <c r="D3" s="221"/>
      <c r="E3" s="221"/>
      <c r="F3" s="319"/>
    </row>
    <row r="4" spans="1:6" ht="15.75" thickBot="1" x14ac:dyDescent="0.3">
      <c r="A4" s="223" t="s">
        <v>1</v>
      </c>
      <c r="B4" s="224"/>
      <c r="C4" s="224"/>
      <c r="D4" s="224"/>
      <c r="E4" s="224"/>
      <c r="F4" s="320"/>
    </row>
    <row r="5" spans="1:6" x14ac:dyDescent="0.25">
      <c r="A5" s="313" t="s">
        <v>2</v>
      </c>
      <c r="B5" s="314"/>
      <c r="C5" s="315"/>
      <c r="D5" s="142" t="s">
        <v>184</v>
      </c>
      <c r="E5" s="234" t="s">
        <v>186</v>
      </c>
      <c r="F5" s="142" t="s">
        <v>187</v>
      </c>
    </row>
    <row r="6" spans="1:6" ht="24.75" customHeight="1" thickBot="1" x14ac:dyDescent="0.3">
      <c r="A6" s="316"/>
      <c r="B6" s="317"/>
      <c r="C6" s="318"/>
      <c r="D6" s="139" t="s">
        <v>185</v>
      </c>
      <c r="E6" s="235"/>
      <c r="F6" s="139" t="s">
        <v>188</v>
      </c>
    </row>
    <row r="7" spans="1:6" x14ac:dyDescent="0.25">
      <c r="A7" s="67"/>
      <c r="B7" s="68"/>
      <c r="C7" s="91"/>
      <c r="D7" s="69"/>
      <c r="E7" s="69"/>
      <c r="F7" s="69"/>
    </row>
    <row r="8" spans="1:6" x14ac:dyDescent="0.25">
      <c r="A8" s="236" t="s">
        <v>189</v>
      </c>
      <c r="B8" s="294"/>
      <c r="C8" s="237"/>
      <c r="D8" s="70">
        <f>+D9+D10+D11</f>
        <v>134990553</v>
      </c>
      <c r="E8" s="70">
        <f t="shared" ref="E8:F8" si="0">+E9+E10+E11</f>
        <v>71025481</v>
      </c>
      <c r="F8" s="70">
        <f t="shared" si="0"/>
        <v>71025481</v>
      </c>
    </row>
    <row r="9" spans="1:6" x14ac:dyDescent="0.25">
      <c r="A9" s="67"/>
      <c r="B9" s="295" t="s">
        <v>190</v>
      </c>
      <c r="C9" s="239"/>
      <c r="D9" s="71">
        <v>134990553</v>
      </c>
      <c r="E9" s="71">
        <v>71025481</v>
      </c>
      <c r="F9" s="71">
        <v>71025481</v>
      </c>
    </row>
    <row r="10" spans="1:6" x14ac:dyDescent="0.25">
      <c r="A10" s="67"/>
      <c r="B10" s="296" t="s">
        <v>191</v>
      </c>
      <c r="C10" s="297"/>
      <c r="D10" s="71">
        <v>0</v>
      </c>
      <c r="E10" s="71">
        <v>0</v>
      </c>
      <c r="F10" s="71">
        <v>0</v>
      </c>
    </row>
    <row r="11" spans="1:6" x14ac:dyDescent="0.25">
      <c r="A11" s="67"/>
      <c r="B11" s="295" t="s">
        <v>192</v>
      </c>
      <c r="C11" s="298"/>
      <c r="D11" s="71">
        <v>0</v>
      </c>
      <c r="E11" s="71">
        <v>0</v>
      </c>
      <c r="F11" s="71">
        <v>0</v>
      </c>
    </row>
    <row r="12" spans="1:6" x14ac:dyDescent="0.25">
      <c r="A12" s="67"/>
      <c r="B12" s="68"/>
      <c r="C12" s="91"/>
      <c r="D12" s="69"/>
      <c r="E12" s="69"/>
      <c r="F12" s="69"/>
    </row>
    <row r="13" spans="1:6" x14ac:dyDescent="0.25">
      <c r="A13" s="236" t="s">
        <v>516</v>
      </c>
      <c r="B13" s="294"/>
      <c r="C13" s="237"/>
      <c r="D13" s="70">
        <f>+D14+D15</f>
        <v>140197011</v>
      </c>
      <c r="E13" s="70">
        <f t="shared" ref="E13" si="1">+E14+E15</f>
        <v>65729996</v>
      </c>
      <c r="F13" s="70">
        <f>+F14+F15</f>
        <v>65729996</v>
      </c>
    </row>
    <row r="14" spans="1:6" ht="22.5" customHeight="1" x14ac:dyDescent="0.25">
      <c r="A14" s="67"/>
      <c r="B14" s="295" t="s">
        <v>193</v>
      </c>
      <c r="C14" s="298"/>
      <c r="D14" s="71">
        <v>140197011</v>
      </c>
      <c r="E14" s="71">
        <v>65729996</v>
      </c>
      <c r="F14" s="71">
        <v>65729996</v>
      </c>
    </row>
    <row r="15" spans="1:6" ht="23.25" customHeight="1" x14ac:dyDescent="0.25">
      <c r="A15" s="67"/>
      <c r="B15" s="295" t="s">
        <v>194</v>
      </c>
      <c r="C15" s="298"/>
      <c r="D15" s="71">
        <v>0</v>
      </c>
      <c r="E15" s="71">
        <v>0</v>
      </c>
      <c r="F15" s="71">
        <v>0</v>
      </c>
    </row>
    <row r="16" spans="1:6" x14ac:dyDescent="0.25">
      <c r="A16" s="67"/>
      <c r="B16" s="295"/>
      <c r="C16" s="298"/>
      <c r="D16" s="69"/>
      <c r="E16" s="69"/>
      <c r="F16" s="69"/>
    </row>
    <row r="17" spans="1:6" ht="23.25" customHeight="1" x14ac:dyDescent="0.25">
      <c r="A17" s="236" t="s">
        <v>195</v>
      </c>
      <c r="B17" s="294"/>
      <c r="C17" s="237"/>
      <c r="D17" s="70">
        <f t="shared" ref="D17:F17" si="2">+D18+D19</f>
        <v>0</v>
      </c>
      <c r="E17" s="70">
        <f t="shared" si="2"/>
        <v>1832239</v>
      </c>
      <c r="F17" s="70">
        <f t="shared" si="2"/>
        <v>1832239</v>
      </c>
    </row>
    <row r="18" spans="1:6" ht="21" customHeight="1" x14ac:dyDescent="0.25">
      <c r="A18" s="67"/>
      <c r="B18" s="295" t="s">
        <v>196</v>
      </c>
      <c r="C18" s="298"/>
      <c r="D18" s="71">
        <v>0</v>
      </c>
      <c r="E18" s="71">
        <v>1832239</v>
      </c>
      <c r="F18" s="71">
        <v>1832239</v>
      </c>
    </row>
    <row r="19" spans="1:6" ht="24.75" customHeight="1" x14ac:dyDescent="0.25">
      <c r="A19" s="67"/>
      <c r="B19" s="295" t="s">
        <v>197</v>
      </c>
      <c r="C19" s="298"/>
      <c r="D19" s="69">
        <v>0</v>
      </c>
      <c r="E19" s="69">
        <v>0</v>
      </c>
      <c r="F19" s="69">
        <v>0</v>
      </c>
    </row>
    <row r="20" spans="1:6" x14ac:dyDescent="0.25">
      <c r="A20" s="67"/>
      <c r="B20" s="295"/>
      <c r="C20" s="298"/>
      <c r="D20" s="69"/>
      <c r="E20" s="69"/>
      <c r="F20" s="69"/>
    </row>
    <row r="21" spans="1:6" x14ac:dyDescent="0.25">
      <c r="A21" s="236" t="s">
        <v>198</v>
      </c>
      <c r="B21" s="294"/>
      <c r="C21" s="237"/>
      <c r="D21" s="70">
        <f>D8-(D13+D17)</f>
        <v>-5206458</v>
      </c>
      <c r="E21" s="70">
        <v>7127725</v>
      </c>
      <c r="F21" s="70">
        <v>7127725</v>
      </c>
    </row>
    <row r="22" spans="1:6" ht="26.25" customHeight="1" x14ac:dyDescent="0.25">
      <c r="A22" s="236" t="s">
        <v>199</v>
      </c>
      <c r="B22" s="294"/>
      <c r="C22" s="237"/>
      <c r="D22" s="70">
        <v>0</v>
      </c>
      <c r="E22" s="70">
        <f t="shared" ref="E22" si="3">+E21-E11</f>
        <v>7127725</v>
      </c>
      <c r="F22" s="70">
        <v>7127725</v>
      </c>
    </row>
    <row r="23" spans="1:6" ht="20.25" customHeight="1" x14ac:dyDescent="0.25">
      <c r="A23" s="236" t="s">
        <v>200</v>
      </c>
      <c r="B23" s="294"/>
      <c r="C23" s="237"/>
      <c r="D23" s="70">
        <v>-5206458</v>
      </c>
      <c r="E23" s="70">
        <v>5295485</v>
      </c>
      <c r="F23" s="70">
        <v>5295485</v>
      </c>
    </row>
    <row r="24" spans="1:6" ht="15.75" thickBot="1" x14ac:dyDescent="0.3">
      <c r="A24" s="72"/>
      <c r="B24" s="321"/>
      <c r="C24" s="322"/>
      <c r="D24" s="73"/>
      <c r="E24" s="73"/>
      <c r="F24" s="73"/>
    </row>
    <row r="25" spans="1:6" x14ac:dyDescent="0.25">
      <c r="A25" s="54"/>
      <c r="B25" s="54"/>
      <c r="C25" s="92"/>
      <c r="D25" s="54"/>
      <c r="E25" s="54"/>
      <c r="F25" s="54"/>
    </row>
    <row r="26" spans="1:6" ht="15.75" thickBot="1" x14ac:dyDescent="0.3">
      <c r="A26" s="285" t="s">
        <v>201</v>
      </c>
      <c r="B26" s="286"/>
      <c r="C26" s="287"/>
      <c r="D26" s="98" t="s">
        <v>202</v>
      </c>
      <c r="E26" s="98" t="s">
        <v>186</v>
      </c>
      <c r="F26" s="98" t="s">
        <v>203</v>
      </c>
    </row>
    <row r="27" spans="1:6" x14ac:dyDescent="0.25">
      <c r="A27" s="67"/>
      <c r="B27" s="323"/>
      <c r="C27" s="324"/>
      <c r="D27" s="69"/>
      <c r="E27" s="69"/>
      <c r="F27" s="69"/>
    </row>
    <row r="28" spans="1:6" ht="22.5" customHeight="1" x14ac:dyDescent="0.25">
      <c r="A28" s="236" t="s">
        <v>204</v>
      </c>
      <c r="B28" s="294"/>
      <c r="C28" s="237"/>
      <c r="D28" s="74">
        <v>0</v>
      </c>
      <c r="E28" s="74">
        <v>0</v>
      </c>
      <c r="F28" s="74">
        <v>0</v>
      </c>
    </row>
    <row r="29" spans="1:6" ht="21" customHeight="1" x14ac:dyDescent="0.25">
      <c r="A29" s="67"/>
      <c r="B29" s="295" t="s">
        <v>205</v>
      </c>
      <c r="C29" s="298"/>
      <c r="D29" s="69">
        <v>0</v>
      </c>
      <c r="E29" s="69">
        <v>0</v>
      </c>
      <c r="F29" s="69">
        <v>0</v>
      </c>
    </row>
    <row r="30" spans="1:6" ht="22.5" customHeight="1" x14ac:dyDescent="0.25">
      <c r="A30" s="67"/>
      <c r="B30" s="295" t="s">
        <v>206</v>
      </c>
      <c r="C30" s="298"/>
      <c r="D30" s="69">
        <v>0</v>
      </c>
      <c r="E30" s="69">
        <v>0</v>
      </c>
      <c r="F30" s="69">
        <v>0</v>
      </c>
    </row>
    <row r="31" spans="1:6" x14ac:dyDescent="0.25">
      <c r="A31" s="67"/>
      <c r="B31" s="295"/>
      <c r="C31" s="298"/>
      <c r="D31" s="69"/>
      <c r="E31" s="69"/>
      <c r="F31" s="69"/>
    </row>
    <row r="32" spans="1:6" x14ac:dyDescent="0.25">
      <c r="A32" s="236" t="s">
        <v>207</v>
      </c>
      <c r="B32" s="294"/>
      <c r="C32" s="237"/>
      <c r="D32" s="70">
        <f>+D23+D28</f>
        <v>-5206458</v>
      </c>
      <c r="E32" s="70">
        <f t="shared" ref="E32" si="4">+E23+E28</f>
        <v>5295485</v>
      </c>
      <c r="F32" s="70">
        <f>+F23+F28</f>
        <v>5295485</v>
      </c>
    </row>
    <row r="33" spans="1:6" x14ac:dyDescent="0.25">
      <c r="A33" s="99"/>
      <c r="B33" s="325"/>
      <c r="C33" s="326"/>
      <c r="D33" s="100"/>
      <c r="E33" s="100"/>
      <c r="F33" s="100"/>
    </row>
    <row r="34" spans="1:6" x14ac:dyDescent="0.25">
      <c r="A34" s="54"/>
      <c r="B34" s="300"/>
      <c r="C34" s="300"/>
      <c r="D34" s="54"/>
      <c r="E34" s="54"/>
      <c r="F34" s="54"/>
    </row>
    <row r="35" spans="1:6" x14ac:dyDescent="0.25">
      <c r="A35" s="288" t="s">
        <v>201</v>
      </c>
      <c r="B35" s="289"/>
      <c r="C35" s="290"/>
      <c r="D35" s="330" t="s">
        <v>208</v>
      </c>
      <c r="E35" s="309" t="s">
        <v>186</v>
      </c>
      <c r="F35" s="101" t="s">
        <v>187</v>
      </c>
    </row>
    <row r="36" spans="1:6" x14ac:dyDescent="0.25">
      <c r="A36" s="291"/>
      <c r="B36" s="292"/>
      <c r="C36" s="293"/>
      <c r="D36" s="331"/>
      <c r="E36" s="310"/>
      <c r="F36" s="102" t="s">
        <v>203</v>
      </c>
    </row>
    <row r="37" spans="1:6" x14ac:dyDescent="0.25">
      <c r="A37" s="76"/>
      <c r="B37" s="295"/>
      <c r="C37" s="298"/>
      <c r="D37" s="77"/>
      <c r="E37" s="77"/>
      <c r="F37" s="77"/>
    </row>
    <row r="38" spans="1:6" x14ac:dyDescent="0.25">
      <c r="A38" s="272" t="s">
        <v>209</v>
      </c>
      <c r="B38" s="299"/>
      <c r="C38" s="273"/>
      <c r="D38" s="70">
        <f>+D39+D40</f>
        <v>0</v>
      </c>
      <c r="E38" s="70">
        <f t="shared" ref="E38:F38" si="5">+E39+E40</f>
        <v>0</v>
      </c>
      <c r="F38" s="70">
        <f t="shared" si="5"/>
        <v>0</v>
      </c>
    </row>
    <row r="39" spans="1:6" ht="20.25" customHeight="1" x14ac:dyDescent="0.25">
      <c r="A39" s="76"/>
      <c r="B39" s="295" t="s">
        <v>210</v>
      </c>
      <c r="C39" s="298"/>
      <c r="D39" s="71">
        <v>0</v>
      </c>
      <c r="E39" s="71">
        <v>0</v>
      </c>
      <c r="F39" s="71">
        <v>0</v>
      </c>
    </row>
    <row r="40" spans="1:6" ht="25.5" customHeight="1" x14ac:dyDescent="0.25">
      <c r="A40" s="76"/>
      <c r="B40" s="295" t="s">
        <v>211</v>
      </c>
      <c r="C40" s="298"/>
      <c r="D40" s="71">
        <v>0</v>
      </c>
      <c r="E40" s="71">
        <v>0</v>
      </c>
      <c r="F40" s="71">
        <v>0</v>
      </c>
    </row>
    <row r="41" spans="1:6" x14ac:dyDescent="0.25">
      <c r="A41" s="272" t="s">
        <v>212</v>
      </c>
      <c r="B41" s="299"/>
      <c r="C41" s="273"/>
      <c r="D41" s="78">
        <f>+D42+D43</f>
        <v>0</v>
      </c>
      <c r="E41" s="70">
        <f t="shared" ref="E41:F41" si="6">+E42+E43</f>
        <v>0</v>
      </c>
      <c r="F41" s="70">
        <f t="shared" si="6"/>
        <v>0</v>
      </c>
    </row>
    <row r="42" spans="1:6" ht="24" customHeight="1" x14ac:dyDescent="0.25">
      <c r="A42" s="76"/>
      <c r="B42" s="295" t="s">
        <v>213</v>
      </c>
      <c r="C42" s="298"/>
      <c r="D42" s="77">
        <v>0</v>
      </c>
      <c r="E42" s="71">
        <v>0</v>
      </c>
      <c r="F42" s="71">
        <v>0</v>
      </c>
    </row>
    <row r="43" spans="1:6" ht="29.25" customHeight="1" x14ac:dyDescent="0.25">
      <c r="A43" s="76"/>
      <c r="B43" s="295" t="s">
        <v>214</v>
      </c>
      <c r="C43" s="298"/>
      <c r="D43" s="77">
        <v>0</v>
      </c>
      <c r="E43" s="77">
        <v>0</v>
      </c>
      <c r="F43" s="77">
        <v>0</v>
      </c>
    </row>
    <row r="44" spans="1:6" x14ac:dyDescent="0.25">
      <c r="A44" s="76"/>
      <c r="B44" s="79"/>
      <c r="C44" s="91"/>
      <c r="D44" s="77"/>
      <c r="E44" s="77"/>
      <c r="F44" s="77"/>
    </row>
    <row r="45" spans="1:6" x14ac:dyDescent="0.25">
      <c r="A45" s="311"/>
      <c r="B45" s="80"/>
      <c r="C45" s="78" t="s">
        <v>215</v>
      </c>
      <c r="D45" s="81">
        <f>+D38-D41</f>
        <v>0</v>
      </c>
      <c r="E45" s="81">
        <f t="shared" ref="E45:F45" si="7">+E38-E41</f>
        <v>0</v>
      </c>
      <c r="F45" s="81">
        <f t="shared" si="7"/>
        <v>0</v>
      </c>
    </row>
    <row r="46" spans="1:6" ht="15.75" thickBot="1" x14ac:dyDescent="0.3">
      <c r="A46" s="312"/>
      <c r="B46" s="82"/>
      <c r="C46" s="93"/>
      <c r="D46" s="83"/>
      <c r="E46" s="83"/>
      <c r="F46" s="83"/>
    </row>
    <row r="47" spans="1:6" ht="15.75" thickBot="1" x14ac:dyDescent="0.3">
      <c r="A47" s="54"/>
      <c r="B47" s="54"/>
      <c r="C47" s="92"/>
      <c r="D47" s="54"/>
      <c r="E47" s="54"/>
      <c r="F47" s="54"/>
    </row>
    <row r="48" spans="1:6" x14ac:dyDescent="0.25">
      <c r="A48" s="301" t="s">
        <v>201</v>
      </c>
      <c r="B48" s="302"/>
      <c r="C48" s="303"/>
      <c r="D48" s="75" t="s">
        <v>184</v>
      </c>
      <c r="E48" s="307" t="s">
        <v>186</v>
      </c>
      <c r="F48" s="75" t="s">
        <v>187</v>
      </c>
    </row>
    <row r="49" spans="1:7" ht="15.75" thickBot="1" x14ac:dyDescent="0.3">
      <c r="A49" s="304"/>
      <c r="B49" s="305"/>
      <c r="C49" s="306"/>
      <c r="D49" s="60" t="s">
        <v>202</v>
      </c>
      <c r="E49" s="308"/>
      <c r="F49" s="60" t="s">
        <v>203</v>
      </c>
    </row>
    <row r="50" spans="1:7" x14ac:dyDescent="0.25">
      <c r="A50" s="282"/>
      <c r="B50" s="283"/>
      <c r="C50" s="284"/>
      <c r="D50" s="77"/>
      <c r="E50" s="77"/>
      <c r="F50" s="77"/>
    </row>
    <row r="51" spans="1:7" ht="25.5" customHeight="1" x14ac:dyDescent="0.25">
      <c r="A51" s="76"/>
      <c r="B51" s="295" t="s">
        <v>216</v>
      </c>
      <c r="C51" s="239"/>
      <c r="D51" s="85">
        <f>+D9</f>
        <v>134990553</v>
      </c>
      <c r="E51" s="85">
        <f t="shared" ref="E51:F51" si="8">+E9</f>
        <v>71025481</v>
      </c>
      <c r="F51" s="85">
        <f t="shared" si="8"/>
        <v>71025481</v>
      </c>
    </row>
    <row r="52" spans="1:7" ht="21.75" customHeight="1" x14ac:dyDescent="0.25">
      <c r="A52" s="76"/>
      <c r="B52" s="295" t="s">
        <v>217</v>
      </c>
      <c r="C52" s="239"/>
      <c r="D52" s="84">
        <f>+D11</f>
        <v>0</v>
      </c>
      <c r="E52" s="84">
        <f t="shared" ref="E52:F52" si="9">+E11</f>
        <v>0</v>
      </c>
      <c r="F52" s="84">
        <f t="shared" si="9"/>
        <v>0</v>
      </c>
    </row>
    <row r="53" spans="1:7" ht="26.25" customHeight="1" x14ac:dyDescent="0.25">
      <c r="A53" s="76"/>
      <c r="B53" s="295" t="s">
        <v>210</v>
      </c>
      <c r="C53" s="239"/>
      <c r="D53" s="84">
        <f>+D39</f>
        <v>0</v>
      </c>
      <c r="E53" s="84">
        <f t="shared" ref="E53:F53" si="10">+E39</f>
        <v>0</v>
      </c>
      <c r="F53" s="84">
        <f t="shared" si="10"/>
        <v>0</v>
      </c>
    </row>
    <row r="54" spans="1:7" ht="21" customHeight="1" x14ac:dyDescent="0.25">
      <c r="A54" s="76"/>
      <c r="B54" s="295" t="s">
        <v>213</v>
      </c>
      <c r="C54" s="298"/>
      <c r="D54" s="77">
        <f>+D42</f>
        <v>0</v>
      </c>
      <c r="E54" s="77">
        <f t="shared" ref="E54:F54" si="11">+E42</f>
        <v>0</v>
      </c>
      <c r="F54" s="77">
        <f t="shared" si="11"/>
        <v>0</v>
      </c>
    </row>
    <row r="55" spans="1:7" x14ac:dyDescent="0.25">
      <c r="A55" s="76"/>
      <c r="B55" s="79"/>
      <c r="C55" s="91"/>
      <c r="D55" s="77"/>
      <c r="E55" s="77"/>
      <c r="F55" s="77"/>
    </row>
    <row r="56" spans="1:7" ht="26.25" customHeight="1" x14ac:dyDescent="0.25">
      <c r="A56" s="76"/>
      <c r="B56" s="295" t="s">
        <v>193</v>
      </c>
      <c r="C56" s="298"/>
      <c r="D56" s="84">
        <v>140197011</v>
      </c>
      <c r="E56" s="84">
        <v>65729996</v>
      </c>
      <c r="F56" s="84">
        <v>65729996</v>
      </c>
    </row>
    <row r="57" spans="1:7" x14ac:dyDescent="0.25">
      <c r="A57" s="76"/>
      <c r="B57" s="79"/>
      <c r="C57" s="91"/>
      <c r="D57" s="77"/>
      <c r="E57" s="77"/>
      <c r="F57" s="77"/>
    </row>
    <row r="58" spans="1:7" ht="21" customHeight="1" x14ac:dyDescent="0.25">
      <c r="A58" s="76"/>
      <c r="B58" s="295" t="s">
        <v>196</v>
      </c>
      <c r="C58" s="298"/>
      <c r="D58" s="84">
        <v>0</v>
      </c>
      <c r="E58" s="84">
        <v>1832239</v>
      </c>
      <c r="F58" s="84">
        <v>1832239</v>
      </c>
    </row>
    <row r="59" spans="1:7" x14ac:dyDescent="0.25">
      <c r="A59" s="76"/>
      <c r="B59" s="79"/>
      <c r="C59" s="91"/>
      <c r="D59" s="77"/>
      <c r="E59" s="77"/>
      <c r="F59" s="77"/>
    </row>
    <row r="60" spans="1:7" ht="26.25" customHeight="1" x14ac:dyDescent="0.25">
      <c r="A60" s="236" t="s">
        <v>218</v>
      </c>
      <c r="B60" s="294"/>
      <c r="C60" s="237"/>
      <c r="D60" s="85">
        <v>0</v>
      </c>
      <c r="E60" s="85">
        <v>7127725</v>
      </c>
      <c r="F60" s="85">
        <v>7127725</v>
      </c>
    </row>
    <row r="61" spans="1:7" ht="23.25" customHeight="1" x14ac:dyDescent="0.25">
      <c r="A61" s="236" t="s">
        <v>219</v>
      </c>
      <c r="B61" s="294"/>
      <c r="C61" s="237"/>
      <c r="D61" s="84">
        <f t="shared" ref="D61:G61" si="12">+D60-D52</f>
        <v>0</v>
      </c>
      <c r="E61" s="84">
        <v>7127725</v>
      </c>
      <c r="F61" s="84">
        <v>7127725</v>
      </c>
      <c r="G61" s="84">
        <f t="shared" si="12"/>
        <v>0</v>
      </c>
    </row>
    <row r="62" spans="1:7" ht="15.75" thickBot="1" x14ac:dyDescent="0.3">
      <c r="A62" s="86"/>
      <c r="B62" s="87"/>
      <c r="C62" s="94"/>
      <c r="D62" s="88"/>
      <c r="E62" s="88"/>
      <c r="F62" s="88"/>
    </row>
    <row r="63" spans="1:7" ht="15.75" thickBot="1" x14ac:dyDescent="0.3">
      <c r="A63" s="54"/>
      <c r="B63" s="54"/>
      <c r="C63" s="92"/>
      <c r="D63" s="54"/>
      <c r="E63" s="54"/>
      <c r="F63" s="54"/>
    </row>
    <row r="64" spans="1:7" x14ac:dyDescent="0.25">
      <c r="A64" s="301" t="s">
        <v>201</v>
      </c>
      <c r="B64" s="302"/>
      <c r="C64" s="303"/>
      <c r="D64" s="307" t="s">
        <v>208</v>
      </c>
      <c r="E64" s="307" t="s">
        <v>186</v>
      </c>
      <c r="F64" s="75" t="s">
        <v>187</v>
      </c>
    </row>
    <row r="65" spans="1:9" ht="15.75" thickBot="1" x14ac:dyDescent="0.3">
      <c r="A65" s="304"/>
      <c r="B65" s="305"/>
      <c r="C65" s="306"/>
      <c r="D65" s="308"/>
      <c r="E65" s="308"/>
      <c r="F65" s="60" t="s">
        <v>203</v>
      </c>
    </row>
    <row r="66" spans="1:9" x14ac:dyDescent="0.25">
      <c r="A66" s="282"/>
      <c r="B66" s="283"/>
      <c r="C66" s="284"/>
      <c r="D66" s="77"/>
      <c r="E66" s="77"/>
      <c r="F66" s="77"/>
    </row>
    <row r="67" spans="1:9" x14ac:dyDescent="0.25">
      <c r="A67" s="76"/>
      <c r="B67" s="295" t="s">
        <v>191</v>
      </c>
      <c r="C67" s="298"/>
      <c r="D67" s="84">
        <f>+D10</f>
        <v>0</v>
      </c>
      <c r="E67" s="84">
        <f t="shared" ref="E67:F67" si="13">+E10</f>
        <v>0</v>
      </c>
      <c r="F67" s="84">
        <f t="shared" si="13"/>
        <v>0</v>
      </c>
    </row>
    <row r="68" spans="1:9" ht="21" customHeight="1" x14ac:dyDescent="0.25">
      <c r="A68" s="76"/>
      <c r="B68" s="295" t="s">
        <v>220</v>
      </c>
      <c r="C68" s="298"/>
      <c r="D68" s="84">
        <v>0</v>
      </c>
      <c r="E68" s="77"/>
      <c r="F68" s="77"/>
    </row>
    <row r="69" spans="1:9" ht="25.5" customHeight="1" x14ac:dyDescent="0.25">
      <c r="A69" s="76"/>
      <c r="B69" s="295" t="s">
        <v>211</v>
      </c>
      <c r="C69" s="298"/>
      <c r="D69" s="84">
        <f>+D40</f>
        <v>0</v>
      </c>
      <c r="E69" s="84">
        <f t="shared" ref="E69:F69" si="14">+E40</f>
        <v>0</v>
      </c>
      <c r="F69" s="84">
        <f t="shared" si="14"/>
        <v>0</v>
      </c>
    </row>
    <row r="70" spans="1:9" ht="24.75" customHeight="1" x14ac:dyDescent="0.25">
      <c r="A70" s="76"/>
      <c r="B70" s="295" t="s">
        <v>214</v>
      </c>
      <c r="C70" s="298"/>
      <c r="D70" s="77">
        <f>+D43</f>
        <v>0</v>
      </c>
      <c r="E70" s="77">
        <f t="shared" ref="E70:F70" si="15">+E43</f>
        <v>0</v>
      </c>
      <c r="F70" s="77">
        <f t="shared" si="15"/>
        <v>0</v>
      </c>
    </row>
    <row r="71" spans="1:9" x14ac:dyDescent="0.25">
      <c r="A71" s="76"/>
      <c r="B71" s="79"/>
      <c r="C71" s="91"/>
      <c r="D71" s="77"/>
      <c r="E71" s="77"/>
      <c r="F71" s="77"/>
    </row>
    <row r="72" spans="1:9" ht="29.25" customHeight="1" x14ac:dyDescent="0.25">
      <c r="A72" s="76"/>
      <c r="B72" s="295" t="s">
        <v>221</v>
      </c>
      <c r="C72" s="298"/>
      <c r="D72" s="84">
        <f>+D15</f>
        <v>0</v>
      </c>
      <c r="E72" s="84">
        <f>+E15</f>
        <v>0</v>
      </c>
      <c r="F72" s="84">
        <f>+F15</f>
        <v>0</v>
      </c>
    </row>
    <row r="73" spans="1:9" x14ac:dyDescent="0.25">
      <c r="A73" s="76"/>
      <c r="B73" s="79"/>
      <c r="C73" s="91"/>
      <c r="D73" s="77"/>
      <c r="E73" s="77"/>
      <c r="F73" s="77"/>
    </row>
    <row r="74" spans="1:9" ht="24" customHeight="1" x14ac:dyDescent="0.25">
      <c r="A74" s="76"/>
      <c r="B74" s="295" t="s">
        <v>197</v>
      </c>
      <c r="C74" s="298"/>
      <c r="D74" s="77">
        <f>+D19</f>
        <v>0</v>
      </c>
      <c r="E74" s="77">
        <f t="shared" ref="E74:F74" si="16">+E19</f>
        <v>0</v>
      </c>
      <c r="F74" s="77">
        <f t="shared" si="16"/>
        <v>0</v>
      </c>
    </row>
    <row r="75" spans="1:9" x14ac:dyDescent="0.25">
      <c r="A75" s="76"/>
      <c r="B75" s="79"/>
      <c r="C75" s="91"/>
      <c r="D75" s="77"/>
      <c r="E75" s="77"/>
      <c r="F75" s="77"/>
    </row>
    <row r="76" spans="1:9" ht="31.5" customHeight="1" x14ac:dyDescent="0.25">
      <c r="A76" s="236" t="s">
        <v>222</v>
      </c>
      <c r="B76" s="294"/>
      <c r="C76" s="237"/>
      <c r="D76" s="78">
        <v>0</v>
      </c>
      <c r="E76" s="78">
        <v>0</v>
      </c>
      <c r="F76" s="78">
        <v>0</v>
      </c>
    </row>
    <row r="77" spans="1:9" ht="40.5" customHeight="1" x14ac:dyDescent="0.25">
      <c r="A77" s="236" t="s">
        <v>223</v>
      </c>
      <c r="B77" s="294"/>
      <c r="C77" s="237"/>
      <c r="D77" s="328">
        <v>0</v>
      </c>
      <c r="E77" s="328">
        <v>0</v>
      </c>
      <c r="F77" s="328">
        <v>0</v>
      </c>
    </row>
    <row r="78" spans="1:9" ht="15.75" thickBot="1" x14ac:dyDescent="0.3">
      <c r="A78" s="89"/>
      <c r="B78" s="90"/>
      <c r="C78" s="95"/>
      <c r="D78" s="329"/>
      <c r="E78" s="329"/>
      <c r="F78" s="329"/>
    </row>
    <row r="80" spans="1:9" s="14" customFormat="1" ht="15" customHeight="1" x14ac:dyDescent="0.25">
      <c r="A80" s="327" t="s">
        <v>430</v>
      </c>
      <c r="B80" s="327"/>
      <c r="C80" s="327"/>
      <c r="D80" s="327"/>
      <c r="E80" s="327"/>
      <c r="F80" s="327"/>
      <c r="G80" s="19"/>
      <c r="H80" s="19"/>
      <c r="I80" s="19"/>
    </row>
    <row r="81" spans="1:9" s="14" customFormat="1" ht="15" customHeight="1" x14ac:dyDescent="0.25">
      <c r="A81" s="327"/>
      <c r="B81" s="327"/>
      <c r="C81" s="327"/>
      <c r="D81" s="327"/>
      <c r="E81" s="327"/>
      <c r="F81" s="327"/>
      <c r="G81" s="44"/>
      <c r="H81" s="44"/>
      <c r="I81" s="44"/>
    </row>
    <row r="82" spans="1:9" x14ac:dyDescent="0.25">
      <c r="A82" s="44"/>
      <c r="B82" s="44"/>
      <c r="C82" s="44"/>
      <c r="D82" s="44"/>
      <c r="E82" s="44"/>
      <c r="F82" s="44"/>
      <c r="G82" s="44"/>
      <c r="H82" s="44"/>
      <c r="I82" s="44"/>
    </row>
    <row r="83" spans="1:9" x14ac:dyDescent="0.25">
      <c r="A83" s="44"/>
      <c r="B83" s="44"/>
      <c r="C83" s="44"/>
      <c r="D83" s="44"/>
      <c r="E83" s="44"/>
      <c r="F83" s="44"/>
      <c r="G83" s="44"/>
      <c r="H83" s="44"/>
      <c r="I83" s="44"/>
    </row>
    <row r="84" spans="1:9" x14ac:dyDescent="0.25">
      <c r="A84" s="19"/>
      <c r="B84" s="20"/>
      <c r="C84" s="21"/>
      <c r="D84" s="21"/>
      <c r="E84" s="22"/>
      <c r="F84" s="23"/>
      <c r="G84" s="20"/>
      <c r="H84" s="21"/>
      <c r="I84" s="21"/>
    </row>
    <row r="85" spans="1:9" x14ac:dyDescent="0.25">
      <c r="A85" s="1"/>
      <c r="B85" s="228"/>
      <c r="C85" s="228"/>
      <c r="D85" s="206"/>
      <c r="E85" s="207"/>
      <c r="F85" s="207"/>
      <c r="G85" s="207"/>
      <c r="H85" s="21"/>
      <c r="I85" s="21"/>
    </row>
    <row r="86" spans="1:9" x14ac:dyDescent="0.25">
      <c r="A86" s="61"/>
      <c r="B86" s="280" t="s">
        <v>528</v>
      </c>
      <c r="C86" s="280"/>
      <c r="D86" s="280" t="s">
        <v>544</v>
      </c>
      <c r="E86" s="280"/>
      <c r="F86" s="280"/>
      <c r="G86" s="280"/>
      <c r="H86" s="25"/>
      <c r="I86" s="21"/>
    </row>
    <row r="87" spans="1:9" ht="15" customHeight="1" x14ac:dyDescent="0.25">
      <c r="A87" s="62"/>
      <c r="B87" s="281" t="s">
        <v>527</v>
      </c>
      <c r="C87" s="281"/>
      <c r="D87" s="281" t="s">
        <v>517</v>
      </c>
      <c r="E87" s="281"/>
      <c r="F87" s="281"/>
      <c r="G87" s="281"/>
      <c r="H87" s="25"/>
      <c r="I87" s="21"/>
    </row>
    <row r="88" spans="1:9" ht="15" customHeight="1" x14ac:dyDescent="0.25">
      <c r="C88" s="97"/>
      <c r="D88" s="12"/>
      <c r="E88" s="274"/>
      <c r="F88" s="274"/>
      <c r="G88" s="12"/>
      <c r="H88" s="12"/>
      <c r="I88" s="12"/>
    </row>
  </sheetData>
  <mergeCells count="75">
    <mergeCell ref="B85:C85"/>
    <mergeCell ref="B86:C86"/>
    <mergeCell ref="B87:C87"/>
    <mergeCell ref="D86:G86"/>
    <mergeCell ref="D87:G87"/>
    <mergeCell ref="B31:C31"/>
    <mergeCell ref="B33:C33"/>
    <mergeCell ref="E88:F88"/>
    <mergeCell ref="A80:F81"/>
    <mergeCell ref="B74:C74"/>
    <mergeCell ref="B67:C67"/>
    <mergeCell ref="B68:C68"/>
    <mergeCell ref="B69:C69"/>
    <mergeCell ref="B70:C70"/>
    <mergeCell ref="B72:C72"/>
    <mergeCell ref="D77:D78"/>
    <mergeCell ref="E77:E78"/>
    <mergeCell ref="F77:F78"/>
    <mergeCell ref="A77:C77"/>
    <mergeCell ref="A76:C76"/>
    <mergeCell ref="D35:D36"/>
    <mergeCell ref="B24:C24"/>
    <mergeCell ref="A23:C23"/>
    <mergeCell ref="B27:C27"/>
    <mergeCell ref="B29:C29"/>
    <mergeCell ref="B30:C30"/>
    <mergeCell ref="A5:C6"/>
    <mergeCell ref="E5:E6"/>
    <mergeCell ref="A1:F1"/>
    <mergeCell ref="A2:F2"/>
    <mergeCell ref="A3:F3"/>
    <mergeCell ref="A4:F4"/>
    <mergeCell ref="E35:E36"/>
    <mergeCell ref="A45:A46"/>
    <mergeCell ref="B37:C37"/>
    <mergeCell ref="B39:C39"/>
    <mergeCell ref="B40:C40"/>
    <mergeCell ref="B42:C42"/>
    <mergeCell ref="B43:C43"/>
    <mergeCell ref="A48:C49"/>
    <mergeCell ref="E48:E49"/>
    <mergeCell ref="A50:C50"/>
    <mergeCell ref="A64:C65"/>
    <mergeCell ref="D64:D65"/>
    <mergeCell ref="E64:E65"/>
    <mergeCell ref="B51:C51"/>
    <mergeCell ref="B52:C52"/>
    <mergeCell ref="B53:C53"/>
    <mergeCell ref="B54:C54"/>
    <mergeCell ref="B56:C56"/>
    <mergeCell ref="A8:C8"/>
    <mergeCell ref="A13:C13"/>
    <mergeCell ref="A17:C17"/>
    <mergeCell ref="A21:C21"/>
    <mergeCell ref="A22:C22"/>
    <mergeCell ref="B16:C16"/>
    <mergeCell ref="B18:C18"/>
    <mergeCell ref="B19:C19"/>
    <mergeCell ref="B20:C20"/>
    <mergeCell ref="A66:C66"/>
    <mergeCell ref="A26:C26"/>
    <mergeCell ref="A35:C36"/>
    <mergeCell ref="A28:C28"/>
    <mergeCell ref="B9:C9"/>
    <mergeCell ref="B10:C10"/>
    <mergeCell ref="B11:C11"/>
    <mergeCell ref="B14:C14"/>
    <mergeCell ref="B15:C15"/>
    <mergeCell ref="A32:C32"/>
    <mergeCell ref="A38:C38"/>
    <mergeCell ref="A41:C41"/>
    <mergeCell ref="A60:C60"/>
    <mergeCell ref="A61:C61"/>
    <mergeCell ref="B34:C34"/>
    <mergeCell ref="B58:C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10" orientation="portrait" horizontalDpi="4294967293" r:id="rId1"/>
  <headerFooter>
    <oddFooter>&amp;C&amp;P de 3</oddFooter>
  </headerFooter>
  <rowBreaks count="2" manualBreakCount="2">
    <brk id="33" max="16383" man="1"/>
    <brk id="6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0"/>
  <sheetViews>
    <sheetView view="pageBreakPreview" zoomScale="130" zoomScaleNormal="130" zoomScaleSheetLayoutView="130" workbookViewId="0">
      <selection activeCell="A4" sqref="A4:I4"/>
    </sheetView>
  </sheetViews>
  <sheetFormatPr baseColWidth="10" defaultRowHeight="15" x14ac:dyDescent="0.25"/>
  <cols>
    <col min="1" max="1" width="3" customWidth="1"/>
    <col min="2" max="2" width="3.42578125" customWidth="1"/>
    <col min="3" max="3" width="40" bestFit="1" customWidth="1"/>
    <col min="4" max="8" width="13.28515625" bestFit="1" customWidth="1"/>
    <col min="9" max="9" width="13.85546875" bestFit="1" customWidth="1"/>
  </cols>
  <sheetData>
    <row r="1" spans="1:9" x14ac:dyDescent="0.25">
      <c r="A1" s="217" t="s">
        <v>120</v>
      </c>
      <c r="B1" s="218"/>
      <c r="C1" s="218"/>
      <c r="D1" s="218"/>
      <c r="E1" s="218"/>
      <c r="F1" s="218"/>
      <c r="G1" s="218"/>
      <c r="H1" s="218"/>
      <c r="I1" s="250"/>
    </row>
    <row r="2" spans="1:9" x14ac:dyDescent="0.25">
      <c r="A2" s="220" t="s">
        <v>224</v>
      </c>
      <c r="B2" s="221"/>
      <c r="C2" s="221"/>
      <c r="D2" s="221"/>
      <c r="E2" s="221"/>
      <c r="F2" s="221"/>
      <c r="G2" s="221"/>
      <c r="H2" s="221"/>
      <c r="I2" s="319"/>
    </row>
    <row r="3" spans="1:9" x14ac:dyDescent="0.25">
      <c r="A3" s="220" t="s">
        <v>549</v>
      </c>
      <c r="B3" s="221"/>
      <c r="C3" s="221"/>
      <c r="D3" s="221"/>
      <c r="E3" s="221"/>
      <c r="F3" s="221"/>
      <c r="G3" s="221"/>
      <c r="H3" s="221"/>
      <c r="I3" s="319"/>
    </row>
    <row r="4" spans="1:9" ht="15.75" thickBot="1" x14ac:dyDescent="0.3">
      <c r="A4" s="223" t="s">
        <v>1</v>
      </c>
      <c r="B4" s="224"/>
      <c r="C4" s="224"/>
      <c r="D4" s="224"/>
      <c r="E4" s="224"/>
      <c r="F4" s="224"/>
      <c r="G4" s="224"/>
      <c r="H4" s="224"/>
      <c r="I4" s="320"/>
    </row>
    <row r="5" spans="1:9" ht="15.75" thickBot="1" x14ac:dyDescent="0.3">
      <c r="A5" s="217"/>
      <c r="B5" s="218"/>
      <c r="C5" s="250"/>
      <c r="D5" s="344" t="s">
        <v>225</v>
      </c>
      <c r="E5" s="345"/>
      <c r="F5" s="345"/>
      <c r="G5" s="345"/>
      <c r="H5" s="346"/>
      <c r="I5" s="229" t="s">
        <v>226</v>
      </c>
    </row>
    <row r="6" spans="1:9" x14ac:dyDescent="0.25">
      <c r="A6" s="220" t="s">
        <v>201</v>
      </c>
      <c r="B6" s="221"/>
      <c r="C6" s="319"/>
      <c r="D6" s="234" t="s">
        <v>228</v>
      </c>
      <c r="E6" s="234" t="s">
        <v>524</v>
      </c>
      <c r="F6" s="234" t="s">
        <v>230</v>
      </c>
      <c r="G6" s="234" t="s">
        <v>186</v>
      </c>
      <c r="H6" s="234" t="s">
        <v>231</v>
      </c>
      <c r="I6" s="347"/>
    </row>
    <row r="7" spans="1:9" ht="34.5" customHeight="1" thickBot="1" x14ac:dyDescent="0.3">
      <c r="A7" s="223" t="s">
        <v>227</v>
      </c>
      <c r="B7" s="224"/>
      <c r="C7" s="320"/>
      <c r="D7" s="235"/>
      <c r="E7" s="235"/>
      <c r="F7" s="235"/>
      <c r="G7" s="235"/>
      <c r="H7" s="235"/>
      <c r="I7" s="230"/>
    </row>
    <row r="8" spans="1:9" x14ac:dyDescent="0.25">
      <c r="A8" s="341"/>
      <c r="B8" s="342"/>
      <c r="C8" s="343"/>
      <c r="D8" s="103"/>
      <c r="E8" s="103"/>
      <c r="F8" s="103"/>
      <c r="G8" s="103"/>
      <c r="H8" s="103"/>
      <c r="I8" s="103"/>
    </row>
    <row r="9" spans="1:9" x14ac:dyDescent="0.25">
      <c r="A9" s="272" t="s">
        <v>232</v>
      </c>
      <c r="B9" s="299"/>
      <c r="C9" s="273"/>
      <c r="D9" s="103"/>
      <c r="E9" s="103"/>
      <c r="F9" s="103"/>
      <c r="G9" s="103"/>
      <c r="H9" s="103"/>
      <c r="I9" s="103"/>
    </row>
    <row r="10" spans="1:9" x14ac:dyDescent="0.25">
      <c r="A10" s="104"/>
      <c r="B10" s="296" t="s">
        <v>233</v>
      </c>
      <c r="C10" s="338"/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</row>
    <row r="11" spans="1:9" x14ac:dyDescent="0.25">
      <c r="A11" s="104"/>
      <c r="B11" s="296" t="s">
        <v>234</v>
      </c>
      <c r="C11" s="338"/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</row>
    <row r="12" spans="1:9" x14ac:dyDescent="0.25">
      <c r="A12" s="104"/>
      <c r="B12" s="296" t="s">
        <v>235</v>
      </c>
      <c r="C12" s="338"/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</row>
    <row r="13" spans="1:9" x14ac:dyDescent="0.25">
      <c r="A13" s="104"/>
      <c r="B13" s="296" t="s">
        <v>236</v>
      </c>
      <c r="C13" s="338"/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f>+H13-D13</f>
        <v>0</v>
      </c>
    </row>
    <row r="14" spans="1:9" x14ac:dyDescent="0.25">
      <c r="A14" s="104"/>
      <c r="B14" s="296" t="s">
        <v>237</v>
      </c>
      <c r="C14" s="338"/>
      <c r="D14" s="105">
        <v>0</v>
      </c>
      <c r="E14" s="105">
        <v>0</v>
      </c>
      <c r="F14" s="105">
        <v>0</v>
      </c>
      <c r="G14" s="105">
        <v>186612</v>
      </c>
      <c r="H14" s="105">
        <v>186612</v>
      </c>
      <c r="I14" s="105">
        <v>186612</v>
      </c>
    </row>
    <row r="15" spans="1:9" x14ac:dyDescent="0.25">
      <c r="A15" s="104"/>
      <c r="B15" s="296" t="s">
        <v>238</v>
      </c>
      <c r="C15" s="338"/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f t="shared" ref="I15" si="0">+H15-D15</f>
        <v>0</v>
      </c>
    </row>
    <row r="16" spans="1:9" x14ac:dyDescent="0.25">
      <c r="A16" s="104"/>
      <c r="B16" s="296" t="s">
        <v>239</v>
      </c>
      <c r="C16" s="338"/>
      <c r="D16" s="105">
        <v>0</v>
      </c>
      <c r="E16" s="105">
        <v>0</v>
      </c>
      <c r="F16" s="105">
        <v>0</v>
      </c>
      <c r="G16" s="105">
        <v>60000</v>
      </c>
      <c r="H16" s="105">
        <v>60000</v>
      </c>
      <c r="I16" s="105">
        <f>H16-D16</f>
        <v>60000</v>
      </c>
    </row>
    <row r="17" spans="1:9" x14ac:dyDescent="0.25">
      <c r="A17" s="340"/>
      <c r="B17" s="296" t="s">
        <v>240</v>
      </c>
      <c r="C17" s="338"/>
      <c r="D17" s="105">
        <v>0</v>
      </c>
      <c r="E17" s="105">
        <v>0</v>
      </c>
      <c r="F17" s="105">
        <f>+D17+E17</f>
        <v>0</v>
      </c>
      <c r="G17" s="105">
        <v>0</v>
      </c>
      <c r="H17" s="105">
        <v>0</v>
      </c>
      <c r="I17" s="105">
        <v>0</v>
      </c>
    </row>
    <row r="18" spans="1:9" x14ac:dyDescent="0.25">
      <c r="A18" s="340"/>
      <c r="B18" s="296" t="s">
        <v>241</v>
      </c>
      <c r="C18" s="338"/>
      <c r="D18" s="106"/>
      <c r="E18" s="107"/>
      <c r="F18" s="107"/>
      <c r="G18" s="107"/>
      <c r="H18" s="107"/>
      <c r="I18" s="107"/>
    </row>
    <row r="19" spans="1:9" x14ac:dyDescent="0.25">
      <c r="A19" s="104"/>
      <c r="B19" s="108"/>
      <c r="C19" s="109" t="s">
        <v>242</v>
      </c>
      <c r="D19" s="110">
        <v>0</v>
      </c>
      <c r="E19" s="110">
        <v>0</v>
      </c>
      <c r="F19" s="110">
        <v>0</v>
      </c>
      <c r="G19" s="110">
        <v>0</v>
      </c>
      <c r="H19" s="110">
        <v>0</v>
      </c>
      <c r="I19" s="110">
        <f>+H19-D19</f>
        <v>0</v>
      </c>
    </row>
    <row r="20" spans="1:9" x14ac:dyDescent="0.25">
      <c r="A20" s="104"/>
      <c r="B20" s="108"/>
      <c r="C20" s="109" t="s">
        <v>243</v>
      </c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</row>
    <row r="21" spans="1:9" x14ac:dyDescent="0.25">
      <c r="A21" s="104"/>
      <c r="B21" s="108"/>
      <c r="C21" s="109" t="s">
        <v>244</v>
      </c>
      <c r="D21" s="110">
        <v>0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</row>
    <row r="22" spans="1:9" x14ac:dyDescent="0.25">
      <c r="A22" s="104"/>
      <c r="B22" s="108"/>
      <c r="C22" s="109" t="s">
        <v>245</v>
      </c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</row>
    <row r="23" spans="1:9" x14ac:dyDescent="0.25">
      <c r="A23" s="104"/>
      <c r="B23" s="108"/>
      <c r="C23" s="109" t="s">
        <v>246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</row>
    <row r="24" spans="1:9" x14ac:dyDescent="0.25">
      <c r="A24" s="104"/>
      <c r="B24" s="108"/>
      <c r="C24" s="109" t="s">
        <v>247</v>
      </c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</row>
    <row r="25" spans="1:9" x14ac:dyDescent="0.25">
      <c r="A25" s="104"/>
      <c r="B25" s="108"/>
      <c r="C25" s="109" t="s">
        <v>248</v>
      </c>
      <c r="D25" s="110">
        <v>0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</row>
    <row r="26" spans="1:9" x14ac:dyDescent="0.25">
      <c r="A26" s="104"/>
      <c r="B26" s="108"/>
      <c r="C26" s="109" t="s">
        <v>249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</row>
    <row r="27" spans="1:9" x14ac:dyDescent="0.25">
      <c r="A27" s="104"/>
      <c r="B27" s="108"/>
      <c r="C27" s="109" t="s">
        <v>250</v>
      </c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</row>
    <row r="28" spans="1:9" x14ac:dyDescent="0.25">
      <c r="A28" s="104"/>
      <c r="B28" s="108"/>
      <c r="C28" s="109" t="s">
        <v>251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</row>
    <row r="29" spans="1:9" ht="24" x14ac:dyDescent="0.25">
      <c r="A29" s="104"/>
      <c r="B29" s="108"/>
      <c r="C29" s="111" t="s">
        <v>252</v>
      </c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</row>
    <row r="30" spans="1:9" x14ac:dyDescent="0.25">
      <c r="A30" s="104"/>
      <c r="B30" s="296" t="s">
        <v>253</v>
      </c>
      <c r="C30" s="338"/>
      <c r="D30" s="105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0</v>
      </c>
    </row>
    <row r="31" spans="1:9" x14ac:dyDescent="0.25">
      <c r="A31" s="104"/>
      <c r="B31" s="108"/>
      <c r="C31" s="109" t="s">
        <v>254</v>
      </c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</row>
    <row r="32" spans="1:9" x14ac:dyDescent="0.25">
      <c r="A32" s="104"/>
      <c r="B32" s="108"/>
      <c r="C32" s="109" t="s">
        <v>255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</row>
    <row r="33" spans="1:9" x14ac:dyDescent="0.25">
      <c r="A33" s="104"/>
      <c r="B33" s="108"/>
      <c r="C33" s="109" t="s">
        <v>256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</row>
    <row r="34" spans="1:9" x14ac:dyDescent="0.25">
      <c r="A34" s="104"/>
      <c r="B34" s="108"/>
      <c r="C34" s="109" t="s">
        <v>257</v>
      </c>
      <c r="D34" s="110">
        <v>0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</row>
    <row r="35" spans="1:9" x14ac:dyDescent="0.25">
      <c r="A35" s="104"/>
      <c r="B35" s="108"/>
      <c r="C35" s="109" t="s">
        <v>258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</row>
    <row r="36" spans="1:9" x14ac:dyDescent="0.25">
      <c r="A36" s="104"/>
      <c r="B36" s="296" t="s">
        <v>259</v>
      </c>
      <c r="C36" s="338"/>
      <c r="D36" s="160">
        <v>134990553</v>
      </c>
      <c r="E36" s="160">
        <v>0</v>
      </c>
      <c r="F36" s="160">
        <v>134990553</v>
      </c>
      <c r="G36" s="160">
        <v>70778869</v>
      </c>
      <c r="H36" s="160">
        <v>70778869</v>
      </c>
      <c r="I36" s="160">
        <f>+H36-D36</f>
        <v>-64211684</v>
      </c>
    </row>
    <row r="37" spans="1:9" x14ac:dyDescent="0.25">
      <c r="A37" s="104"/>
      <c r="B37" s="296" t="s">
        <v>260</v>
      </c>
      <c r="C37" s="338"/>
      <c r="D37" s="160">
        <v>0</v>
      </c>
      <c r="E37" s="160">
        <v>0</v>
      </c>
      <c r="F37" s="160">
        <v>0</v>
      </c>
      <c r="G37" s="160">
        <v>0</v>
      </c>
      <c r="H37" s="160">
        <v>0</v>
      </c>
      <c r="I37" s="160">
        <v>0</v>
      </c>
    </row>
    <row r="38" spans="1:9" ht="15.75" thickBot="1" x14ac:dyDescent="0.3">
      <c r="A38" s="117"/>
      <c r="B38" s="118"/>
      <c r="C38" s="119" t="s">
        <v>261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x14ac:dyDescent="0.25">
      <c r="A39" s="104"/>
      <c r="B39" s="296" t="s">
        <v>262</v>
      </c>
      <c r="C39" s="338"/>
      <c r="D39" s="160">
        <v>0</v>
      </c>
      <c r="E39" s="160">
        <v>0</v>
      </c>
      <c r="F39" s="160">
        <v>0</v>
      </c>
      <c r="G39" s="160">
        <v>0</v>
      </c>
      <c r="H39" s="160">
        <v>0</v>
      </c>
      <c r="I39" s="160">
        <v>0</v>
      </c>
    </row>
    <row r="40" spans="1:9" x14ac:dyDescent="0.25">
      <c r="A40" s="104"/>
      <c r="B40" s="108"/>
      <c r="C40" s="109" t="s">
        <v>263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</row>
    <row r="41" spans="1:9" x14ac:dyDescent="0.25">
      <c r="A41" s="104"/>
      <c r="B41" s="108"/>
      <c r="C41" s="109" t="s">
        <v>264</v>
      </c>
      <c r="D41" s="162">
        <v>0</v>
      </c>
      <c r="E41" s="162">
        <v>0</v>
      </c>
      <c r="F41" s="162">
        <v>0</v>
      </c>
      <c r="G41" s="162">
        <v>0</v>
      </c>
      <c r="H41" s="162">
        <v>0</v>
      </c>
      <c r="I41" s="162">
        <v>0</v>
      </c>
    </row>
    <row r="42" spans="1:9" x14ac:dyDescent="0.25">
      <c r="A42" s="112"/>
      <c r="B42" s="113"/>
      <c r="C42" s="114"/>
      <c r="D42" s="163"/>
      <c r="E42" s="163"/>
      <c r="F42" s="163"/>
      <c r="G42" s="163"/>
      <c r="H42" s="163"/>
      <c r="I42" s="163"/>
    </row>
    <row r="43" spans="1:9" x14ac:dyDescent="0.25">
      <c r="A43" s="272" t="s">
        <v>265</v>
      </c>
      <c r="B43" s="299"/>
      <c r="C43" s="337"/>
      <c r="D43" s="164">
        <f>+D10+D11+D12+D13+D14+D15+D16+D17+D30+D36+D37+D39</f>
        <v>134990553</v>
      </c>
      <c r="E43" s="164">
        <f t="shared" ref="E43:H43" si="1">+E10+E11+E12+E13+E14+E15+E16+E17+E30+E36+E37+E39</f>
        <v>0</v>
      </c>
      <c r="F43" s="164">
        <f t="shared" si="1"/>
        <v>134990553</v>
      </c>
      <c r="G43" s="164">
        <f t="shared" si="1"/>
        <v>71025481</v>
      </c>
      <c r="H43" s="164">
        <f t="shared" si="1"/>
        <v>71025481</v>
      </c>
      <c r="I43" s="164">
        <f>+H43-D43</f>
        <v>-63965072</v>
      </c>
    </row>
    <row r="44" spans="1:9" x14ac:dyDescent="0.25">
      <c r="A44" s="272" t="s">
        <v>266</v>
      </c>
      <c r="B44" s="299"/>
      <c r="C44" s="337"/>
      <c r="D44" s="165"/>
      <c r="E44" s="166"/>
      <c r="F44" s="166"/>
      <c r="G44" s="166"/>
      <c r="H44" s="166"/>
      <c r="I44" s="166"/>
    </row>
    <row r="45" spans="1:9" x14ac:dyDescent="0.25">
      <c r="A45" s="272" t="s">
        <v>267</v>
      </c>
      <c r="B45" s="299"/>
      <c r="C45" s="337"/>
      <c r="D45" s="163"/>
      <c r="E45" s="163"/>
      <c r="F45" s="163"/>
      <c r="G45" s="163"/>
      <c r="H45" s="163"/>
      <c r="I45" s="160"/>
    </row>
    <row r="46" spans="1:9" x14ac:dyDescent="0.25">
      <c r="A46" s="112"/>
      <c r="B46" s="113"/>
      <c r="C46" s="114"/>
      <c r="D46" s="163"/>
      <c r="E46" s="163"/>
      <c r="F46" s="163"/>
      <c r="G46" s="163"/>
      <c r="H46" s="163"/>
      <c r="I46" s="163"/>
    </row>
    <row r="47" spans="1:9" x14ac:dyDescent="0.25">
      <c r="A47" s="272" t="s">
        <v>268</v>
      </c>
      <c r="B47" s="299"/>
      <c r="C47" s="337"/>
      <c r="D47" s="163"/>
      <c r="E47" s="163"/>
      <c r="F47" s="163"/>
      <c r="G47" s="163"/>
      <c r="H47" s="163"/>
      <c r="I47" s="163"/>
    </row>
    <row r="48" spans="1:9" x14ac:dyDescent="0.25">
      <c r="A48" s="104"/>
      <c r="B48" s="296" t="s">
        <v>269</v>
      </c>
      <c r="C48" s="338"/>
      <c r="D48" s="160">
        <v>0</v>
      </c>
      <c r="E48" s="160">
        <v>0</v>
      </c>
      <c r="F48" s="160">
        <v>0</v>
      </c>
      <c r="G48" s="160">
        <v>0</v>
      </c>
      <c r="H48" s="160">
        <v>0</v>
      </c>
      <c r="I48" s="160">
        <v>0</v>
      </c>
    </row>
    <row r="49" spans="1:9" ht="24" x14ac:dyDescent="0.25">
      <c r="A49" s="104"/>
      <c r="B49" s="108"/>
      <c r="C49" s="111" t="s">
        <v>270</v>
      </c>
      <c r="D49" s="162">
        <v>0</v>
      </c>
      <c r="E49" s="162">
        <v>0</v>
      </c>
      <c r="F49" s="162">
        <v>0</v>
      </c>
      <c r="G49" s="162">
        <v>0</v>
      </c>
      <c r="H49" s="162">
        <v>0</v>
      </c>
      <c r="I49" s="162">
        <v>0</v>
      </c>
    </row>
    <row r="50" spans="1:9" x14ac:dyDescent="0.25">
      <c r="A50" s="104"/>
      <c r="B50" s="108"/>
      <c r="C50" s="109" t="s">
        <v>271</v>
      </c>
      <c r="D50" s="162">
        <v>0</v>
      </c>
      <c r="E50" s="162">
        <v>0</v>
      </c>
      <c r="F50" s="162">
        <v>0</v>
      </c>
      <c r="G50" s="162">
        <v>0</v>
      </c>
      <c r="H50" s="162">
        <v>0</v>
      </c>
      <c r="I50" s="162">
        <v>0</v>
      </c>
    </row>
    <row r="51" spans="1:9" x14ac:dyDescent="0.25">
      <c r="A51" s="104"/>
      <c r="B51" s="108"/>
      <c r="C51" s="109" t="s">
        <v>272</v>
      </c>
      <c r="D51" s="162">
        <v>0</v>
      </c>
      <c r="E51" s="162">
        <v>0</v>
      </c>
      <c r="F51" s="162">
        <v>0</v>
      </c>
      <c r="G51" s="162">
        <v>0</v>
      </c>
      <c r="H51" s="162">
        <v>0</v>
      </c>
      <c r="I51" s="162">
        <v>0</v>
      </c>
    </row>
    <row r="52" spans="1:9" ht="36" x14ac:dyDescent="0.25">
      <c r="A52" s="104"/>
      <c r="B52" s="108"/>
      <c r="C52" s="111" t="s">
        <v>273</v>
      </c>
      <c r="D52" s="162">
        <v>0</v>
      </c>
      <c r="E52" s="162">
        <v>0</v>
      </c>
      <c r="F52" s="162">
        <v>0</v>
      </c>
      <c r="G52" s="162">
        <v>0</v>
      </c>
      <c r="H52" s="162">
        <v>0</v>
      </c>
      <c r="I52" s="162">
        <v>0</v>
      </c>
    </row>
    <row r="53" spans="1:9" x14ac:dyDescent="0.25">
      <c r="A53" s="104"/>
      <c r="B53" s="108"/>
      <c r="C53" s="109" t="s">
        <v>274</v>
      </c>
      <c r="D53" s="162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</row>
    <row r="54" spans="1:9" ht="24" x14ac:dyDescent="0.25">
      <c r="A54" s="104"/>
      <c r="B54" s="108"/>
      <c r="C54" s="111" t="s">
        <v>275</v>
      </c>
      <c r="D54" s="162">
        <v>0</v>
      </c>
      <c r="E54" s="162">
        <v>0</v>
      </c>
      <c r="F54" s="162">
        <v>0</v>
      </c>
      <c r="G54" s="162">
        <v>0</v>
      </c>
      <c r="H54" s="162">
        <v>0</v>
      </c>
      <c r="I54" s="162">
        <v>0</v>
      </c>
    </row>
    <row r="55" spans="1:9" ht="24" x14ac:dyDescent="0.25">
      <c r="A55" s="104"/>
      <c r="B55" s="108"/>
      <c r="C55" s="111" t="s">
        <v>276</v>
      </c>
      <c r="D55" s="162">
        <v>0</v>
      </c>
      <c r="E55" s="162">
        <v>0</v>
      </c>
      <c r="F55" s="162">
        <v>0</v>
      </c>
      <c r="G55" s="162">
        <v>0</v>
      </c>
      <c r="H55" s="162">
        <v>0</v>
      </c>
      <c r="I55" s="162">
        <v>0</v>
      </c>
    </row>
    <row r="56" spans="1:9" ht="24" x14ac:dyDescent="0.25">
      <c r="A56" s="104"/>
      <c r="B56" s="108"/>
      <c r="C56" s="35" t="s">
        <v>277</v>
      </c>
      <c r="D56" s="162">
        <v>0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</row>
    <row r="57" spans="1:9" x14ac:dyDescent="0.25">
      <c r="A57" s="104"/>
      <c r="B57" s="296" t="s">
        <v>278</v>
      </c>
      <c r="C57" s="338"/>
      <c r="D57" s="160">
        <v>0</v>
      </c>
      <c r="E57" s="160">
        <v>0</v>
      </c>
      <c r="F57" s="160">
        <v>0</v>
      </c>
      <c r="G57" s="160">
        <v>0</v>
      </c>
      <c r="H57" s="160">
        <v>0</v>
      </c>
      <c r="I57" s="160">
        <v>0</v>
      </c>
    </row>
    <row r="58" spans="1:9" x14ac:dyDescent="0.25">
      <c r="A58" s="104"/>
      <c r="B58" s="108"/>
      <c r="C58" s="109" t="s">
        <v>279</v>
      </c>
      <c r="D58" s="162">
        <v>0</v>
      </c>
      <c r="E58" s="162">
        <v>0</v>
      </c>
      <c r="F58" s="162">
        <v>0</v>
      </c>
      <c r="G58" s="162">
        <v>0</v>
      </c>
      <c r="H58" s="162">
        <v>0</v>
      </c>
      <c r="I58" s="162">
        <v>0</v>
      </c>
    </row>
    <row r="59" spans="1:9" x14ac:dyDescent="0.25">
      <c r="A59" s="104"/>
      <c r="B59" s="108"/>
      <c r="C59" s="109" t="s">
        <v>280</v>
      </c>
      <c r="D59" s="162">
        <v>0</v>
      </c>
      <c r="E59" s="162">
        <v>0</v>
      </c>
      <c r="F59" s="162">
        <v>0</v>
      </c>
      <c r="G59" s="162">
        <v>0</v>
      </c>
      <c r="H59" s="162">
        <v>0</v>
      </c>
      <c r="I59" s="162">
        <v>0</v>
      </c>
    </row>
    <row r="60" spans="1:9" x14ac:dyDescent="0.25">
      <c r="A60" s="104"/>
      <c r="B60" s="108"/>
      <c r="C60" s="109" t="s">
        <v>281</v>
      </c>
      <c r="D60" s="162">
        <v>0</v>
      </c>
      <c r="E60" s="162">
        <v>0</v>
      </c>
      <c r="F60" s="162">
        <v>0</v>
      </c>
      <c r="G60" s="162">
        <v>0</v>
      </c>
      <c r="H60" s="162">
        <v>0</v>
      </c>
      <c r="I60" s="162">
        <v>0</v>
      </c>
    </row>
    <row r="61" spans="1:9" x14ac:dyDescent="0.25">
      <c r="A61" s="104"/>
      <c r="B61" s="108"/>
      <c r="C61" s="109" t="s">
        <v>282</v>
      </c>
      <c r="D61" s="162">
        <v>0</v>
      </c>
      <c r="E61" s="162">
        <v>0</v>
      </c>
      <c r="F61" s="162">
        <v>0</v>
      </c>
      <c r="G61" s="162">
        <v>0</v>
      </c>
      <c r="H61" s="162">
        <v>0</v>
      </c>
      <c r="I61" s="162">
        <v>0</v>
      </c>
    </row>
    <row r="62" spans="1:9" x14ac:dyDescent="0.25">
      <c r="A62" s="104"/>
      <c r="B62" s="296" t="s">
        <v>283</v>
      </c>
      <c r="C62" s="338"/>
      <c r="D62" s="160">
        <v>0</v>
      </c>
      <c r="E62" s="160">
        <v>0</v>
      </c>
      <c r="F62" s="160">
        <v>0</v>
      </c>
      <c r="G62" s="160">
        <v>0</v>
      </c>
      <c r="H62" s="160">
        <v>0</v>
      </c>
      <c r="I62" s="160">
        <v>0</v>
      </c>
    </row>
    <row r="63" spans="1:9" ht="24.75" thickBot="1" x14ac:dyDescent="0.3">
      <c r="A63" s="117"/>
      <c r="B63" s="118"/>
      <c r="C63" s="120" t="s">
        <v>284</v>
      </c>
      <c r="D63" s="161">
        <v>0</v>
      </c>
      <c r="E63" s="161">
        <v>0</v>
      </c>
      <c r="F63" s="161">
        <v>0</v>
      </c>
      <c r="G63" s="161">
        <v>0</v>
      </c>
      <c r="H63" s="161">
        <v>0</v>
      </c>
      <c r="I63" s="161">
        <v>0</v>
      </c>
    </row>
    <row r="64" spans="1:9" x14ac:dyDescent="0.25">
      <c r="A64" s="104"/>
      <c r="B64" s="108"/>
      <c r="C64" s="109" t="s">
        <v>285</v>
      </c>
      <c r="D64" s="162">
        <v>0</v>
      </c>
      <c r="E64" s="162">
        <v>0</v>
      </c>
      <c r="F64" s="162">
        <v>0</v>
      </c>
      <c r="G64" s="162">
        <v>0</v>
      </c>
      <c r="H64" s="162">
        <v>0</v>
      </c>
      <c r="I64" s="162">
        <v>0</v>
      </c>
    </row>
    <row r="65" spans="1:11" x14ac:dyDescent="0.25">
      <c r="A65" s="104"/>
      <c r="B65" s="296" t="s">
        <v>286</v>
      </c>
      <c r="C65" s="338"/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0">
        <v>0</v>
      </c>
    </row>
    <row r="66" spans="1:11" x14ac:dyDescent="0.25">
      <c r="A66" s="104"/>
      <c r="B66" s="296" t="s">
        <v>287</v>
      </c>
      <c r="C66" s="338"/>
      <c r="D66" s="160">
        <v>0</v>
      </c>
      <c r="E66" s="160">
        <v>0</v>
      </c>
      <c r="F66" s="160">
        <v>0</v>
      </c>
      <c r="G66" s="160">
        <v>0</v>
      </c>
      <c r="H66" s="160">
        <v>0</v>
      </c>
      <c r="I66" s="160">
        <v>0</v>
      </c>
    </row>
    <row r="67" spans="1:11" x14ac:dyDescent="0.25">
      <c r="A67" s="112"/>
      <c r="B67" s="335"/>
      <c r="C67" s="336"/>
      <c r="D67" s="163"/>
      <c r="E67" s="163"/>
      <c r="F67" s="163"/>
      <c r="G67" s="163"/>
      <c r="H67" s="163"/>
      <c r="I67" s="163"/>
    </row>
    <row r="68" spans="1:11" ht="28.5" customHeight="1" x14ac:dyDescent="0.25">
      <c r="A68" s="236" t="s">
        <v>288</v>
      </c>
      <c r="B68" s="294"/>
      <c r="C68" s="334"/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0">
        <v>0</v>
      </c>
    </row>
    <row r="69" spans="1:11" x14ac:dyDescent="0.25">
      <c r="A69" s="112"/>
      <c r="B69" s="335"/>
      <c r="C69" s="336"/>
      <c r="D69" s="163"/>
      <c r="E69" s="163"/>
      <c r="F69" s="163"/>
      <c r="G69" s="163"/>
      <c r="H69" s="163"/>
      <c r="I69" s="163"/>
    </row>
    <row r="70" spans="1:11" x14ac:dyDescent="0.25">
      <c r="A70" s="272" t="s">
        <v>289</v>
      </c>
      <c r="B70" s="299"/>
      <c r="C70" s="337"/>
      <c r="D70" s="160">
        <f>+D71</f>
        <v>0</v>
      </c>
      <c r="E70" s="160">
        <f>+E71</f>
        <v>0</v>
      </c>
      <c r="F70" s="160">
        <f>+F71</f>
        <v>0</v>
      </c>
      <c r="G70" s="160">
        <v>0</v>
      </c>
      <c r="H70" s="160">
        <v>0</v>
      </c>
      <c r="I70" s="160">
        <f>+I71</f>
        <v>0</v>
      </c>
    </row>
    <row r="71" spans="1:11" x14ac:dyDescent="0.25">
      <c r="A71" s="104"/>
      <c r="B71" s="296" t="s">
        <v>290</v>
      </c>
      <c r="C71" s="338"/>
      <c r="D71" s="162">
        <v>0</v>
      </c>
      <c r="E71" s="162">
        <v>0</v>
      </c>
      <c r="F71" s="162">
        <v>0</v>
      </c>
      <c r="G71" s="162">
        <v>0</v>
      </c>
      <c r="H71" s="162">
        <v>0</v>
      </c>
      <c r="I71" s="162">
        <v>0</v>
      </c>
    </row>
    <row r="72" spans="1:11" x14ac:dyDescent="0.25">
      <c r="A72" s="112"/>
      <c r="B72" s="335"/>
      <c r="C72" s="336"/>
      <c r="D72" s="163"/>
      <c r="E72" s="163"/>
      <c r="F72" s="163"/>
      <c r="G72" s="163"/>
      <c r="H72" s="163"/>
      <c r="I72" s="163"/>
    </row>
    <row r="73" spans="1:11" x14ac:dyDescent="0.25">
      <c r="A73" s="272" t="s">
        <v>291</v>
      </c>
      <c r="B73" s="299"/>
      <c r="C73" s="337"/>
      <c r="D73" s="160">
        <f>+D70+D68+D43</f>
        <v>134990553</v>
      </c>
      <c r="E73" s="160">
        <f t="shared" ref="E73:G73" si="2">+E70+E68+E43</f>
        <v>0</v>
      </c>
      <c r="F73" s="160">
        <f t="shared" si="2"/>
        <v>134990553</v>
      </c>
      <c r="G73" s="160">
        <f t="shared" si="2"/>
        <v>71025481</v>
      </c>
      <c r="H73" s="160">
        <f>+H70+H68+H43</f>
        <v>71025481</v>
      </c>
      <c r="I73" s="160">
        <f>+I70+I68+I43</f>
        <v>-63965072</v>
      </c>
      <c r="K73" s="151"/>
    </row>
    <row r="74" spans="1:11" x14ac:dyDescent="0.25">
      <c r="A74" s="112"/>
      <c r="B74" s="335"/>
      <c r="C74" s="336"/>
      <c r="D74" s="163"/>
      <c r="E74" s="163"/>
      <c r="F74" s="163"/>
      <c r="G74" s="163"/>
      <c r="H74" s="163"/>
      <c r="I74" s="163"/>
    </row>
    <row r="75" spans="1:11" x14ac:dyDescent="0.25">
      <c r="A75" s="104"/>
      <c r="B75" s="299" t="s">
        <v>292</v>
      </c>
      <c r="C75" s="337"/>
      <c r="D75" s="163"/>
      <c r="E75" s="163"/>
      <c r="F75" s="163"/>
      <c r="G75" s="163"/>
      <c r="H75" s="163"/>
      <c r="I75" s="163"/>
    </row>
    <row r="76" spans="1:11" ht="21" customHeight="1" x14ac:dyDescent="0.25">
      <c r="A76" s="104"/>
      <c r="B76" s="295" t="s">
        <v>293</v>
      </c>
      <c r="C76" s="339"/>
      <c r="D76" s="162">
        <v>0</v>
      </c>
      <c r="E76" s="162">
        <v>0</v>
      </c>
      <c r="F76" s="162">
        <v>0</v>
      </c>
      <c r="G76" s="162">
        <v>0</v>
      </c>
      <c r="H76" s="162">
        <v>0</v>
      </c>
      <c r="I76" s="162">
        <v>0</v>
      </c>
    </row>
    <row r="77" spans="1:11" ht="31.5" customHeight="1" x14ac:dyDescent="0.25">
      <c r="A77" s="104"/>
      <c r="B77" s="295" t="s">
        <v>294</v>
      </c>
      <c r="C77" s="339"/>
      <c r="D77" s="162">
        <v>0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</row>
    <row r="78" spans="1:11" x14ac:dyDescent="0.25">
      <c r="A78" s="104"/>
      <c r="B78" s="299" t="s">
        <v>295</v>
      </c>
      <c r="C78" s="337"/>
      <c r="D78" s="160">
        <f>+D76+D77</f>
        <v>0</v>
      </c>
      <c r="E78" s="160">
        <f t="shared" ref="E78:I78" si="3">+E76+E77</f>
        <v>0</v>
      </c>
      <c r="F78" s="160">
        <f t="shared" si="3"/>
        <v>0</v>
      </c>
      <c r="G78" s="160">
        <f t="shared" si="3"/>
        <v>0</v>
      </c>
      <c r="H78" s="160">
        <f t="shared" si="3"/>
        <v>0</v>
      </c>
      <c r="I78" s="160">
        <f t="shared" si="3"/>
        <v>0</v>
      </c>
    </row>
    <row r="79" spans="1:11" ht="15.75" thickBot="1" x14ac:dyDescent="0.3">
      <c r="A79" s="115"/>
      <c r="B79" s="332"/>
      <c r="C79" s="333"/>
      <c r="D79" s="167"/>
      <c r="E79" s="167"/>
      <c r="F79" s="167"/>
      <c r="G79" s="167"/>
      <c r="H79" s="167"/>
      <c r="I79" s="167"/>
    </row>
    <row r="81" spans="1:11" ht="15" customHeight="1" x14ac:dyDescent="0.25">
      <c r="A81" s="1"/>
      <c r="B81" s="227" t="s">
        <v>430</v>
      </c>
      <c r="C81" s="227"/>
      <c r="D81" s="227"/>
      <c r="E81" s="227"/>
      <c r="F81" s="227"/>
      <c r="G81" s="227"/>
      <c r="H81" s="227"/>
      <c r="I81" s="227"/>
    </row>
    <row r="82" spans="1:11" x14ac:dyDescent="0.25">
      <c r="B82" s="227"/>
      <c r="C82" s="227"/>
      <c r="D82" s="227"/>
      <c r="E82" s="227"/>
      <c r="F82" s="227"/>
      <c r="G82" s="227"/>
      <c r="H82" s="227"/>
      <c r="I82" s="227"/>
    </row>
    <row r="83" spans="1:11" x14ac:dyDescent="0.25">
      <c r="B83" s="44"/>
      <c r="C83" s="44"/>
      <c r="D83" s="44"/>
      <c r="E83" s="44"/>
      <c r="F83" s="44"/>
      <c r="G83" s="44"/>
      <c r="H83" s="44"/>
    </row>
    <row r="86" spans="1:11" x14ac:dyDescent="0.25">
      <c r="B86" s="207"/>
      <c r="C86" s="214"/>
      <c r="D86" s="25"/>
      <c r="E86" s="25"/>
      <c r="F86" s="25"/>
      <c r="G86" s="25"/>
      <c r="H86" s="25"/>
      <c r="I86" s="19"/>
      <c r="J86" s="19"/>
      <c r="K86" s="19"/>
    </row>
    <row r="87" spans="1:11" x14ac:dyDescent="0.25">
      <c r="B87" s="207"/>
      <c r="C87" s="207" t="s">
        <v>542</v>
      </c>
      <c r="D87" s="25"/>
      <c r="E87" s="25"/>
      <c r="F87" s="25" t="s">
        <v>536</v>
      </c>
      <c r="G87" s="25"/>
      <c r="H87" s="25"/>
      <c r="I87" s="19"/>
      <c r="J87" s="19"/>
      <c r="K87" s="19"/>
    </row>
    <row r="88" spans="1:11" ht="15" customHeight="1" x14ac:dyDescent="0.25">
      <c r="B88" s="207"/>
      <c r="C88" s="207" t="s">
        <v>543</v>
      </c>
      <c r="D88" s="207"/>
      <c r="E88" s="207"/>
      <c r="F88" s="207" t="s">
        <v>517</v>
      </c>
      <c r="G88" s="207"/>
      <c r="H88" s="207"/>
    </row>
    <row r="90" spans="1:11" ht="15" customHeight="1" x14ac:dyDescent="0.25"/>
  </sheetData>
  <mergeCells count="53">
    <mergeCell ref="B81:I82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B30:C30"/>
    <mergeCell ref="B36:C36"/>
    <mergeCell ref="B16:C16"/>
    <mergeCell ref="A17:A18"/>
    <mergeCell ref="B17:C17"/>
    <mergeCell ref="B18:C18"/>
    <mergeCell ref="B37:C37"/>
    <mergeCell ref="B39:C39"/>
    <mergeCell ref="A43:C43"/>
    <mergeCell ref="A44:C44"/>
    <mergeCell ref="B67:C67"/>
    <mergeCell ref="A45:C45"/>
    <mergeCell ref="A47:C47"/>
    <mergeCell ref="B48:C48"/>
    <mergeCell ref="B57:C57"/>
    <mergeCell ref="B62:C62"/>
    <mergeCell ref="B65:C65"/>
    <mergeCell ref="B66:C66"/>
    <mergeCell ref="B79:C79"/>
    <mergeCell ref="A68:C68"/>
    <mergeCell ref="B69:C69"/>
    <mergeCell ref="A70:C70"/>
    <mergeCell ref="B71:C71"/>
    <mergeCell ref="B72:C72"/>
    <mergeCell ref="A73:C73"/>
    <mergeCell ref="B74:C74"/>
    <mergeCell ref="B75:C75"/>
    <mergeCell ref="B76:C76"/>
    <mergeCell ref="B77:C77"/>
    <mergeCell ref="B78:C7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8" orientation="landscape" horizontalDpi="4294967293" r:id="rId1"/>
  <headerFooter>
    <oddFooter>&amp;C&amp;P de 3</oddFooter>
  </headerFooter>
  <rowBreaks count="1" manualBreakCount="1">
    <brk id="63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66"/>
  <sheetViews>
    <sheetView view="pageBreakPreview" zoomScale="115" zoomScaleNormal="115" zoomScaleSheetLayoutView="115" workbookViewId="0">
      <selection activeCell="H23" sqref="H23"/>
    </sheetView>
  </sheetViews>
  <sheetFormatPr baseColWidth="10" defaultRowHeight="15" x14ac:dyDescent="0.25"/>
  <cols>
    <col min="1" max="1" width="6" customWidth="1"/>
    <col min="2" max="2" width="55.85546875" bestFit="1" customWidth="1"/>
    <col min="5" max="5" width="12.7109375" bestFit="1" customWidth="1"/>
    <col min="8" max="8" width="14.7109375" bestFit="1" customWidth="1"/>
  </cols>
  <sheetData>
    <row r="1" spans="1:8" x14ac:dyDescent="0.25">
      <c r="A1" s="217" t="s">
        <v>120</v>
      </c>
      <c r="B1" s="218"/>
      <c r="C1" s="218"/>
      <c r="D1" s="218"/>
      <c r="E1" s="218"/>
      <c r="F1" s="218"/>
      <c r="G1" s="218"/>
      <c r="H1" s="250"/>
    </row>
    <row r="2" spans="1:8" x14ac:dyDescent="0.25">
      <c r="A2" s="220" t="s">
        <v>296</v>
      </c>
      <c r="B2" s="221"/>
      <c r="C2" s="221"/>
      <c r="D2" s="221"/>
      <c r="E2" s="221"/>
      <c r="F2" s="221"/>
      <c r="G2" s="221"/>
      <c r="H2" s="319"/>
    </row>
    <row r="3" spans="1:8" x14ac:dyDescent="0.25">
      <c r="A3" s="147"/>
      <c r="B3" s="221" t="s">
        <v>519</v>
      </c>
      <c r="C3" s="221"/>
      <c r="D3" s="221"/>
      <c r="E3" s="221"/>
      <c r="F3" s="221"/>
      <c r="G3" s="221"/>
      <c r="H3" s="148"/>
    </row>
    <row r="4" spans="1:8" x14ac:dyDescent="0.25">
      <c r="A4" s="220" t="s">
        <v>548</v>
      </c>
      <c r="B4" s="221"/>
      <c r="C4" s="221"/>
      <c r="D4" s="221"/>
      <c r="E4" s="221"/>
      <c r="F4" s="221"/>
      <c r="G4" s="221"/>
      <c r="H4" s="319"/>
    </row>
    <row r="5" spans="1:8" ht="15.75" thickBot="1" x14ac:dyDescent="0.3">
      <c r="A5" s="223" t="s">
        <v>1</v>
      </c>
      <c r="B5" s="224"/>
      <c r="C5" s="224"/>
      <c r="D5" s="224"/>
      <c r="E5" s="224"/>
      <c r="F5" s="224"/>
      <c r="G5" s="224"/>
      <c r="H5" s="320"/>
    </row>
    <row r="6" spans="1:8" ht="15.75" thickBot="1" x14ac:dyDescent="0.3">
      <c r="A6" s="217" t="s">
        <v>2</v>
      </c>
      <c r="B6" s="250"/>
      <c r="C6" s="344" t="s">
        <v>297</v>
      </c>
      <c r="D6" s="345"/>
      <c r="E6" s="345"/>
      <c r="F6" s="345"/>
      <c r="G6" s="346"/>
      <c r="H6" s="234" t="s">
        <v>298</v>
      </c>
    </row>
    <row r="7" spans="1:8" ht="48.75" thickBot="1" x14ac:dyDescent="0.3">
      <c r="A7" s="220"/>
      <c r="B7" s="319"/>
      <c r="C7" s="150" t="s">
        <v>185</v>
      </c>
      <c r="D7" s="150" t="s">
        <v>299</v>
      </c>
      <c r="E7" s="150" t="s">
        <v>300</v>
      </c>
      <c r="F7" s="150" t="s">
        <v>186</v>
      </c>
      <c r="G7" s="150" t="s">
        <v>188</v>
      </c>
      <c r="H7" s="275"/>
    </row>
    <row r="8" spans="1:8" ht="15" customHeight="1" x14ac:dyDescent="0.25">
      <c r="A8" s="349" t="s">
        <v>301</v>
      </c>
      <c r="B8" s="350"/>
      <c r="C8" s="195">
        <f>C158</f>
        <v>140197011</v>
      </c>
      <c r="D8" s="195">
        <f t="shared" ref="D8:H8" si="0">D158</f>
        <v>0</v>
      </c>
      <c r="E8" s="195">
        <f t="shared" si="0"/>
        <v>140197011</v>
      </c>
      <c r="F8" s="195">
        <f t="shared" si="0"/>
        <v>65729995</v>
      </c>
      <c r="G8" s="195">
        <f t="shared" si="0"/>
        <v>65729995</v>
      </c>
      <c r="H8" s="196">
        <f t="shared" si="0"/>
        <v>74467014</v>
      </c>
    </row>
    <row r="9" spans="1:8" ht="15" customHeight="1" x14ac:dyDescent="0.25">
      <c r="A9" s="357" t="s">
        <v>428</v>
      </c>
      <c r="B9" s="358"/>
      <c r="C9" s="185">
        <f>C10+C11+C12+C13+C14+C15+C16</f>
        <v>42225127</v>
      </c>
      <c r="D9" s="185">
        <f t="shared" ref="D9:G9" si="1">D10+D11+D12+D13+D14+D15+D16</f>
        <v>0</v>
      </c>
      <c r="E9" s="185">
        <f t="shared" si="1"/>
        <v>42225127</v>
      </c>
      <c r="F9" s="185">
        <f t="shared" si="1"/>
        <v>17906916</v>
      </c>
      <c r="G9" s="185">
        <f t="shared" si="1"/>
        <v>17906916</v>
      </c>
      <c r="H9" s="124">
        <f>H10+H11+H12+H13+H14+H15+H16</f>
        <v>24318210</v>
      </c>
    </row>
    <row r="10" spans="1:8" x14ac:dyDescent="0.25">
      <c r="A10" s="153"/>
      <c r="B10" s="152" t="s">
        <v>431</v>
      </c>
      <c r="C10" s="183">
        <v>26473165</v>
      </c>
      <c r="D10" s="128">
        <v>0</v>
      </c>
      <c r="E10" s="184">
        <v>26473165</v>
      </c>
      <c r="F10" s="128">
        <v>12306875</v>
      </c>
      <c r="G10" s="128">
        <v>12306875</v>
      </c>
      <c r="H10" s="128">
        <v>14166290</v>
      </c>
    </row>
    <row r="11" spans="1:8" x14ac:dyDescent="0.25">
      <c r="A11" s="153"/>
      <c r="B11" s="152" t="s">
        <v>432</v>
      </c>
      <c r="C11" s="183">
        <v>3305852</v>
      </c>
      <c r="D11" s="128">
        <v>0</v>
      </c>
      <c r="E11" s="184">
        <v>3305852</v>
      </c>
      <c r="F11" s="128">
        <v>2588922</v>
      </c>
      <c r="G11" s="128">
        <v>2588922</v>
      </c>
      <c r="H11" s="128">
        <v>716930</v>
      </c>
    </row>
    <row r="12" spans="1:8" x14ac:dyDescent="0.25">
      <c r="A12" s="153"/>
      <c r="B12" s="152" t="s">
        <v>433</v>
      </c>
      <c r="C12" s="183">
        <v>6388660</v>
      </c>
      <c r="D12" s="128">
        <v>0</v>
      </c>
      <c r="E12" s="184">
        <v>6388660</v>
      </c>
      <c r="F12" s="128">
        <v>758541</v>
      </c>
      <c r="G12" s="128">
        <v>758541</v>
      </c>
      <c r="H12" s="128">
        <v>5630118</v>
      </c>
    </row>
    <row r="13" spans="1:8" x14ac:dyDescent="0.25">
      <c r="A13" s="153"/>
      <c r="B13" s="152" t="s">
        <v>434</v>
      </c>
      <c r="C13" s="183">
        <v>0</v>
      </c>
      <c r="D13" s="128">
        <v>0</v>
      </c>
      <c r="E13" s="184">
        <v>0</v>
      </c>
      <c r="F13" s="190">
        <v>0</v>
      </c>
      <c r="G13" s="190">
        <v>0</v>
      </c>
      <c r="H13" s="128">
        <v>0</v>
      </c>
    </row>
    <row r="14" spans="1:8" x14ac:dyDescent="0.25">
      <c r="A14" s="153"/>
      <c r="B14" s="152" t="s">
        <v>435</v>
      </c>
      <c r="C14" s="183">
        <v>6007450</v>
      </c>
      <c r="D14" s="128">
        <v>0</v>
      </c>
      <c r="E14" s="184">
        <v>6007450</v>
      </c>
      <c r="F14" s="128">
        <v>2252578</v>
      </c>
      <c r="G14" s="128">
        <v>2252578</v>
      </c>
      <c r="H14" s="128">
        <v>3754872</v>
      </c>
    </row>
    <row r="15" spans="1:8" x14ac:dyDescent="0.25">
      <c r="A15" s="153"/>
      <c r="B15" s="152" t="s">
        <v>436</v>
      </c>
      <c r="C15" s="183">
        <v>0</v>
      </c>
      <c r="D15" s="128">
        <v>0</v>
      </c>
      <c r="E15" s="184">
        <v>0</v>
      </c>
      <c r="F15" s="128">
        <v>0</v>
      </c>
      <c r="G15" s="128">
        <v>0</v>
      </c>
      <c r="H15" s="128">
        <v>0</v>
      </c>
    </row>
    <row r="16" spans="1:8" ht="15" customHeight="1" x14ac:dyDescent="0.25">
      <c r="A16" s="153"/>
      <c r="B16" s="152" t="s">
        <v>437</v>
      </c>
      <c r="C16" s="183">
        <v>50000</v>
      </c>
      <c r="D16" s="128">
        <v>0</v>
      </c>
      <c r="E16" s="184">
        <v>50000</v>
      </c>
      <c r="F16" s="128">
        <v>0</v>
      </c>
      <c r="G16" s="128">
        <v>0</v>
      </c>
      <c r="H16" s="128">
        <v>50000</v>
      </c>
    </row>
    <row r="17" spans="1:8" ht="15" customHeight="1" x14ac:dyDescent="0.25">
      <c r="A17" s="357" t="s">
        <v>438</v>
      </c>
      <c r="B17" s="358"/>
      <c r="C17" s="185">
        <f>C18+C19+C20+C21+C22+C23+C24+C25+C26</f>
        <v>3812871</v>
      </c>
      <c r="D17" s="185">
        <f t="shared" ref="D17:H17" si="2">D18+D19+D20+D21+D22+D23+D24+D25+D26</f>
        <v>1488134</v>
      </c>
      <c r="E17" s="185">
        <f t="shared" si="2"/>
        <v>5301005</v>
      </c>
      <c r="F17" s="185">
        <f t="shared" si="2"/>
        <v>4375781</v>
      </c>
      <c r="G17" s="185">
        <f t="shared" si="2"/>
        <v>4375781</v>
      </c>
      <c r="H17" s="185">
        <f t="shared" si="2"/>
        <v>925224</v>
      </c>
    </row>
    <row r="18" spans="1:8" ht="24" x14ac:dyDescent="0.25">
      <c r="A18" s="153"/>
      <c r="B18" s="152" t="s">
        <v>439</v>
      </c>
      <c r="C18" s="183">
        <v>2079267</v>
      </c>
      <c r="D18" s="183">
        <v>547457</v>
      </c>
      <c r="E18" s="191">
        <v>2626724</v>
      </c>
      <c r="F18" s="128">
        <v>2856895</v>
      </c>
      <c r="G18" s="128">
        <v>2856895</v>
      </c>
      <c r="H18" s="128">
        <v>-230171</v>
      </c>
    </row>
    <row r="19" spans="1:8" x14ac:dyDescent="0.25">
      <c r="A19" s="153"/>
      <c r="B19" s="152" t="s">
        <v>440</v>
      </c>
      <c r="C19" s="183">
        <v>354414</v>
      </c>
      <c r="D19" s="183">
        <v>893371</v>
      </c>
      <c r="E19" s="191">
        <v>1247785</v>
      </c>
      <c r="F19" s="191">
        <v>616120</v>
      </c>
      <c r="G19" s="191">
        <v>616120</v>
      </c>
      <c r="H19" s="197">
        <v>631665</v>
      </c>
    </row>
    <row r="20" spans="1:8" x14ac:dyDescent="0.25">
      <c r="A20" s="153"/>
      <c r="B20" s="152" t="s">
        <v>441</v>
      </c>
      <c r="C20" s="183">
        <v>0</v>
      </c>
      <c r="D20" s="128">
        <v>0</v>
      </c>
      <c r="E20" s="192">
        <v>0</v>
      </c>
      <c r="F20" s="18">
        <v>0</v>
      </c>
      <c r="G20" s="128">
        <v>0</v>
      </c>
      <c r="H20" s="128">
        <v>0</v>
      </c>
    </row>
    <row r="21" spans="1:8" x14ac:dyDescent="0.25">
      <c r="A21" s="153"/>
      <c r="B21" s="152" t="s">
        <v>442</v>
      </c>
      <c r="C21" s="183">
        <v>14190</v>
      </c>
      <c r="D21" s="183">
        <v>47306</v>
      </c>
      <c r="E21" s="183">
        <v>61496</v>
      </c>
      <c r="F21" s="183">
        <v>13151</v>
      </c>
      <c r="G21" s="183">
        <v>13151</v>
      </c>
      <c r="H21" s="128">
        <v>48345</v>
      </c>
    </row>
    <row r="22" spans="1:8" x14ac:dyDescent="0.25">
      <c r="A22" s="153"/>
      <c r="B22" s="152" t="s">
        <v>523</v>
      </c>
      <c r="C22" s="183">
        <v>10000</v>
      </c>
      <c r="D22" s="183">
        <v>0</v>
      </c>
      <c r="E22" s="183">
        <v>10000</v>
      </c>
      <c r="F22" s="183">
        <v>0</v>
      </c>
      <c r="G22" s="183">
        <v>0</v>
      </c>
      <c r="H22" s="128">
        <v>10000</v>
      </c>
    </row>
    <row r="23" spans="1:8" x14ac:dyDescent="0.25">
      <c r="A23" s="153"/>
      <c r="B23" s="152" t="s">
        <v>443</v>
      </c>
      <c r="C23" s="183">
        <v>1145000</v>
      </c>
      <c r="D23" s="183">
        <v>0</v>
      </c>
      <c r="E23" s="183">
        <v>1145000</v>
      </c>
      <c r="F23" s="183">
        <v>699874</v>
      </c>
      <c r="G23" s="183">
        <v>699874</v>
      </c>
      <c r="H23" s="128">
        <v>445126</v>
      </c>
    </row>
    <row r="24" spans="1:8" x14ac:dyDescent="0.25">
      <c r="A24" s="153"/>
      <c r="B24" t="s">
        <v>444</v>
      </c>
      <c r="C24" s="183">
        <v>0</v>
      </c>
      <c r="D24" s="183">
        <v>0</v>
      </c>
      <c r="E24" s="183">
        <v>0</v>
      </c>
      <c r="F24" s="183">
        <v>8700</v>
      </c>
      <c r="G24" s="183">
        <v>8700</v>
      </c>
      <c r="H24" s="128">
        <v>-8700</v>
      </c>
    </row>
    <row r="25" spans="1:8" x14ac:dyDescent="0.25">
      <c r="A25" s="153"/>
      <c r="B25" s="152" t="s">
        <v>445</v>
      </c>
      <c r="C25" s="183">
        <v>0</v>
      </c>
      <c r="D25" s="183">
        <v>0</v>
      </c>
      <c r="E25" s="192">
        <v>0</v>
      </c>
      <c r="F25" s="18">
        <v>0</v>
      </c>
      <c r="G25" s="128">
        <v>0</v>
      </c>
      <c r="H25" s="128">
        <v>0</v>
      </c>
    </row>
    <row r="26" spans="1:8" x14ac:dyDescent="0.25">
      <c r="A26" s="153"/>
      <c r="B26" t="s">
        <v>446</v>
      </c>
      <c r="C26" s="183">
        <v>210000</v>
      </c>
      <c r="D26" s="183">
        <v>0</v>
      </c>
      <c r="E26" s="183">
        <v>210000</v>
      </c>
      <c r="F26" s="183">
        <v>181041</v>
      </c>
      <c r="G26" s="183">
        <v>181041</v>
      </c>
      <c r="H26" s="128">
        <v>28959</v>
      </c>
    </row>
    <row r="27" spans="1:8" ht="15" customHeight="1" x14ac:dyDescent="0.25">
      <c r="A27" s="357" t="s">
        <v>447</v>
      </c>
      <c r="B27" s="358"/>
      <c r="C27" s="185">
        <f t="shared" ref="C27:H27" si="3">C28+C29+C30+C31+C32+C33+C34+C35+C36</f>
        <v>12260931</v>
      </c>
      <c r="D27" s="185">
        <f t="shared" si="3"/>
        <v>-1488134</v>
      </c>
      <c r="E27" s="185">
        <f t="shared" si="3"/>
        <v>10772797</v>
      </c>
      <c r="F27" s="185">
        <f t="shared" si="3"/>
        <v>2524984</v>
      </c>
      <c r="G27" s="185">
        <f t="shared" si="3"/>
        <v>2524984</v>
      </c>
      <c r="H27" s="124">
        <f t="shared" si="3"/>
        <v>8247812</v>
      </c>
    </row>
    <row r="28" spans="1:8" x14ac:dyDescent="0.25">
      <c r="A28" s="153"/>
      <c r="B28" s="152" t="s">
        <v>448</v>
      </c>
      <c r="C28" s="183">
        <v>1150050</v>
      </c>
      <c r="D28" s="183">
        <v>0</v>
      </c>
      <c r="E28" s="183">
        <v>1150050</v>
      </c>
      <c r="F28" s="183">
        <v>677459</v>
      </c>
      <c r="G28" s="183">
        <v>677459</v>
      </c>
      <c r="H28" s="128">
        <v>472590</v>
      </c>
    </row>
    <row r="29" spans="1:8" x14ac:dyDescent="0.25">
      <c r="A29" s="153"/>
      <c r="B29" s="152" t="s">
        <v>449</v>
      </c>
      <c r="C29" s="183">
        <v>513000</v>
      </c>
      <c r="D29" s="183">
        <v>-6756</v>
      </c>
      <c r="E29" s="183">
        <v>506244</v>
      </c>
      <c r="F29" s="183">
        <v>181589</v>
      </c>
      <c r="G29" s="183">
        <v>181589</v>
      </c>
      <c r="H29" s="128">
        <v>324655</v>
      </c>
    </row>
    <row r="30" spans="1:8" x14ac:dyDescent="0.25">
      <c r="A30" s="153"/>
      <c r="B30" s="152" t="s">
        <v>450</v>
      </c>
      <c r="C30" s="183">
        <v>4660113</v>
      </c>
      <c r="D30" s="183">
        <v>0</v>
      </c>
      <c r="E30" s="183">
        <v>4660113</v>
      </c>
      <c r="F30" s="183">
        <v>47800</v>
      </c>
      <c r="G30" s="183">
        <v>47800</v>
      </c>
      <c r="H30" s="128">
        <v>4612313</v>
      </c>
    </row>
    <row r="31" spans="1:8" x14ac:dyDescent="0.25">
      <c r="A31" s="153"/>
      <c r="B31" s="152" t="s">
        <v>451</v>
      </c>
      <c r="C31" s="183">
        <v>426200</v>
      </c>
      <c r="D31" s="183">
        <v>0</v>
      </c>
      <c r="E31" s="183">
        <v>426200</v>
      </c>
      <c r="F31" s="183">
        <v>322742</v>
      </c>
      <c r="G31" s="183">
        <v>322742</v>
      </c>
      <c r="H31" s="128">
        <v>103458</v>
      </c>
    </row>
    <row r="32" spans="1:8" x14ac:dyDescent="0.25">
      <c r="A32" s="153"/>
      <c r="B32" s="152" t="s">
        <v>452</v>
      </c>
      <c r="C32" s="183">
        <v>2408986</v>
      </c>
      <c r="D32" s="183">
        <v>-1481378</v>
      </c>
      <c r="E32" s="183">
        <v>927608</v>
      </c>
      <c r="F32" s="183">
        <v>153510</v>
      </c>
      <c r="G32" s="183">
        <v>153510</v>
      </c>
      <c r="H32" s="128">
        <v>774098</v>
      </c>
    </row>
    <row r="33" spans="1:8" ht="15.75" thickBot="1" x14ac:dyDescent="0.3">
      <c r="A33" s="153"/>
      <c r="B33" s="155" t="s">
        <v>453</v>
      </c>
      <c r="C33" s="193">
        <v>351250</v>
      </c>
      <c r="D33" s="193">
        <v>0</v>
      </c>
      <c r="E33" s="193">
        <v>351250</v>
      </c>
      <c r="F33" s="193">
        <v>31500</v>
      </c>
      <c r="G33" s="193">
        <v>31500</v>
      </c>
      <c r="H33" s="43">
        <v>319750</v>
      </c>
    </row>
    <row r="34" spans="1:8" x14ac:dyDescent="0.25">
      <c r="A34" s="168"/>
      <c r="B34" s="169" t="s">
        <v>454</v>
      </c>
      <c r="C34" s="183">
        <v>322000</v>
      </c>
      <c r="D34" s="183">
        <v>0</v>
      </c>
      <c r="E34" s="183">
        <v>322000</v>
      </c>
      <c r="F34" s="183">
        <v>208628</v>
      </c>
      <c r="G34" s="183">
        <v>208628</v>
      </c>
      <c r="H34" s="194">
        <v>113372</v>
      </c>
    </row>
    <row r="35" spans="1:8" x14ac:dyDescent="0.25">
      <c r="A35" s="153"/>
      <c r="B35" s="152" t="s">
        <v>455</v>
      </c>
      <c r="C35" s="183">
        <v>1100149</v>
      </c>
      <c r="D35" s="183">
        <v>0</v>
      </c>
      <c r="E35" s="183">
        <v>1100149</v>
      </c>
      <c r="F35" s="183">
        <v>492332</v>
      </c>
      <c r="G35" s="183">
        <v>492332</v>
      </c>
      <c r="H35" s="128">
        <v>607817</v>
      </c>
    </row>
    <row r="36" spans="1:8" ht="15" customHeight="1" x14ac:dyDescent="0.25">
      <c r="A36" s="153"/>
      <c r="B36" s="152" t="s">
        <v>456</v>
      </c>
      <c r="C36" s="183">
        <v>1329183</v>
      </c>
      <c r="D36" s="183">
        <v>0</v>
      </c>
      <c r="E36" s="183">
        <v>1329183</v>
      </c>
      <c r="F36" s="183">
        <v>409424</v>
      </c>
      <c r="G36" s="183">
        <v>409424</v>
      </c>
      <c r="H36" s="128">
        <v>919759</v>
      </c>
    </row>
    <row r="37" spans="1:8" ht="15" customHeight="1" x14ac:dyDescent="0.25">
      <c r="A37" s="357" t="s">
        <v>457</v>
      </c>
      <c r="B37" s="358"/>
      <c r="C37" s="185">
        <f>C38+C39+C40+C41+C42+C43+C44+C45+C46</f>
        <v>80732116</v>
      </c>
      <c r="D37" s="185">
        <f t="shared" ref="D37:H37" si="4">D38+D39+D40+D41+D42+D43+D44+D45+D46</f>
        <v>0</v>
      </c>
      <c r="E37" s="185">
        <f t="shared" si="4"/>
        <v>80732116</v>
      </c>
      <c r="F37" s="185">
        <f t="shared" si="4"/>
        <v>40237549</v>
      </c>
      <c r="G37" s="185">
        <f t="shared" si="4"/>
        <v>40237549</v>
      </c>
      <c r="H37" s="124">
        <f t="shared" si="4"/>
        <v>40494567</v>
      </c>
    </row>
    <row r="38" spans="1:8" x14ac:dyDescent="0.25">
      <c r="A38" s="153"/>
      <c r="B38" s="152" t="s">
        <v>458</v>
      </c>
      <c r="C38" s="183">
        <v>80661920</v>
      </c>
      <c r="D38" s="183">
        <v>0</v>
      </c>
      <c r="E38" s="183">
        <v>80661920</v>
      </c>
      <c r="F38" s="183">
        <v>40237549</v>
      </c>
      <c r="G38" s="183">
        <v>40237549</v>
      </c>
      <c r="H38" s="128">
        <v>40424371</v>
      </c>
    </row>
    <row r="39" spans="1:8" x14ac:dyDescent="0.25">
      <c r="A39" s="153"/>
      <c r="B39" s="152" t="s">
        <v>459</v>
      </c>
      <c r="C39" s="183">
        <v>0</v>
      </c>
      <c r="D39" s="128">
        <v>0</v>
      </c>
      <c r="E39" s="184">
        <v>0</v>
      </c>
      <c r="F39" s="128">
        <v>0</v>
      </c>
      <c r="G39" s="128">
        <v>0</v>
      </c>
      <c r="H39" s="128">
        <v>0</v>
      </c>
    </row>
    <row r="40" spans="1:8" x14ac:dyDescent="0.25">
      <c r="A40" s="153"/>
      <c r="B40" s="152" t="s">
        <v>460</v>
      </c>
      <c r="C40" s="183">
        <v>0</v>
      </c>
      <c r="D40" s="128">
        <v>0</v>
      </c>
      <c r="E40" s="184">
        <v>0</v>
      </c>
      <c r="F40" s="128">
        <v>0</v>
      </c>
      <c r="G40" s="128">
        <v>0</v>
      </c>
      <c r="H40" s="128">
        <v>0</v>
      </c>
    </row>
    <row r="41" spans="1:8" x14ac:dyDescent="0.25">
      <c r="A41" s="153"/>
      <c r="B41" s="152" t="s">
        <v>461</v>
      </c>
      <c r="C41" s="183">
        <v>70196</v>
      </c>
      <c r="D41" s="183">
        <v>0</v>
      </c>
      <c r="E41" s="183">
        <v>70196</v>
      </c>
      <c r="F41" s="183">
        <v>0</v>
      </c>
      <c r="G41" s="183">
        <v>0</v>
      </c>
      <c r="H41" s="128">
        <v>70196</v>
      </c>
    </row>
    <row r="42" spans="1:8" x14ac:dyDescent="0.25">
      <c r="A42" s="153"/>
      <c r="B42" s="152" t="s">
        <v>462</v>
      </c>
      <c r="C42" s="183">
        <v>0</v>
      </c>
      <c r="D42" s="128">
        <v>0</v>
      </c>
      <c r="E42" s="184">
        <v>0</v>
      </c>
      <c r="F42" s="128">
        <v>0</v>
      </c>
      <c r="G42" s="128">
        <v>0</v>
      </c>
      <c r="H42" s="128">
        <v>0</v>
      </c>
    </row>
    <row r="43" spans="1:8" x14ac:dyDescent="0.25">
      <c r="A43" s="153"/>
      <c r="B43" s="152" t="s">
        <v>463</v>
      </c>
      <c r="C43" s="183">
        <v>0</v>
      </c>
      <c r="D43" s="128">
        <v>0</v>
      </c>
      <c r="E43" s="184">
        <v>0</v>
      </c>
      <c r="F43" s="128">
        <v>0</v>
      </c>
      <c r="G43" s="128">
        <v>0</v>
      </c>
      <c r="H43" s="128">
        <v>0</v>
      </c>
    </row>
    <row r="44" spans="1:8" x14ac:dyDescent="0.25">
      <c r="A44" s="153"/>
      <c r="B44" s="152" t="s">
        <v>464</v>
      </c>
      <c r="C44" s="183">
        <v>0</v>
      </c>
      <c r="D44" s="128">
        <v>0</v>
      </c>
      <c r="E44" s="184">
        <v>0</v>
      </c>
      <c r="F44" s="128">
        <v>0</v>
      </c>
      <c r="G44" s="128">
        <v>0</v>
      </c>
      <c r="H44" s="128">
        <v>0</v>
      </c>
    </row>
    <row r="45" spans="1:8" x14ac:dyDescent="0.25">
      <c r="A45" s="153"/>
      <c r="B45" s="152" t="s">
        <v>465</v>
      </c>
      <c r="C45" s="183">
        <v>0</v>
      </c>
      <c r="D45" s="128">
        <v>0</v>
      </c>
      <c r="E45" s="184">
        <v>0</v>
      </c>
      <c r="F45" s="128">
        <v>0</v>
      </c>
      <c r="G45" s="128">
        <v>0</v>
      </c>
      <c r="H45" s="128">
        <v>0</v>
      </c>
    </row>
    <row r="46" spans="1:8" ht="15" customHeight="1" x14ac:dyDescent="0.25">
      <c r="A46" s="153"/>
      <c r="B46" s="152" t="s">
        <v>466</v>
      </c>
      <c r="C46" s="183">
        <v>0</v>
      </c>
      <c r="D46" s="128">
        <v>0</v>
      </c>
      <c r="E46" s="184">
        <v>0</v>
      </c>
      <c r="F46" s="128">
        <v>0</v>
      </c>
      <c r="G46" s="128">
        <v>0</v>
      </c>
      <c r="H46" s="128">
        <v>0</v>
      </c>
    </row>
    <row r="47" spans="1:8" ht="15" customHeight="1" x14ac:dyDescent="0.25">
      <c r="A47" s="357" t="s">
        <v>467</v>
      </c>
      <c r="B47" s="358"/>
      <c r="C47" s="182">
        <f>C48+C49+C50+C51+C52+C53+C54+C55+C56</f>
        <v>1165966</v>
      </c>
      <c r="D47" s="182">
        <f t="shared" ref="D47:H47" si="5">D48+D49+D50+D51+D52+D53+D54+D55+D56</f>
        <v>0</v>
      </c>
      <c r="E47" s="182">
        <f t="shared" si="5"/>
        <v>1165966</v>
      </c>
      <c r="F47" s="182">
        <f t="shared" si="5"/>
        <v>684765</v>
      </c>
      <c r="G47" s="182">
        <f t="shared" si="5"/>
        <v>684765</v>
      </c>
      <c r="H47" s="198">
        <f t="shared" si="5"/>
        <v>481201</v>
      </c>
    </row>
    <row r="48" spans="1:8" x14ac:dyDescent="0.25">
      <c r="A48" s="153"/>
      <c r="B48" s="152" t="s">
        <v>468</v>
      </c>
      <c r="C48" s="183">
        <v>690555</v>
      </c>
      <c r="D48" s="183">
        <v>0</v>
      </c>
      <c r="E48" s="183">
        <v>690555</v>
      </c>
      <c r="F48" s="183">
        <v>597656</v>
      </c>
      <c r="G48" s="183">
        <v>597656</v>
      </c>
      <c r="H48" s="128">
        <v>92899</v>
      </c>
    </row>
    <row r="49" spans="1:8" x14ac:dyDescent="0.25">
      <c r="A49" s="153"/>
      <c r="B49" s="152" t="s">
        <v>469</v>
      </c>
      <c r="C49" s="183">
        <v>145120</v>
      </c>
      <c r="D49" s="183">
        <v>0</v>
      </c>
      <c r="E49" s="183">
        <v>145120</v>
      </c>
      <c r="F49" s="183">
        <v>56195</v>
      </c>
      <c r="G49" s="183">
        <v>56195</v>
      </c>
      <c r="H49" s="128">
        <v>88925</v>
      </c>
    </row>
    <row r="50" spans="1:8" x14ac:dyDescent="0.25">
      <c r="A50" s="153"/>
      <c r="B50" s="152" t="s">
        <v>470</v>
      </c>
      <c r="C50" s="183">
        <v>0</v>
      </c>
      <c r="D50" s="183">
        <v>0</v>
      </c>
      <c r="E50" s="183">
        <v>0</v>
      </c>
      <c r="F50" s="183">
        <v>0</v>
      </c>
      <c r="G50" s="183">
        <v>0</v>
      </c>
      <c r="H50" s="128">
        <v>0</v>
      </c>
    </row>
    <row r="51" spans="1:8" x14ac:dyDescent="0.25">
      <c r="A51" s="153"/>
      <c r="B51" s="152" t="s">
        <v>471</v>
      </c>
      <c r="C51" s="183">
        <v>0</v>
      </c>
      <c r="D51" s="128">
        <v>0</v>
      </c>
      <c r="E51" s="184">
        <v>0</v>
      </c>
      <c r="F51" s="128">
        <v>0</v>
      </c>
      <c r="G51" s="128">
        <v>0</v>
      </c>
      <c r="H51" s="128">
        <v>0</v>
      </c>
    </row>
    <row r="52" spans="1:8" x14ac:dyDescent="0.25">
      <c r="A52" s="153"/>
      <c r="B52" s="152" t="s">
        <v>472</v>
      </c>
      <c r="C52" s="183">
        <v>0</v>
      </c>
      <c r="D52" s="128">
        <v>0</v>
      </c>
      <c r="E52" s="184">
        <v>0</v>
      </c>
      <c r="F52" s="128">
        <v>0</v>
      </c>
      <c r="G52" s="128">
        <v>0</v>
      </c>
      <c r="H52" s="128">
        <v>0</v>
      </c>
    </row>
    <row r="53" spans="1:8" x14ac:dyDescent="0.25">
      <c r="A53" s="153"/>
      <c r="B53" s="152" t="s">
        <v>473</v>
      </c>
      <c r="C53" s="183">
        <v>75000</v>
      </c>
      <c r="D53" s="128">
        <v>0</v>
      </c>
      <c r="E53" s="184">
        <v>75000</v>
      </c>
      <c r="F53" s="128">
        <v>30914</v>
      </c>
      <c r="G53" s="128">
        <v>30914</v>
      </c>
      <c r="H53" s="128">
        <v>44086</v>
      </c>
    </row>
    <row r="54" spans="1:8" x14ac:dyDescent="0.25">
      <c r="A54" s="153"/>
      <c r="B54" s="152" t="s">
        <v>474</v>
      </c>
      <c r="C54" s="183">
        <v>0</v>
      </c>
      <c r="D54" s="128">
        <v>0</v>
      </c>
      <c r="E54" s="184">
        <v>0</v>
      </c>
      <c r="F54" s="128">
        <v>0</v>
      </c>
      <c r="G54" s="128">
        <v>0</v>
      </c>
      <c r="H54" s="128">
        <v>0</v>
      </c>
    </row>
    <row r="55" spans="1:8" x14ac:dyDescent="0.25">
      <c r="A55" s="153"/>
      <c r="B55" s="152" t="s">
        <v>475</v>
      </c>
      <c r="C55" s="183">
        <v>0</v>
      </c>
      <c r="D55" s="128">
        <v>0</v>
      </c>
      <c r="E55" s="184">
        <v>0</v>
      </c>
      <c r="F55" s="128">
        <v>0</v>
      </c>
      <c r="G55" s="128">
        <v>0</v>
      </c>
      <c r="H55" s="128">
        <v>0</v>
      </c>
    </row>
    <row r="56" spans="1:8" ht="15" customHeight="1" x14ac:dyDescent="0.25">
      <c r="A56" s="153"/>
      <c r="B56" s="152" t="s">
        <v>476</v>
      </c>
      <c r="C56" s="183">
        <v>255291</v>
      </c>
      <c r="D56" s="183">
        <v>0</v>
      </c>
      <c r="E56" s="183">
        <v>255291</v>
      </c>
      <c r="F56" s="183">
        <v>0</v>
      </c>
      <c r="G56" s="183">
        <v>0</v>
      </c>
      <c r="H56" s="128">
        <v>255291</v>
      </c>
    </row>
    <row r="57" spans="1:8" ht="15" customHeight="1" x14ac:dyDescent="0.25">
      <c r="A57" s="357" t="s">
        <v>477</v>
      </c>
      <c r="B57" s="358"/>
      <c r="C57" s="185">
        <v>0</v>
      </c>
      <c r="D57" s="124">
        <v>0</v>
      </c>
      <c r="E57" s="186">
        <v>0</v>
      </c>
      <c r="F57" s="124">
        <v>0</v>
      </c>
      <c r="G57" s="124">
        <v>0</v>
      </c>
      <c r="H57" s="128">
        <v>0</v>
      </c>
    </row>
    <row r="58" spans="1:8" x14ac:dyDescent="0.25">
      <c r="A58" s="153"/>
      <c r="B58" s="152" t="s">
        <v>478</v>
      </c>
      <c r="C58" s="183">
        <v>0</v>
      </c>
      <c r="D58" s="128">
        <v>0</v>
      </c>
      <c r="E58" s="184">
        <v>0</v>
      </c>
      <c r="F58" s="128">
        <v>0</v>
      </c>
      <c r="G58" s="128">
        <v>0</v>
      </c>
      <c r="H58" s="128">
        <v>0</v>
      </c>
    </row>
    <row r="59" spans="1:8" x14ac:dyDescent="0.25">
      <c r="A59" s="153"/>
      <c r="B59" s="152" t="s">
        <v>479</v>
      </c>
      <c r="C59" s="183">
        <v>0</v>
      </c>
      <c r="D59" s="128">
        <v>0</v>
      </c>
      <c r="E59" s="184">
        <v>0</v>
      </c>
      <c r="F59" s="128">
        <v>0</v>
      </c>
      <c r="G59" s="128">
        <v>0</v>
      </c>
      <c r="H59" s="128">
        <v>0</v>
      </c>
    </row>
    <row r="60" spans="1:8" ht="15" customHeight="1" x14ac:dyDescent="0.25">
      <c r="A60" s="153"/>
      <c r="B60" s="152" t="s">
        <v>480</v>
      </c>
      <c r="C60" s="183">
        <v>0</v>
      </c>
      <c r="D60" s="128">
        <v>0</v>
      </c>
      <c r="E60" s="184">
        <v>0</v>
      </c>
      <c r="F60" s="128">
        <v>0</v>
      </c>
      <c r="G60" s="128">
        <v>0</v>
      </c>
      <c r="H60" s="128">
        <v>0</v>
      </c>
    </row>
    <row r="61" spans="1:8" ht="15" customHeight="1" thickBot="1" x14ac:dyDescent="0.3">
      <c r="A61" s="359" t="s">
        <v>481</v>
      </c>
      <c r="B61" s="360"/>
      <c r="C61" s="187">
        <v>0</v>
      </c>
      <c r="D61" s="188">
        <v>0</v>
      </c>
      <c r="E61" s="189">
        <v>0</v>
      </c>
      <c r="F61" s="188">
        <v>0</v>
      </c>
      <c r="G61" s="188">
        <v>0</v>
      </c>
      <c r="H61" s="43">
        <v>0</v>
      </c>
    </row>
    <row r="62" spans="1:8" x14ac:dyDescent="0.25">
      <c r="A62" s="153"/>
      <c r="B62" s="152" t="s">
        <v>482</v>
      </c>
      <c r="C62" s="183">
        <v>0</v>
      </c>
      <c r="D62" s="128">
        <v>0</v>
      </c>
      <c r="E62" s="184">
        <v>0</v>
      </c>
      <c r="F62" s="128">
        <v>0</v>
      </c>
      <c r="G62" s="128">
        <v>0</v>
      </c>
      <c r="H62" s="18">
        <v>0</v>
      </c>
    </row>
    <row r="63" spans="1:8" x14ac:dyDescent="0.25">
      <c r="A63" s="153"/>
      <c r="B63" s="152" t="s">
        <v>483</v>
      </c>
      <c r="C63" s="183">
        <v>0</v>
      </c>
      <c r="D63" s="128">
        <v>0</v>
      </c>
      <c r="E63" s="184">
        <v>0</v>
      </c>
      <c r="F63" s="128">
        <v>0</v>
      </c>
      <c r="G63" s="128">
        <v>0</v>
      </c>
      <c r="H63" s="18">
        <v>0</v>
      </c>
    </row>
    <row r="64" spans="1:8" x14ac:dyDescent="0.25">
      <c r="A64" s="153"/>
      <c r="B64" s="152" t="s">
        <v>484</v>
      </c>
      <c r="C64" s="183">
        <v>0</v>
      </c>
      <c r="D64" s="128">
        <v>0</v>
      </c>
      <c r="E64" s="184">
        <v>0</v>
      </c>
      <c r="F64" s="128">
        <v>0</v>
      </c>
      <c r="G64" s="128">
        <v>0</v>
      </c>
      <c r="H64" s="18">
        <v>0</v>
      </c>
    </row>
    <row r="65" spans="1:8" x14ac:dyDescent="0.25">
      <c r="A65" s="153"/>
      <c r="B65" s="152" t="s">
        <v>485</v>
      </c>
      <c r="C65" s="183">
        <v>0</v>
      </c>
      <c r="D65" s="128">
        <v>0</v>
      </c>
      <c r="E65" s="184">
        <v>0</v>
      </c>
      <c r="F65" s="128">
        <v>0</v>
      </c>
      <c r="G65" s="128">
        <v>0</v>
      </c>
      <c r="H65" s="18">
        <v>0</v>
      </c>
    </row>
    <row r="66" spans="1:8" x14ac:dyDescent="0.25">
      <c r="A66" s="153"/>
      <c r="B66" s="152" t="s">
        <v>486</v>
      </c>
      <c r="C66" s="183">
        <v>0</v>
      </c>
      <c r="D66" s="128">
        <v>0</v>
      </c>
      <c r="E66" s="184">
        <v>0</v>
      </c>
      <c r="F66" s="128">
        <v>0</v>
      </c>
      <c r="G66" s="128">
        <v>0</v>
      </c>
      <c r="H66" s="18">
        <v>0</v>
      </c>
    </row>
    <row r="67" spans="1:8" x14ac:dyDescent="0.25">
      <c r="A67" s="153"/>
      <c r="B67" s="152" t="s">
        <v>487</v>
      </c>
      <c r="C67" s="183">
        <v>0</v>
      </c>
      <c r="D67" s="128">
        <v>0</v>
      </c>
      <c r="E67" s="184">
        <v>0</v>
      </c>
      <c r="F67" s="128">
        <v>0</v>
      </c>
      <c r="G67" s="128">
        <v>0</v>
      </c>
      <c r="H67" s="18">
        <v>0</v>
      </c>
    </row>
    <row r="68" spans="1:8" ht="15" customHeight="1" x14ac:dyDescent="0.25">
      <c r="A68" s="153"/>
      <c r="B68" s="152" t="s">
        <v>488</v>
      </c>
      <c r="C68" s="183">
        <v>0</v>
      </c>
      <c r="D68" s="128">
        <v>0</v>
      </c>
      <c r="E68" s="184">
        <v>0</v>
      </c>
      <c r="F68" s="128">
        <v>0</v>
      </c>
      <c r="G68" s="128">
        <v>0</v>
      </c>
      <c r="H68" s="18">
        <v>0</v>
      </c>
    </row>
    <row r="69" spans="1:8" ht="15" customHeight="1" x14ac:dyDescent="0.25">
      <c r="A69" s="357" t="s">
        <v>489</v>
      </c>
      <c r="B69" s="358"/>
      <c r="C69" s="185">
        <v>0</v>
      </c>
      <c r="D69" s="124">
        <v>0</v>
      </c>
      <c r="E69" s="186">
        <v>0</v>
      </c>
      <c r="F69" s="124">
        <v>0</v>
      </c>
      <c r="G69" s="124">
        <v>0</v>
      </c>
      <c r="H69" s="18">
        <v>0</v>
      </c>
    </row>
    <row r="70" spans="1:8" x14ac:dyDescent="0.25">
      <c r="A70" s="153"/>
      <c r="B70" s="152" t="s">
        <v>490</v>
      </c>
      <c r="C70" s="183">
        <v>0</v>
      </c>
      <c r="D70" s="128">
        <v>0</v>
      </c>
      <c r="E70" s="184">
        <v>0</v>
      </c>
      <c r="F70" s="128">
        <v>0</v>
      </c>
      <c r="G70" s="128">
        <v>0</v>
      </c>
      <c r="H70" s="18">
        <v>0</v>
      </c>
    </row>
    <row r="71" spans="1:8" x14ac:dyDescent="0.25">
      <c r="A71" s="153"/>
      <c r="B71" s="152" t="s">
        <v>491</v>
      </c>
      <c r="C71" s="183">
        <v>0</v>
      </c>
      <c r="D71" s="128">
        <v>0</v>
      </c>
      <c r="E71" s="184">
        <v>0</v>
      </c>
      <c r="F71" s="128">
        <v>0</v>
      </c>
      <c r="G71" s="128">
        <v>0</v>
      </c>
      <c r="H71" s="18">
        <v>0</v>
      </c>
    </row>
    <row r="72" spans="1:8" ht="15" customHeight="1" x14ac:dyDescent="0.25">
      <c r="A72" s="153"/>
      <c r="B72" s="152" t="s">
        <v>492</v>
      </c>
      <c r="C72" s="183">
        <v>0</v>
      </c>
      <c r="D72" s="128">
        <v>0</v>
      </c>
      <c r="E72" s="184">
        <v>0</v>
      </c>
      <c r="F72" s="128">
        <v>0</v>
      </c>
      <c r="G72" s="128">
        <v>0</v>
      </c>
      <c r="H72" s="18">
        <v>0</v>
      </c>
    </row>
    <row r="73" spans="1:8" ht="15" customHeight="1" x14ac:dyDescent="0.25">
      <c r="A73" s="357" t="s">
        <v>493</v>
      </c>
      <c r="B73" s="358"/>
      <c r="C73" s="185">
        <v>0</v>
      </c>
      <c r="D73" s="124">
        <v>0</v>
      </c>
      <c r="E73" s="186">
        <v>0</v>
      </c>
      <c r="F73" s="124">
        <v>0</v>
      </c>
      <c r="G73" s="124">
        <v>0</v>
      </c>
      <c r="H73" s="18">
        <v>0</v>
      </c>
    </row>
    <row r="74" spans="1:8" x14ac:dyDescent="0.25">
      <c r="A74" s="153"/>
      <c r="B74" s="152" t="s">
        <v>494</v>
      </c>
      <c r="C74" s="183">
        <v>0</v>
      </c>
      <c r="D74" s="128">
        <v>0</v>
      </c>
      <c r="E74" s="184">
        <v>0</v>
      </c>
      <c r="F74" s="128">
        <v>0</v>
      </c>
      <c r="G74" s="128">
        <v>0</v>
      </c>
      <c r="H74" s="18">
        <v>0</v>
      </c>
    </row>
    <row r="75" spans="1:8" x14ac:dyDescent="0.25">
      <c r="A75" s="153"/>
      <c r="B75" s="152" t="s">
        <v>495</v>
      </c>
      <c r="C75" s="183">
        <v>0</v>
      </c>
      <c r="D75" s="128">
        <v>0</v>
      </c>
      <c r="E75" s="184">
        <v>0</v>
      </c>
      <c r="F75" s="128">
        <v>0</v>
      </c>
      <c r="G75" s="128">
        <v>0</v>
      </c>
      <c r="H75" s="18">
        <v>0</v>
      </c>
    </row>
    <row r="76" spans="1:8" x14ac:dyDescent="0.25">
      <c r="A76" s="153"/>
      <c r="B76" s="152" t="s">
        <v>496</v>
      </c>
      <c r="C76" s="183">
        <v>0</v>
      </c>
      <c r="D76" s="128">
        <v>0</v>
      </c>
      <c r="E76" s="184">
        <v>0</v>
      </c>
      <c r="F76" s="128">
        <v>0</v>
      </c>
      <c r="G76" s="128">
        <v>0</v>
      </c>
      <c r="H76" s="18">
        <v>0</v>
      </c>
    </row>
    <row r="77" spans="1:8" x14ac:dyDescent="0.25">
      <c r="A77" s="153"/>
      <c r="B77" s="152" t="s">
        <v>497</v>
      </c>
      <c r="C77" s="183">
        <v>0</v>
      </c>
      <c r="D77" s="128">
        <v>0</v>
      </c>
      <c r="E77" s="184">
        <v>0</v>
      </c>
      <c r="F77" s="128">
        <v>0</v>
      </c>
      <c r="G77" s="128">
        <v>0</v>
      </c>
      <c r="H77" s="18">
        <v>0</v>
      </c>
    </row>
    <row r="78" spans="1:8" x14ac:dyDescent="0.25">
      <c r="A78" s="153"/>
      <c r="B78" s="152" t="s">
        <v>498</v>
      </c>
      <c r="C78" s="183">
        <v>0</v>
      </c>
      <c r="D78" s="128">
        <v>0</v>
      </c>
      <c r="E78" s="184">
        <v>0</v>
      </c>
      <c r="F78" s="128">
        <v>0</v>
      </c>
      <c r="G78" s="128">
        <v>0</v>
      </c>
      <c r="H78" s="18">
        <v>0</v>
      </c>
    </row>
    <row r="79" spans="1:8" x14ac:dyDescent="0.25">
      <c r="A79" s="153"/>
      <c r="B79" s="152" t="s">
        <v>499</v>
      </c>
      <c r="C79" s="183">
        <v>0</v>
      </c>
      <c r="D79" s="128">
        <v>0</v>
      </c>
      <c r="E79" s="184">
        <v>0</v>
      </c>
      <c r="F79" s="128">
        <v>0</v>
      </c>
      <c r="G79" s="128">
        <v>0</v>
      </c>
      <c r="H79" s="18">
        <v>0</v>
      </c>
    </row>
    <row r="80" spans="1:8" ht="15.75" thickBot="1" x14ac:dyDescent="0.3">
      <c r="A80" s="154"/>
      <c r="B80" s="155" t="s">
        <v>500</v>
      </c>
      <c r="C80" s="183">
        <v>0</v>
      </c>
      <c r="D80" s="128">
        <v>0</v>
      </c>
      <c r="E80" s="184">
        <v>0</v>
      </c>
      <c r="F80" s="128">
        <v>0</v>
      </c>
      <c r="G80" s="128">
        <v>0</v>
      </c>
      <c r="H80" s="18">
        <v>0</v>
      </c>
    </row>
    <row r="81" spans="1:8" ht="15.75" thickBot="1" x14ac:dyDescent="0.3">
      <c r="A81" s="157"/>
      <c r="B81" s="156" t="s">
        <v>501</v>
      </c>
      <c r="C81" s="181">
        <f t="shared" ref="C81:H81" si="6">C9+C17+C27+C37+C47</f>
        <v>140197011</v>
      </c>
      <c r="D81" s="181">
        <f t="shared" si="6"/>
        <v>0</v>
      </c>
      <c r="E81" s="181">
        <f t="shared" si="6"/>
        <v>140197011</v>
      </c>
      <c r="F81" s="181">
        <f t="shared" si="6"/>
        <v>65729995</v>
      </c>
      <c r="G81" s="181">
        <f t="shared" si="6"/>
        <v>65729995</v>
      </c>
      <c r="H81" s="181">
        <f t="shared" si="6"/>
        <v>74467014</v>
      </c>
    </row>
    <row r="82" spans="1:8" ht="15.75" thickBot="1" x14ac:dyDescent="0.3">
      <c r="A82" s="351"/>
      <c r="B82" s="352"/>
      <c r="D82" s="151"/>
      <c r="H82" s="158"/>
    </row>
    <row r="83" spans="1:8" x14ac:dyDescent="0.25">
      <c r="A83" s="349" t="s">
        <v>375</v>
      </c>
      <c r="B83" s="353"/>
      <c r="C83" s="134">
        <v>0</v>
      </c>
      <c r="D83" s="134">
        <v>0</v>
      </c>
      <c r="E83" s="134">
        <v>0</v>
      </c>
      <c r="F83" s="134">
        <v>0</v>
      </c>
      <c r="G83" s="134">
        <v>0</v>
      </c>
      <c r="H83" s="134">
        <v>0</v>
      </c>
    </row>
    <row r="84" spans="1:8" x14ac:dyDescent="0.25">
      <c r="A84" s="340" t="s">
        <v>302</v>
      </c>
      <c r="B84" s="297"/>
      <c r="C84" s="121">
        <v>0</v>
      </c>
      <c r="D84" s="121">
        <v>0</v>
      </c>
      <c r="E84" s="121">
        <v>0</v>
      </c>
      <c r="F84" s="121">
        <v>0</v>
      </c>
      <c r="G84" s="121">
        <v>0</v>
      </c>
      <c r="H84" s="121">
        <v>0</v>
      </c>
    </row>
    <row r="85" spans="1:8" x14ac:dyDescent="0.25">
      <c r="A85" s="104"/>
      <c r="B85" s="91" t="s">
        <v>303</v>
      </c>
      <c r="C85" s="121">
        <v>0</v>
      </c>
      <c r="D85" s="121">
        <v>0</v>
      </c>
      <c r="E85" s="121">
        <v>0</v>
      </c>
      <c r="F85" s="121">
        <v>0</v>
      </c>
      <c r="G85" s="121">
        <v>0</v>
      </c>
      <c r="H85" s="121">
        <v>0</v>
      </c>
    </row>
    <row r="86" spans="1:8" x14ac:dyDescent="0.25">
      <c r="A86" s="104"/>
      <c r="B86" s="91" t="s">
        <v>304</v>
      </c>
      <c r="C86" s="121">
        <v>0</v>
      </c>
      <c r="D86" s="121">
        <v>0</v>
      </c>
      <c r="E86" s="121">
        <v>0</v>
      </c>
      <c r="F86" s="121">
        <v>0</v>
      </c>
      <c r="G86" s="121">
        <v>0</v>
      </c>
      <c r="H86" s="121">
        <v>0</v>
      </c>
    </row>
    <row r="87" spans="1:8" x14ac:dyDescent="0.25">
      <c r="A87" s="104"/>
      <c r="B87" s="91" t="s">
        <v>305</v>
      </c>
      <c r="C87" s="121">
        <v>0</v>
      </c>
      <c r="D87" s="121">
        <v>0</v>
      </c>
      <c r="E87" s="121">
        <v>0</v>
      </c>
      <c r="F87" s="121">
        <v>0</v>
      </c>
      <c r="G87" s="121">
        <v>0</v>
      </c>
      <c r="H87" s="121">
        <v>0</v>
      </c>
    </row>
    <row r="88" spans="1:8" x14ac:dyDescent="0.25">
      <c r="A88" s="104"/>
      <c r="B88" s="91" t="s">
        <v>306</v>
      </c>
      <c r="C88" s="121">
        <v>0</v>
      </c>
      <c r="D88" s="121">
        <v>0</v>
      </c>
      <c r="E88" s="121">
        <v>0</v>
      </c>
      <c r="F88" s="121">
        <v>0</v>
      </c>
      <c r="G88" s="121">
        <v>0</v>
      </c>
      <c r="H88" s="121">
        <v>0</v>
      </c>
    </row>
    <row r="89" spans="1:8" ht="15.75" thickBot="1" x14ac:dyDescent="0.3">
      <c r="A89" s="117"/>
      <c r="B89" s="94" t="s">
        <v>307</v>
      </c>
      <c r="C89" s="123">
        <v>0</v>
      </c>
      <c r="D89" s="123">
        <v>0</v>
      </c>
      <c r="E89" s="123">
        <v>0</v>
      </c>
      <c r="F89" s="123">
        <v>0</v>
      </c>
      <c r="G89" s="123">
        <v>0</v>
      </c>
      <c r="H89" s="123">
        <v>0</v>
      </c>
    </row>
    <row r="90" spans="1:8" x14ac:dyDescent="0.25">
      <c r="A90" s="159"/>
      <c r="B90" s="136" t="s">
        <v>308</v>
      </c>
      <c r="C90" s="134">
        <v>0</v>
      </c>
      <c r="D90" s="134">
        <v>0</v>
      </c>
      <c r="E90" s="134">
        <v>0</v>
      </c>
      <c r="F90" s="134">
        <v>0</v>
      </c>
      <c r="G90" s="134">
        <v>0</v>
      </c>
      <c r="H90" s="134">
        <v>0</v>
      </c>
    </row>
    <row r="91" spans="1:8" x14ac:dyDescent="0.25">
      <c r="A91" s="104"/>
      <c r="B91" s="91" t="s">
        <v>309</v>
      </c>
      <c r="C91" s="121">
        <v>0</v>
      </c>
      <c r="D91" s="121">
        <v>0</v>
      </c>
      <c r="E91" s="121">
        <v>0</v>
      </c>
      <c r="F91" s="121">
        <v>0</v>
      </c>
      <c r="G91" s="121">
        <v>0</v>
      </c>
      <c r="H91" s="121">
        <v>0</v>
      </c>
    </row>
    <row r="92" spans="1:8" x14ac:dyDescent="0.25">
      <c r="A92" s="340" t="s">
        <v>310</v>
      </c>
      <c r="B92" s="297"/>
      <c r="C92" s="121">
        <v>0</v>
      </c>
      <c r="D92" s="121">
        <v>0</v>
      </c>
      <c r="E92" s="121">
        <v>0</v>
      </c>
      <c r="F92" s="121">
        <v>0</v>
      </c>
      <c r="G92" s="121">
        <v>0</v>
      </c>
      <c r="H92" s="121">
        <v>0</v>
      </c>
    </row>
    <row r="93" spans="1:8" x14ac:dyDescent="0.25">
      <c r="A93" s="104"/>
      <c r="B93" s="91" t="s">
        <v>311</v>
      </c>
      <c r="C93" s="121">
        <v>0</v>
      </c>
      <c r="D93" s="121">
        <v>0</v>
      </c>
      <c r="E93" s="121">
        <v>0</v>
      </c>
      <c r="F93" s="121">
        <v>0</v>
      </c>
      <c r="G93" s="121">
        <v>0</v>
      </c>
      <c r="H93" s="121">
        <v>0</v>
      </c>
    </row>
    <row r="94" spans="1:8" x14ac:dyDescent="0.25">
      <c r="A94" s="104"/>
      <c r="B94" s="91" t="s">
        <v>312</v>
      </c>
      <c r="C94" s="121">
        <v>0</v>
      </c>
      <c r="D94" s="121">
        <v>0</v>
      </c>
      <c r="E94" s="121">
        <v>0</v>
      </c>
      <c r="F94" s="121">
        <v>0</v>
      </c>
      <c r="G94" s="121">
        <v>0</v>
      </c>
      <c r="H94" s="121">
        <v>0</v>
      </c>
    </row>
    <row r="95" spans="1:8" x14ac:dyDescent="0.25">
      <c r="A95" s="104"/>
      <c r="B95" s="91" t="s">
        <v>313</v>
      </c>
      <c r="C95" s="121">
        <v>0</v>
      </c>
      <c r="D95" s="121">
        <v>0</v>
      </c>
      <c r="E95" s="121">
        <v>0</v>
      </c>
      <c r="F95" s="121">
        <v>0</v>
      </c>
      <c r="G95" s="121">
        <v>0</v>
      </c>
      <c r="H95" s="121">
        <v>0</v>
      </c>
    </row>
    <row r="96" spans="1:8" x14ac:dyDescent="0.25">
      <c r="A96" s="104"/>
      <c r="B96" s="91" t="s">
        <v>314</v>
      </c>
      <c r="C96" s="121">
        <v>0</v>
      </c>
      <c r="D96" s="121">
        <v>0</v>
      </c>
      <c r="E96" s="121">
        <v>0</v>
      </c>
      <c r="F96" s="121">
        <v>0</v>
      </c>
      <c r="G96" s="121">
        <v>0</v>
      </c>
      <c r="H96" s="121">
        <v>0</v>
      </c>
    </row>
    <row r="97" spans="1:8" x14ac:dyDescent="0.25">
      <c r="A97" s="104"/>
      <c r="B97" s="91" t="s">
        <v>315</v>
      </c>
      <c r="C97" s="121">
        <v>0</v>
      </c>
      <c r="D97" s="121">
        <v>0</v>
      </c>
      <c r="E97" s="121">
        <v>0</v>
      </c>
      <c r="F97" s="121">
        <v>0</v>
      </c>
      <c r="G97" s="121">
        <v>0</v>
      </c>
      <c r="H97" s="121">
        <v>0</v>
      </c>
    </row>
    <row r="98" spans="1:8" x14ac:dyDescent="0.25">
      <c r="A98" s="104"/>
      <c r="B98" s="91" t="s">
        <v>316</v>
      </c>
      <c r="C98" s="121">
        <v>0</v>
      </c>
      <c r="D98" s="121">
        <v>0</v>
      </c>
      <c r="E98" s="121">
        <v>0</v>
      </c>
      <c r="F98" s="121">
        <v>0</v>
      </c>
      <c r="G98" s="121">
        <v>0</v>
      </c>
      <c r="H98" s="121">
        <v>0</v>
      </c>
    </row>
    <row r="99" spans="1:8" x14ac:dyDescent="0.25">
      <c r="A99" s="104"/>
      <c r="B99" s="91" t="s">
        <v>317</v>
      </c>
      <c r="C99" s="121">
        <v>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</row>
    <row r="100" spans="1:8" x14ac:dyDescent="0.25">
      <c r="A100" s="104"/>
      <c r="B100" s="91" t="s">
        <v>318</v>
      </c>
      <c r="C100" s="121">
        <v>0</v>
      </c>
      <c r="D100" s="121">
        <v>0</v>
      </c>
      <c r="E100" s="121">
        <v>0</v>
      </c>
      <c r="F100" s="121">
        <v>0</v>
      </c>
      <c r="G100" s="121">
        <v>0</v>
      </c>
      <c r="H100" s="121">
        <v>0</v>
      </c>
    </row>
    <row r="101" spans="1:8" x14ac:dyDescent="0.25">
      <c r="A101" s="104"/>
      <c r="B101" s="91" t="s">
        <v>319</v>
      </c>
      <c r="C101" s="121">
        <v>0</v>
      </c>
      <c r="D101" s="121">
        <v>0</v>
      </c>
      <c r="E101" s="121">
        <v>0</v>
      </c>
      <c r="F101" s="121">
        <v>0</v>
      </c>
      <c r="G101" s="121">
        <v>0</v>
      </c>
      <c r="H101" s="121">
        <v>0</v>
      </c>
    </row>
    <row r="102" spans="1:8" x14ac:dyDescent="0.25">
      <c r="A102" s="340" t="s">
        <v>320</v>
      </c>
      <c r="B102" s="297"/>
      <c r="C102" s="121">
        <v>0</v>
      </c>
      <c r="D102" s="121">
        <v>0</v>
      </c>
      <c r="E102" s="121">
        <v>0</v>
      </c>
      <c r="F102" s="121">
        <v>0</v>
      </c>
      <c r="G102" s="121">
        <v>0</v>
      </c>
      <c r="H102" s="121">
        <v>0</v>
      </c>
    </row>
    <row r="103" spans="1:8" x14ac:dyDescent="0.25">
      <c r="A103" s="104"/>
      <c r="B103" s="91" t="s">
        <v>321</v>
      </c>
      <c r="C103" s="121">
        <v>0</v>
      </c>
      <c r="D103" s="121">
        <v>0</v>
      </c>
      <c r="E103" s="121">
        <v>0</v>
      </c>
      <c r="F103" s="121">
        <v>0</v>
      </c>
      <c r="G103" s="121">
        <v>0</v>
      </c>
      <c r="H103" s="121">
        <v>0</v>
      </c>
    </row>
    <row r="104" spans="1:8" x14ac:dyDescent="0.25">
      <c r="A104" s="104"/>
      <c r="B104" s="91" t="s">
        <v>322</v>
      </c>
      <c r="C104" s="121">
        <v>0</v>
      </c>
      <c r="D104" s="121">
        <v>0</v>
      </c>
      <c r="E104" s="121">
        <v>0</v>
      </c>
      <c r="F104" s="121">
        <v>0</v>
      </c>
      <c r="G104" s="121">
        <v>0</v>
      </c>
      <c r="H104" s="121">
        <v>0</v>
      </c>
    </row>
    <row r="105" spans="1:8" x14ac:dyDescent="0.25">
      <c r="A105" s="104"/>
      <c r="B105" s="91" t="s">
        <v>323</v>
      </c>
      <c r="C105" s="121">
        <v>0</v>
      </c>
      <c r="D105" s="121">
        <v>0</v>
      </c>
      <c r="E105" s="121">
        <v>0</v>
      </c>
      <c r="F105" s="121">
        <v>0</v>
      </c>
      <c r="G105" s="121">
        <v>0</v>
      </c>
      <c r="H105" s="121">
        <v>0</v>
      </c>
    </row>
    <row r="106" spans="1:8" x14ac:dyDescent="0.25">
      <c r="A106" s="104"/>
      <c r="B106" s="91" t="s">
        <v>324</v>
      </c>
      <c r="C106" s="121">
        <v>0</v>
      </c>
      <c r="D106" s="121">
        <v>0</v>
      </c>
      <c r="E106" s="121">
        <v>0</v>
      </c>
      <c r="F106" s="121">
        <v>0</v>
      </c>
      <c r="G106" s="121">
        <v>0</v>
      </c>
      <c r="H106" s="121">
        <v>0</v>
      </c>
    </row>
    <row r="107" spans="1:8" x14ac:dyDescent="0.25">
      <c r="A107" s="104"/>
      <c r="B107" s="91" t="s">
        <v>325</v>
      </c>
      <c r="C107" s="121">
        <v>0</v>
      </c>
      <c r="D107" s="121">
        <v>0</v>
      </c>
      <c r="E107" s="121">
        <v>0</v>
      </c>
      <c r="F107" s="121">
        <v>0</v>
      </c>
      <c r="G107" s="121">
        <v>0</v>
      </c>
      <c r="H107" s="121">
        <v>0</v>
      </c>
    </row>
    <row r="108" spans="1:8" x14ac:dyDescent="0.25">
      <c r="A108" s="104"/>
      <c r="B108" s="91" t="s">
        <v>326</v>
      </c>
      <c r="C108" s="121">
        <v>0</v>
      </c>
      <c r="D108" s="121">
        <v>0</v>
      </c>
      <c r="E108" s="121">
        <v>0</v>
      </c>
      <c r="F108" s="121">
        <v>0</v>
      </c>
      <c r="G108" s="121">
        <v>0</v>
      </c>
      <c r="H108" s="121">
        <v>0</v>
      </c>
    </row>
    <row r="109" spans="1:8" x14ac:dyDescent="0.25">
      <c r="A109" s="104"/>
      <c r="B109" s="91" t="s">
        <v>327</v>
      </c>
      <c r="C109" s="121">
        <v>0</v>
      </c>
      <c r="D109" s="121">
        <v>0</v>
      </c>
      <c r="E109" s="121">
        <v>0</v>
      </c>
      <c r="F109" s="121">
        <v>0</v>
      </c>
      <c r="G109" s="121">
        <v>0</v>
      </c>
      <c r="H109" s="121">
        <v>0</v>
      </c>
    </row>
    <row r="110" spans="1:8" x14ac:dyDescent="0.25">
      <c r="A110" s="104"/>
      <c r="B110" s="91" t="s">
        <v>328</v>
      </c>
      <c r="C110" s="121">
        <v>0</v>
      </c>
      <c r="D110" s="121">
        <v>0</v>
      </c>
      <c r="E110" s="121">
        <v>0</v>
      </c>
      <c r="F110" s="121">
        <v>0</v>
      </c>
      <c r="G110" s="121">
        <v>0</v>
      </c>
      <c r="H110" s="121">
        <v>0</v>
      </c>
    </row>
    <row r="111" spans="1:8" x14ac:dyDescent="0.25">
      <c r="A111" s="104"/>
      <c r="B111" s="91" t="s">
        <v>329</v>
      </c>
      <c r="C111" s="121">
        <v>0</v>
      </c>
      <c r="D111" s="121">
        <v>0</v>
      </c>
      <c r="E111" s="121">
        <v>0</v>
      </c>
      <c r="F111" s="121">
        <v>0</v>
      </c>
      <c r="G111" s="121">
        <v>0</v>
      </c>
      <c r="H111" s="121">
        <v>0</v>
      </c>
    </row>
    <row r="112" spans="1:8" x14ac:dyDescent="0.25">
      <c r="A112" s="340" t="s">
        <v>330</v>
      </c>
      <c r="B112" s="297"/>
      <c r="C112" s="121">
        <v>0</v>
      </c>
      <c r="D112" s="121">
        <v>0</v>
      </c>
      <c r="E112" s="121">
        <v>0</v>
      </c>
      <c r="F112" s="121">
        <v>0</v>
      </c>
      <c r="G112" s="121">
        <v>0</v>
      </c>
      <c r="H112" s="121">
        <v>0</v>
      </c>
    </row>
    <row r="113" spans="1:8" x14ac:dyDescent="0.25">
      <c r="A113" s="104"/>
      <c r="B113" s="91" t="s">
        <v>331</v>
      </c>
      <c r="C113" s="121">
        <v>0</v>
      </c>
      <c r="D113" s="121">
        <v>0</v>
      </c>
      <c r="E113" s="121">
        <v>0</v>
      </c>
      <c r="F113" s="121">
        <v>0</v>
      </c>
      <c r="G113" s="121">
        <v>0</v>
      </c>
      <c r="H113" s="121">
        <v>0</v>
      </c>
    </row>
    <row r="114" spans="1:8" x14ac:dyDescent="0.25">
      <c r="A114" s="104"/>
      <c r="B114" s="91" t="s">
        <v>332</v>
      </c>
      <c r="C114" s="121">
        <v>0</v>
      </c>
      <c r="D114" s="121">
        <v>0</v>
      </c>
      <c r="E114" s="121">
        <v>0</v>
      </c>
      <c r="F114" s="121">
        <v>0</v>
      </c>
      <c r="G114" s="121">
        <v>0</v>
      </c>
      <c r="H114" s="121">
        <v>0</v>
      </c>
    </row>
    <row r="115" spans="1:8" x14ac:dyDescent="0.25">
      <c r="A115" s="104"/>
      <c r="B115" s="91" t="s">
        <v>333</v>
      </c>
      <c r="C115" s="121">
        <v>0</v>
      </c>
      <c r="D115" s="121">
        <v>0</v>
      </c>
      <c r="E115" s="121">
        <v>0</v>
      </c>
      <c r="F115" s="121">
        <v>0</v>
      </c>
      <c r="G115" s="121">
        <v>0</v>
      </c>
      <c r="H115" s="121">
        <v>0</v>
      </c>
    </row>
    <row r="116" spans="1:8" x14ac:dyDescent="0.25">
      <c r="A116" s="104"/>
      <c r="B116" s="91" t="s">
        <v>334</v>
      </c>
      <c r="C116" s="121">
        <v>0</v>
      </c>
      <c r="D116" s="121">
        <v>0</v>
      </c>
      <c r="E116" s="121">
        <v>0</v>
      </c>
      <c r="F116" s="121">
        <v>0</v>
      </c>
      <c r="G116" s="121">
        <v>0</v>
      </c>
      <c r="H116" s="121">
        <v>0</v>
      </c>
    </row>
    <row r="117" spans="1:8" ht="15.75" thickBot="1" x14ac:dyDescent="0.3">
      <c r="A117" s="117"/>
      <c r="B117" s="94" t="s">
        <v>335</v>
      </c>
      <c r="C117" s="123">
        <v>0</v>
      </c>
      <c r="D117" s="123">
        <v>0</v>
      </c>
      <c r="E117" s="123">
        <v>0</v>
      </c>
      <c r="F117" s="123">
        <v>0</v>
      </c>
      <c r="G117" s="123">
        <v>0</v>
      </c>
      <c r="H117" s="123">
        <v>0</v>
      </c>
    </row>
    <row r="118" spans="1:8" x14ac:dyDescent="0.25">
      <c r="A118" s="159"/>
      <c r="B118" s="136" t="s">
        <v>336</v>
      </c>
      <c r="C118" s="134">
        <v>0</v>
      </c>
      <c r="D118" s="134">
        <v>0</v>
      </c>
      <c r="E118" s="134">
        <v>0</v>
      </c>
      <c r="F118" s="134">
        <v>0</v>
      </c>
      <c r="G118" s="134">
        <v>0</v>
      </c>
      <c r="H118" s="134">
        <v>0</v>
      </c>
    </row>
    <row r="119" spans="1:8" x14ac:dyDescent="0.25">
      <c r="A119" s="104"/>
      <c r="B119" s="91" t="s">
        <v>337</v>
      </c>
      <c r="C119" s="121">
        <v>0</v>
      </c>
      <c r="D119" s="121">
        <v>0</v>
      </c>
      <c r="E119" s="121">
        <v>0</v>
      </c>
      <c r="F119" s="121">
        <v>0</v>
      </c>
      <c r="G119" s="121">
        <v>0</v>
      </c>
      <c r="H119" s="121">
        <v>0</v>
      </c>
    </row>
    <row r="120" spans="1:8" x14ac:dyDescent="0.25">
      <c r="A120" s="104"/>
      <c r="B120" s="91" t="s">
        <v>338</v>
      </c>
      <c r="C120" s="121">
        <v>0</v>
      </c>
      <c r="D120" s="121">
        <v>0</v>
      </c>
      <c r="E120" s="121">
        <v>0</v>
      </c>
      <c r="F120" s="121">
        <v>0</v>
      </c>
      <c r="G120" s="121">
        <v>0</v>
      </c>
      <c r="H120" s="121">
        <v>0</v>
      </c>
    </row>
    <row r="121" spans="1:8" x14ac:dyDescent="0.25">
      <c r="A121" s="104"/>
      <c r="B121" s="91" t="s">
        <v>339</v>
      </c>
      <c r="C121" s="121">
        <v>0</v>
      </c>
      <c r="D121" s="121">
        <v>0</v>
      </c>
      <c r="E121" s="121">
        <v>0</v>
      </c>
      <c r="F121" s="121">
        <v>0</v>
      </c>
      <c r="G121" s="121">
        <v>0</v>
      </c>
      <c r="H121" s="121">
        <v>0</v>
      </c>
    </row>
    <row r="122" spans="1:8" x14ac:dyDescent="0.25">
      <c r="A122" s="340" t="s">
        <v>340</v>
      </c>
      <c r="B122" s="297"/>
      <c r="C122" s="121">
        <v>0</v>
      </c>
      <c r="D122" s="121">
        <v>0</v>
      </c>
      <c r="E122" s="121">
        <v>0</v>
      </c>
      <c r="F122" s="121">
        <v>0</v>
      </c>
      <c r="G122" s="121">
        <v>0</v>
      </c>
      <c r="H122" s="121">
        <v>0</v>
      </c>
    </row>
    <row r="123" spans="1:8" x14ac:dyDescent="0.25">
      <c r="A123" s="104"/>
      <c r="B123" s="91" t="s">
        <v>341</v>
      </c>
      <c r="C123" s="121">
        <v>0</v>
      </c>
      <c r="D123" s="121">
        <v>0</v>
      </c>
      <c r="E123" s="121">
        <v>0</v>
      </c>
      <c r="F123" s="121">
        <v>0</v>
      </c>
      <c r="G123" s="121">
        <v>0</v>
      </c>
      <c r="H123" s="121">
        <v>0</v>
      </c>
    </row>
    <row r="124" spans="1:8" x14ac:dyDescent="0.25">
      <c r="A124" s="104"/>
      <c r="B124" s="91" t="s">
        <v>342</v>
      </c>
      <c r="C124" s="121">
        <v>0</v>
      </c>
      <c r="D124" s="121">
        <v>0</v>
      </c>
      <c r="E124" s="121">
        <v>0</v>
      </c>
      <c r="F124" s="121">
        <v>0</v>
      </c>
      <c r="G124" s="121">
        <v>0</v>
      </c>
      <c r="H124" s="121">
        <v>0</v>
      </c>
    </row>
    <row r="125" spans="1:8" x14ac:dyDescent="0.25">
      <c r="A125" s="104"/>
      <c r="B125" s="91" t="s">
        <v>343</v>
      </c>
      <c r="C125" s="121">
        <v>0</v>
      </c>
      <c r="D125" s="121">
        <v>0</v>
      </c>
      <c r="E125" s="121">
        <v>0</v>
      </c>
      <c r="F125" s="121">
        <v>0</v>
      </c>
      <c r="G125" s="121">
        <v>0</v>
      </c>
      <c r="H125" s="121">
        <v>0</v>
      </c>
    </row>
    <row r="126" spans="1:8" x14ac:dyDescent="0.25">
      <c r="A126" s="104"/>
      <c r="B126" s="108" t="s">
        <v>344</v>
      </c>
      <c r="C126" s="121">
        <v>0</v>
      </c>
      <c r="D126" s="121">
        <v>0</v>
      </c>
      <c r="E126" s="121">
        <v>0</v>
      </c>
      <c r="F126" s="121">
        <v>0</v>
      </c>
      <c r="G126" s="121">
        <v>0</v>
      </c>
      <c r="H126" s="121">
        <v>0</v>
      </c>
    </row>
    <row r="127" spans="1:8" x14ac:dyDescent="0.25">
      <c r="A127" s="104"/>
      <c r="B127" s="108" t="s">
        <v>345</v>
      </c>
      <c r="C127" s="121">
        <v>0</v>
      </c>
      <c r="D127" s="121">
        <v>0</v>
      </c>
      <c r="E127" s="121">
        <v>0</v>
      </c>
      <c r="F127" s="121">
        <v>0</v>
      </c>
      <c r="G127" s="121">
        <v>0</v>
      </c>
      <c r="H127" s="121">
        <v>0</v>
      </c>
    </row>
    <row r="128" spans="1:8" x14ac:dyDescent="0.25">
      <c r="A128" s="104"/>
      <c r="B128" s="108" t="s">
        <v>346</v>
      </c>
      <c r="C128" s="121">
        <v>0</v>
      </c>
      <c r="D128" s="121">
        <v>0</v>
      </c>
      <c r="E128" s="121">
        <v>0</v>
      </c>
      <c r="F128" s="121">
        <v>0</v>
      </c>
      <c r="G128" s="121">
        <v>0</v>
      </c>
      <c r="H128" s="121">
        <v>0</v>
      </c>
    </row>
    <row r="129" spans="1:8" x14ac:dyDescent="0.25">
      <c r="A129" s="104"/>
      <c r="B129" s="108" t="s">
        <v>347</v>
      </c>
      <c r="C129" s="121">
        <v>0</v>
      </c>
      <c r="D129" s="121">
        <v>0</v>
      </c>
      <c r="E129" s="121">
        <v>0</v>
      </c>
      <c r="F129" s="121">
        <v>0</v>
      </c>
      <c r="G129" s="121">
        <v>0</v>
      </c>
      <c r="H129" s="121">
        <v>0</v>
      </c>
    </row>
    <row r="130" spans="1:8" x14ac:dyDescent="0.25">
      <c r="A130" s="104"/>
      <c r="B130" s="108" t="s">
        <v>348</v>
      </c>
      <c r="C130" s="121">
        <v>0</v>
      </c>
      <c r="D130" s="121">
        <v>0</v>
      </c>
      <c r="E130" s="121">
        <v>0</v>
      </c>
      <c r="F130" s="121">
        <v>0</v>
      </c>
      <c r="G130" s="121">
        <v>0</v>
      </c>
      <c r="H130" s="121">
        <v>0</v>
      </c>
    </row>
    <row r="131" spans="1:8" x14ac:dyDescent="0.25">
      <c r="A131" s="104"/>
      <c r="B131" s="108" t="s">
        <v>349</v>
      </c>
      <c r="C131" s="121">
        <v>0</v>
      </c>
      <c r="D131" s="121">
        <v>0</v>
      </c>
      <c r="E131" s="121">
        <v>0</v>
      </c>
      <c r="F131" s="121">
        <v>0</v>
      </c>
      <c r="G131" s="121">
        <v>0</v>
      </c>
      <c r="H131" s="121">
        <v>0</v>
      </c>
    </row>
    <row r="132" spans="1:8" x14ac:dyDescent="0.25">
      <c r="A132" s="340" t="s">
        <v>350</v>
      </c>
      <c r="B132" s="297"/>
      <c r="C132" s="121">
        <v>0</v>
      </c>
      <c r="D132" s="121">
        <v>0</v>
      </c>
      <c r="E132" s="121">
        <v>0</v>
      </c>
      <c r="F132" s="121">
        <v>0</v>
      </c>
      <c r="G132" s="121">
        <v>0</v>
      </c>
      <c r="H132" s="121">
        <v>0</v>
      </c>
    </row>
    <row r="133" spans="1:8" x14ac:dyDescent="0.25">
      <c r="A133" s="104"/>
      <c r="B133" s="108" t="s">
        <v>351</v>
      </c>
      <c r="C133" s="121">
        <v>0</v>
      </c>
      <c r="D133" s="121">
        <v>0</v>
      </c>
      <c r="E133" s="121">
        <v>0</v>
      </c>
      <c r="F133" s="121">
        <v>0</v>
      </c>
      <c r="G133" s="121">
        <v>0</v>
      </c>
      <c r="H133" s="121">
        <v>0</v>
      </c>
    </row>
    <row r="134" spans="1:8" x14ac:dyDescent="0.25">
      <c r="A134" s="104"/>
      <c r="B134" s="108" t="s">
        <v>352</v>
      </c>
      <c r="C134" s="121">
        <v>0</v>
      </c>
      <c r="D134" s="121">
        <v>0</v>
      </c>
      <c r="E134" s="121">
        <v>0</v>
      </c>
      <c r="F134" s="121">
        <v>0</v>
      </c>
      <c r="G134" s="121">
        <v>0</v>
      </c>
      <c r="H134" s="121">
        <v>0</v>
      </c>
    </row>
    <row r="135" spans="1:8" x14ac:dyDescent="0.25">
      <c r="A135" s="104"/>
      <c r="B135" s="108" t="s">
        <v>353</v>
      </c>
      <c r="C135" s="121">
        <v>0</v>
      </c>
      <c r="D135" s="121">
        <v>0</v>
      </c>
      <c r="E135" s="121">
        <v>0</v>
      </c>
      <c r="F135" s="121">
        <v>0</v>
      </c>
      <c r="G135" s="121">
        <v>0</v>
      </c>
      <c r="H135" s="121">
        <v>0</v>
      </c>
    </row>
    <row r="136" spans="1:8" x14ac:dyDescent="0.25">
      <c r="A136" s="340" t="s">
        <v>354</v>
      </c>
      <c r="B136" s="297"/>
      <c r="C136" s="121">
        <v>0</v>
      </c>
      <c r="D136" s="121">
        <v>0</v>
      </c>
      <c r="E136" s="121">
        <v>0</v>
      </c>
      <c r="F136" s="121">
        <v>0</v>
      </c>
      <c r="G136" s="121">
        <v>0</v>
      </c>
      <c r="H136" s="121">
        <v>0</v>
      </c>
    </row>
    <row r="137" spans="1:8" x14ac:dyDescent="0.25">
      <c r="A137" s="104"/>
      <c r="B137" s="108" t="s">
        <v>355</v>
      </c>
      <c r="C137" s="121">
        <v>0</v>
      </c>
      <c r="D137" s="121">
        <v>0</v>
      </c>
      <c r="E137" s="121">
        <v>0</v>
      </c>
      <c r="F137" s="121">
        <v>0</v>
      </c>
      <c r="G137" s="121">
        <v>0</v>
      </c>
      <c r="H137" s="121">
        <v>0</v>
      </c>
    </row>
    <row r="138" spans="1:8" x14ac:dyDescent="0.25">
      <c r="A138" s="104"/>
      <c r="B138" s="108" t="s">
        <v>356</v>
      </c>
      <c r="C138" s="121">
        <v>0</v>
      </c>
      <c r="D138" s="121">
        <v>0</v>
      </c>
      <c r="E138" s="121">
        <v>0</v>
      </c>
      <c r="F138" s="121">
        <v>0</v>
      </c>
      <c r="G138" s="121">
        <v>0</v>
      </c>
      <c r="H138" s="121">
        <v>0</v>
      </c>
    </row>
    <row r="139" spans="1:8" x14ac:dyDescent="0.25">
      <c r="A139" s="104"/>
      <c r="B139" s="108" t="s">
        <v>357</v>
      </c>
      <c r="C139" s="121">
        <v>0</v>
      </c>
      <c r="D139" s="121">
        <v>0</v>
      </c>
      <c r="E139" s="121">
        <v>0</v>
      </c>
      <c r="F139" s="121">
        <v>0</v>
      </c>
      <c r="G139" s="121">
        <v>0</v>
      </c>
      <c r="H139" s="121">
        <v>0</v>
      </c>
    </row>
    <row r="140" spans="1:8" x14ac:dyDescent="0.25">
      <c r="A140" s="104"/>
      <c r="B140" s="108" t="s">
        <v>358</v>
      </c>
      <c r="C140" s="121">
        <v>0</v>
      </c>
      <c r="D140" s="121">
        <v>0</v>
      </c>
      <c r="E140" s="121">
        <v>0</v>
      </c>
      <c r="F140" s="121">
        <v>0</v>
      </c>
      <c r="G140" s="121">
        <v>0</v>
      </c>
      <c r="H140" s="121">
        <v>0</v>
      </c>
    </row>
    <row r="141" spans="1:8" x14ac:dyDescent="0.25">
      <c r="A141" s="104"/>
      <c r="B141" s="108" t="s">
        <v>359</v>
      </c>
      <c r="C141" s="121">
        <v>0</v>
      </c>
      <c r="D141" s="121">
        <v>0</v>
      </c>
      <c r="E141" s="121">
        <v>0</v>
      </c>
      <c r="F141" s="121">
        <v>0</v>
      </c>
      <c r="G141" s="121">
        <v>0</v>
      </c>
      <c r="H141" s="121">
        <v>0</v>
      </c>
    </row>
    <row r="142" spans="1:8" x14ac:dyDescent="0.25">
      <c r="A142" s="104"/>
      <c r="B142" s="108" t="s">
        <v>360</v>
      </c>
      <c r="C142" s="121">
        <v>0</v>
      </c>
      <c r="D142" s="121">
        <v>0</v>
      </c>
      <c r="E142" s="121">
        <v>0</v>
      </c>
      <c r="F142" s="121">
        <v>0</v>
      </c>
      <c r="G142" s="121">
        <v>0</v>
      </c>
      <c r="H142" s="121">
        <v>0</v>
      </c>
    </row>
    <row r="143" spans="1:8" x14ac:dyDescent="0.25">
      <c r="A143" s="104"/>
      <c r="B143" s="108" t="s">
        <v>361</v>
      </c>
      <c r="C143" s="121">
        <v>0</v>
      </c>
      <c r="D143" s="121">
        <v>0</v>
      </c>
      <c r="E143" s="121">
        <v>0</v>
      </c>
      <c r="F143" s="121">
        <v>0</v>
      </c>
      <c r="G143" s="121">
        <v>0</v>
      </c>
      <c r="H143" s="121">
        <v>0</v>
      </c>
    </row>
    <row r="144" spans="1:8" x14ac:dyDescent="0.25">
      <c r="A144" s="104"/>
      <c r="B144" s="108" t="s">
        <v>362</v>
      </c>
      <c r="C144" s="121">
        <v>0</v>
      </c>
      <c r="D144" s="121">
        <v>0</v>
      </c>
      <c r="E144" s="121">
        <v>0</v>
      </c>
      <c r="F144" s="121">
        <v>0</v>
      </c>
      <c r="G144" s="121">
        <v>0</v>
      </c>
      <c r="H144" s="121">
        <v>0</v>
      </c>
    </row>
    <row r="145" spans="1:8" ht="15.75" thickBot="1" x14ac:dyDescent="0.3">
      <c r="A145" s="355" t="s">
        <v>363</v>
      </c>
      <c r="B145" s="356"/>
      <c r="C145" s="123">
        <v>0</v>
      </c>
      <c r="D145" s="123">
        <v>0</v>
      </c>
      <c r="E145" s="123">
        <v>0</v>
      </c>
      <c r="F145" s="123">
        <v>0</v>
      </c>
      <c r="G145" s="123">
        <v>0</v>
      </c>
      <c r="H145" s="123">
        <v>0</v>
      </c>
    </row>
    <row r="146" spans="1:8" x14ac:dyDescent="0.25">
      <c r="A146" s="104"/>
      <c r="B146" s="108" t="s">
        <v>364</v>
      </c>
      <c r="C146" s="121">
        <v>0</v>
      </c>
      <c r="D146" s="121">
        <v>0</v>
      </c>
      <c r="E146" s="121">
        <v>0</v>
      </c>
      <c r="F146" s="121">
        <v>0</v>
      </c>
      <c r="G146" s="121">
        <v>0</v>
      </c>
      <c r="H146" s="121">
        <v>0</v>
      </c>
    </row>
    <row r="147" spans="1:8" x14ac:dyDescent="0.25">
      <c r="A147" s="104"/>
      <c r="B147" s="108" t="s">
        <v>365</v>
      </c>
      <c r="C147" s="121">
        <v>0</v>
      </c>
      <c r="D147" s="121">
        <v>0</v>
      </c>
      <c r="E147" s="121">
        <v>0</v>
      </c>
      <c r="F147" s="121">
        <v>0</v>
      </c>
      <c r="G147" s="121">
        <v>0</v>
      </c>
      <c r="H147" s="121">
        <v>0</v>
      </c>
    </row>
    <row r="148" spans="1:8" x14ac:dyDescent="0.25">
      <c r="A148" s="104"/>
      <c r="B148" s="108" t="s">
        <v>366</v>
      </c>
      <c r="C148" s="121">
        <v>0</v>
      </c>
      <c r="D148" s="121">
        <v>0</v>
      </c>
      <c r="E148" s="121">
        <v>0</v>
      </c>
      <c r="F148" s="121">
        <v>0</v>
      </c>
      <c r="G148" s="121">
        <v>0</v>
      </c>
      <c r="H148" s="121">
        <v>0</v>
      </c>
    </row>
    <row r="149" spans="1:8" x14ac:dyDescent="0.25">
      <c r="A149" s="340" t="s">
        <v>367</v>
      </c>
      <c r="B149" s="297"/>
      <c r="C149" s="121">
        <v>0</v>
      </c>
      <c r="D149" s="121">
        <v>0</v>
      </c>
      <c r="E149" s="121">
        <v>0</v>
      </c>
      <c r="F149" s="121">
        <v>0</v>
      </c>
      <c r="G149" s="121">
        <v>0</v>
      </c>
      <c r="H149" s="121">
        <v>0</v>
      </c>
    </row>
    <row r="150" spans="1:8" x14ac:dyDescent="0.25">
      <c r="A150" s="104"/>
      <c r="B150" s="108" t="s">
        <v>368</v>
      </c>
      <c r="C150" s="121">
        <v>0</v>
      </c>
      <c r="D150" s="121">
        <v>0</v>
      </c>
      <c r="E150" s="121">
        <v>0</v>
      </c>
      <c r="F150" s="121">
        <v>0</v>
      </c>
      <c r="G150" s="121">
        <v>0</v>
      </c>
      <c r="H150" s="121">
        <v>0</v>
      </c>
    </row>
    <row r="151" spans="1:8" x14ac:dyDescent="0.25">
      <c r="A151" s="104"/>
      <c r="B151" s="108" t="s">
        <v>369</v>
      </c>
      <c r="C151" s="121">
        <v>0</v>
      </c>
      <c r="D151" s="121">
        <v>0</v>
      </c>
      <c r="E151" s="121">
        <v>0</v>
      </c>
      <c r="F151" s="121">
        <v>0</v>
      </c>
      <c r="G151" s="121">
        <v>0</v>
      </c>
      <c r="H151" s="121">
        <v>0</v>
      </c>
    </row>
    <row r="152" spans="1:8" x14ac:dyDescent="0.25">
      <c r="A152" s="104"/>
      <c r="B152" s="108" t="s">
        <v>370</v>
      </c>
      <c r="C152" s="121">
        <v>0</v>
      </c>
      <c r="D152" s="121">
        <v>0</v>
      </c>
      <c r="E152" s="121">
        <v>0</v>
      </c>
      <c r="F152" s="121">
        <v>0</v>
      </c>
      <c r="G152" s="121">
        <v>0</v>
      </c>
      <c r="H152" s="121">
        <v>0</v>
      </c>
    </row>
    <row r="153" spans="1:8" x14ac:dyDescent="0.25">
      <c r="A153" s="104"/>
      <c r="B153" s="108" t="s">
        <v>371</v>
      </c>
      <c r="C153" s="121">
        <v>0</v>
      </c>
      <c r="D153" s="121">
        <v>0</v>
      </c>
      <c r="E153" s="121">
        <v>0</v>
      </c>
      <c r="F153" s="121">
        <v>0</v>
      </c>
      <c r="G153" s="121">
        <v>0</v>
      </c>
      <c r="H153" s="121">
        <v>0</v>
      </c>
    </row>
    <row r="154" spans="1:8" x14ac:dyDescent="0.25">
      <c r="A154" s="104"/>
      <c r="B154" s="108" t="s">
        <v>372</v>
      </c>
      <c r="C154" s="121">
        <v>0</v>
      </c>
      <c r="D154" s="121">
        <v>0</v>
      </c>
      <c r="E154" s="121">
        <v>0</v>
      </c>
      <c r="F154" s="121">
        <v>0</v>
      </c>
      <c r="G154" s="121">
        <v>0</v>
      </c>
      <c r="H154" s="121">
        <v>0</v>
      </c>
    </row>
    <row r="155" spans="1:8" x14ac:dyDescent="0.25">
      <c r="A155" s="104"/>
      <c r="B155" s="108" t="s">
        <v>373</v>
      </c>
      <c r="C155" s="121">
        <v>0</v>
      </c>
      <c r="D155" s="121">
        <v>0</v>
      </c>
      <c r="E155" s="121">
        <v>0</v>
      </c>
      <c r="F155" s="121">
        <v>0</v>
      </c>
      <c r="G155" s="121">
        <v>0</v>
      </c>
      <c r="H155" s="121">
        <v>0</v>
      </c>
    </row>
    <row r="156" spans="1:8" x14ac:dyDescent="0.25">
      <c r="A156" s="104"/>
      <c r="B156" s="108" t="s">
        <v>374</v>
      </c>
      <c r="C156" s="121">
        <v>0</v>
      </c>
      <c r="D156" s="121">
        <v>0</v>
      </c>
      <c r="E156" s="121">
        <v>0</v>
      </c>
      <c r="F156" s="121">
        <v>0</v>
      </c>
      <c r="G156" s="121">
        <v>0</v>
      </c>
      <c r="H156" s="121">
        <v>0</v>
      </c>
    </row>
    <row r="157" spans="1:8" x14ac:dyDescent="0.25">
      <c r="A157" s="104"/>
      <c r="B157" s="108"/>
      <c r="C157" s="121"/>
      <c r="D157" s="121"/>
      <c r="E157" s="121"/>
      <c r="F157" s="121"/>
      <c r="G157" s="121"/>
      <c r="H157" s="103"/>
    </row>
    <row r="158" spans="1:8" x14ac:dyDescent="0.25">
      <c r="A158" s="272" t="s">
        <v>376</v>
      </c>
      <c r="B158" s="273"/>
      <c r="C158" s="122">
        <f>C81</f>
        <v>140197011</v>
      </c>
      <c r="D158" s="122">
        <f t="shared" ref="D158:H158" si="7">D81</f>
        <v>0</v>
      </c>
      <c r="E158" s="122">
        <f t="shared" si="7"/>
        <v>140197011</v>
      </c>
      <c r="F158" s="122">
        <f t="shared" si="7"/>
        <v>65729995</v>
      </c>
      <c r="G158" s="122">
        <f t="shared" si="7"/>
        <v>65729995</v>
      </c>
      <c r="H158" s="122">
        <f t="shared" si="7"/>
        <v>74467014</v>
      </c>
    </row>
    <row r="160" spans="1:8" x14ac:dyDescent="0.25">
      <c r="A160" s="227" t="s">
        <v>430</v>
      </c>
      <c r="B160" s="227"/>
      <c r="C160" s="227"/>
      <c r="D160" s="227"/>
      <c r="E160" s="227"/>
      <c r="F160" s="227"/>
      <c r="G160" s="227"/>
      <c r="H160" s="227"/>
    </row>
    <row r="161" spans="1:7" x14ac:dyDescent="0.25">
      <c r="A161" s="44"/>
      <c r="B161" s="44"/>
      <c r="C161" s="44"/>
      <c r="D161" s="44"/>
      <c r="E161" s="44"/>
      <c r="F161" s="44"/>
      <c r="G161" s="44"/>
    </row>
    <row r="162" spans="1:7" x14ac:dyDescent="0.25">
      <c r="A162" s="19"/>
      <c r="B162" s="20"/>
      <c r="C162" s="21"/>
      <c r="D162" s="21"/>
      <c r="E162" s="22"/>
      <c r="F162" s="23"/>
      <c r="G162" s="20"/>
    </row>
    <row r="163" spans="1:7" x14ac:dyDescent="0.25">
      <c r="A163" s="1"/>
      <c r="B163" s="228"/>
      <c r="C163" s="228"/>
      <c r="D163" s="206"/>
      <c r="E163" s="207"/>
      <c r="F163" s="207"/>
      <c r="G163" s="207"/>
    </row>
    <row r="164" spans="1:7" x14ac:dyDescent="0.25">
      <c r="A164" s="61"/>
      <c r="B164" s="280" t="s">
        <v>528</v>
      </c>
      <c r="C164" s="280"/>
      <c r="D164" s="206"/>
      <c r="E164" s="354" t="s">
        <v>536</v>
      </c>
      <c r="F164" s="354"/>
      <c r="G164" s="354"/>
    </row>
    <row r="165" spans="1:7" x14ac:dyDescent="0.25">
      <c r="A165" s="62"/>
      <c r="B165" s="281" t="s">
        <v>526</v>
      </c>
      <c r="C165" s="281"/>
      <c r="D165" s="210"/>
      <c r="E165" s="226" t="s">
        <v>517</v>
      </c>
      <c r="F165" s="226"/>
      <c r="G165" s="226"/>
    </row>
    <row r="166" spans="1:7" x14ac:dyDescent="0.25">
      <c r="B166" s="16"/>
      <c r="D166" s="10"/>
      <c r="E166" s="348"/>
      <c r="F166" s="348"/>
      <c r="G166" s="348"/>
    </row>
  </sheetData>
  <mergeCells count="37">
    <mergeCell ref="A57:B57"/>
    <mergeCell ref="A61:B61"/>
    <mergeCell ref="A69:B69"/>
    <mergeCell ref="A73:B73"/>
    <mergeCell ref="A9:B9"/>
    <mergeCell ref="A17:B17"/>
    <mergeCell ref="A27:B27"/>
    <mergeCell ref="A37:B37"/>
    <mergeCell ref="A47:B47"/>
    <mergeCell ref="B163:C163"/>
    <mergeCell ref="B164:C164"/>
    <mergeCell ref="E164:G164"/>
    <mergeCell ref="A84:B84"/>
    <mergeCell ref="A145:B145"/>
    <mergeCell ref="A149:B149"/>
    <mergeCell ref="A158:B158"/>
    <mergeCell ref="A92:B92"/>
    <mergeCell ref="A102:B102"/>
    <mergeCell ref="A112:B112"/>
    <mergeCell ref="A132:B132"/>
    <mergeCell ref="A136:B136"/>
    <mergeCell ref="B165:C165"/>
    <mergeCell ref="E165:G165"/>
    <mergeCell ref="E166:G166"/>
    <mergeCell ref="A1:H1"/>
    <mergeCell ref="A2:H2"/>
    <mergeCell ref="A4:H4"/>
    <mergeCell ref="A5:H5"/>
    <mergeCell ref="A6:B7"/>
    <mergeCell ref="C6:G6"/>
    <mergeCell ref="H6:H7"/>
    <mergeCell ref="A8:B8"/>
    <mergeCell ref="A82:B82"/>
    <mergeCell ref="A122:B122"/>
    <mergeCell ref="A83:B83"/>
    <mergeCell ref="B3:G3"/>
    <mergeCell ref="A160:H16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fitToHeight="0" orientation="landscape" horizontalDpi="4294967293" r:id="rId1"/>
  <headerFooter>
    <oddFooter>&amp;C&amp;P de &amp;N</oddFooter>
  </headerFooter>
  <rowBreaks count="2" manualBreakCount="2">
    <brk id="102" max="8" man="1"/>
    <brk id="134" max="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9"/>
  <sheetViews>
    <sheetView topLeftCell="A10" zoomScaleNormal="100" workbookViewId="0">
      <selection activeCell="G27" sqref="G27"/>
    </sheetView>
  </sheetViews>
  <sheetFormatPr baseColWidth="10" defaultRowHeight="15" x14ac:dyDescent="0.25"/>
  <cols>
    <col min="1" max="1" width="20.5703125" bestFit="1" customWidth="1"/>
    <col min="2" max="2" width="12.42578125" customWidth="1"/>
    <col min="3" max="3" width="16" customWidth="1"/>
  </cols>
  <sheetData>
    <row r="1" spans="1:9" x14ac:dyDescent="0.25">
      <c r="A1" s="361" t="s">
        <v>120</v>
      </c>
      <c r="B1" s="362"/>
      <c r="C1" s="362"/>
      <c r="D1" s="362"/>
      <c r="E1" s="362"/>
      <c r="F1" s="362"/>
      <c r="G1" s="363"/>
    </row>
    <row r="2" spans="1:9" x14ac:dyDescent="0.25">
      <c r="A2" s="251" t="s">
        <v>296</v>
      </c>
      <c r="B2" s="252"/>
      <c r="C2" s="252"/>
      <c r="D2" s="252"/>
      <c r="E2" s="252"/>
      <c r="F2" s="252"/>
      <c r="G2" s="253"/>
    </row>
    <row r="3" spans="1:9" x14ac:dyDescent="0.25">
      <c r="A3" s="251" t="s">
        <v>520</v>
      </c>
      <c r="B3" s="252"/>
      <c r="C3" s="252"/>
      <c r="D3" s="252"/>
      <c r="E3" s="252"/>
      <c r="F3" s="252"/>
      <c r="G3" s="253"/>
    </row>
    <row r="4" spans="1:9" x14ac:dyDescent="0.25">
      <c r="A4" s="251" t="s">
        <v>550</v>
      </c>
      <c r="B4" s="252"/>
      <c r="C4" s="252"/>
      <c r="D4" s="252"/>
      <c r="E4" s="252"/>
      <c r="F4" s="252"/>
      <c r="G4" s="253"/>
    </row>
    <row r="5" spans="1:9" ht="15.75" thickBot="1" x14ac:dyDescent="0.3">
      <c r="A5" s="254" t="s">
        <v>1</v>
      </c>
      <c r="B5" s="255"/>
      <c r="C5" s="255"/>
      <c r="D5" s="255"/>
      <c r="E5" s="255"/>
      <c r="F5" s="255"/>
      <c r="G5" s="256"/>
    </row>
    <row r="6" spans="1:9" ht="15.75" thickBot="1" x14ac:dyDescent="0.3">
      <c r="A6" s="234" t="s">
        <v>2</v>
      </c>
      <c r="B6" s="231" t="s">
        <v>297</v>
      </c>
      <c r="C6" s="232"/>
      <c r="D6" s="232"/>
      <c r="E6" s="232"/>
      <c r="F6" s="233"/>
      <c r="G6" s="234" t="s">
        <v>298</v>
      </c>
    </row>
    <row r="7" spans="1:9" ht="24.75" thickBot="1" x14ac:dyDescent="0.3">
      <c r="A7" s="235"/>
      <c r="B7" s="149" t="s">
        <v>185</v>
      </c>
      <c r="C7" s="149" t="s">
        <v>229</v>
      </c>
      <c r="D7" s="149" t="s">
        <v>230</v>
      </c>
      <c r="E7" s="149" t="s">
        <v>186</v>
      </c>
      <c r="F7" s="149" t="s">
        <v>203</v>
      </c>
      <c r="G7" s="275"/>
    </row>
    <row r="8" spans="1:9" ht="16.5" customHeight="1" x14ac:dyDescent="0.25">
      <c r="A8" s="49" t="s">
        <v>377</v>
      </c>
      <c r="B8" s="364">
        <f>SUM(B10:B24)</f>
        <v>140197012</v>
      </c>
      <c r="C8" s="364">
        <f t="shared" ref="C8" si="0">C10+C11+C12+C13+C14+C15+C16+C17+C18+C19+C20+C21+C22+C23</f>
        <v>0</v>
      </c>
      <c r="D8" s="364">
        <f>SUM(D10:D24)</f>
        <v>140197012</v>
      </c>
      <c r="E8" s="364">
        <f>SUM(E10:E24)</f>
        <v>65729995</v>
      </c>
      <c r="F8" s="364">
        <f>SUM(F10:F24)</f>
        <v>65729995</v>
      </c>
      <c r="G8" s="364">
        <f>SUM(G10:G24)</f>
        <v>74467013</v>
      </c>
    </row>
    <row r="9" spans="1:9" x14ac:dyDescent="0.25">
      <c r="A9" s="49" t="s">
        <v>378</v>
      </c>
      <c r="B9" s="365"/>
      <c r="C9" s="365"/>
      <c r="D9" s="365"/>
      <c r="E9" s="365"/>
      <c r="F9" s="365"/>
      <c r="G9" s="365"/>
    </row>
    <row r="10" spans="1:9" x14ac:dyDescent="0.25">
      <c r="A10" s="39" t="s">
        <v>502</v>
      </c>
      <c r="B10" s="144">
        <v>6552103</v>
      </c>
      <c r="C10" s="144">
        <v>0</v>
      </c>
      <c r="D10" s="144">
        <v>6552103</v>
      </c>
      <c r="E10" s="144">
        <v>2253369</v>
      </c>
      <c r="F10" s="144">
        <v>2253369</v>
      </c>
      <c r="G10" s="144">
        <v>4298734</v>
      </c>
    </row>
    <row r="11" spans="1:9" ht="36" x14ac:dyDescent="0.25">
      <c r="A11" s="39" t="s">
        <v>503</v>
      </c>
      <c r="B11" s="121">
        <v>94825728</v>
      </c>
      <c r="C11" s="110">
        <v>0</v>
      </c>
      <c r="D11" s="110">
        <v>94825728</v>
      </c>
      <c r="E11" s="110">
        <v>44019632</v>
      </c>
      <c r="F11" s="110">
        <v>44019632</v>
      </c>
      <c r="G11" s="110">
        <v>50806095</v>
      </c>
      <c r="I11" s="151"/>
    </row>
    <row r="12" spans="1:9" x14ac:dyDescent="0.25">
      <c r="A12" s="39" t="s">
        <v>532</v>
      </c>
      <c r="B12" s="144">
        <v>3481367</v>
      </c>
      <c r="C12" s="144">
        <v>0</v>
      </c>
      <c r="D12" s="144">
        <v>3481367</v>
      </c>
      <c r="E12" s="144">
        <v>1582482</v>
      </c>
      <c r="F12" s="144">
        <v>1582482</v>
      </c>
      <c r="G12" s="144">
        <v>1898884</v>
      </c>
    </row>
    <row r="13" spans="1:9" x14ac:dyDescent="0.25">
      <c r="A13" s="39" t="s">
        <v>504</v>
      </c>
      <c r="B13" s="144">
        <v>1743786</v>
      </c>
      <c r="C13" s="144">
        <v>0</v>
      </c>
      <c r="D13" s="144">
        <v>1743786</v>
      </c>
      <c r="E13" s="144">
        <v>1425193</v>
      </c>
      <c r="F13" s="144">
        <v>1425193</v>
      </c>
      <c r="G13" s="144">
        <v>318592</v>
      </c>
    </row>
    <row r="14" spans="1:9" x14ac:dyDescent="0.25">
      <c r="A14" s="39" t="s">
        <v>505</v>
      </c>
      <c r="B14" s="144">
        <v>3224133</v>
      </c>
      <c r="C14" s="144">
        <v>0</v>
      </c>
      <c r="D14" s="144">
        <v>3224133</v>
      </c>
      <c r="E14" s="144">
        <v>1407094</v>
      </c>
      <c r="F14" s="144">
        <v>1407094</v>
      </c>
      <c r="G14" s="144">
        <v>1817038</v>
      </c>
    </row>
    <row r="15" spans="1:9" x14ac:dyDescent="0.25">
      <c r="A15" s="39" t="s">
        <v>506</v>
      </c>
      <c r="B15" s="144">
        <v>1048710</v>
      </c>
      <c r="C15" s="144">
        <v>0</v>
      </c>
      <c r="D15" s="144">
        <v>1048710</v>
      </c>
      <c r="E15" s="144">
        <v>344938</v>
      </c>
      <c r="F15" s="144">
        <v>344938</v>
      </c>
      <c r="G15" s="144">
        <v>703772</v>
      </c>
    </row>
    <row r="16" spans="1:9" x14ac:dyDescent="0.25">
      <c r="A16" s="39" t="s">
        <v>507</v>
      </c>
      <c r="B16" s="144">
        <v>4108268</v>
      </c>
      <c r="C16" s="144">
        <v>0</v>
      </c>
      <c r="D16" s="144">
        <v>4108268</v>
      </c>
      <c r="E16" s="144">
        <v>2047863</v>
      </c>
      <c r="F16" s="144">
        <v>2047863</v>
      </c>
      <c r="G16" s="144">
        <v>2060404</v>
      </c>
    </row>
    <row r="17" spans="1:12" x14ac:dyDescent="0.25">
      <c r="A17" s="39" t="s">
        <v>508</v>
      </c>
      <c r="B17" s="144">
        <v>1304946</v>
      </c>
      <c r="C17" s="144">
        <v>0</v>
      </c>
      <c r="D17" s="144">
        <v>1304946</v>
      </c>
      <c r="E17" s="144">
        <v>1623485</v>
      </c>
      <c r="F17" s="144">
        <v>1623485</v>
      </c>
      <c r="G17" s="144">
        <v>-318539</v>
      </c>
    </row>
    <row r="18" spans="1:12" x14ac:dyDescent="0.25">
      <c r="A18" s="39" t="s">
        <v>509</v>
      </c>
      <c r="B18" s="144">
        <v>3279760</v>
      </c>
      <c r="C18" s="144">
        <v>0</v>
      </c>
      <c r="D18" s="144">
        <v>3279760</v>
      </c>
      <c r="E18" s="144">
        <v>1007657</v>
      </c>
      <c r="F18" s="144">
        <v>1007657</v>
      </c>
      <c r="G18" s="144">
        <v>2272102</v>
      </c>
    </row>
    <row r="19" spans="1:12" x14ac:dyDescent="0.25">
      <c r="A19" s="39" t="s">
        <v>510</v>
      </c>
      <c r="B19" s="144">
        <v>10367002</v>
      </c>
      <c r="C19" s="144">
        <v>0</v>
      </c>
      <c r="D19" s="144">
        <v>10367002</v>
      </c>
      <c r="E19" s="144">
        <v>4633400</v>
      </c>
      <c r="F19" s="144">
        <v>4633400</v>
      </c>
      <c r="G19" s="144">
        <v>5733603</v>
      </c>
    </row>
    <row r="20" spans="1:12" x14ac:dyDescent="0.25">
      <c r="A20" s="39" t="s">
        <v>511</v>
      </c>
      <c r="B20" s="144">
        <v>1566293</v>
      </c>
      <c r="C20" s="144">
        <v>0</v>
      </c>
      <c r="D20" s="144">
        <v>1566293</v>
      </c>
      <c r="E20" s="144">
        <v>695341</v>
      </c>
      <c r="F20" s="144">
        <v>695341</v>
      </c>
      <c r="G20" s="144">
        <v>870952</v>
      </c>
    </row>
    <row r="21" spans="1:12" x14ac:dyDescent="0.25">
      <c r="A21" s="39" t="s">
        <v>512</v>
      </c>
      <c r="B21" s="144">
        <v>4123539</v>
      </c>
      <c r="C21" s="144">
        <v>0</v>
      </c>
      <c r="D21" s="144">
        <v>4123539</v>
      </c>
      <c r="E21" s="144">
        <v>1862447</v>
      </c>
      <c r="F21" s="144">
        <v>1862447</v>
      </c>
      <c r="G21" s="144">
        <v>2261092</v>
      </c>
    </row>
    <row r="22" spans="1:12" x14ac:dyDescent="0.25">
      <c r="A22" s="39" t="s">
        <v>513</v>
      </c>
      <c r="B22" s="144">
        <v>1445730</v>
      </c>
      <c r="C22" s="144">
        <v>0</v>
      </c>
      <c r="D22" s="144">
        <v>1445730</v>
      </c>
      <c r="E22" s="144">
        <v>1278863</v>
      </c>
      <c r="F22" s="144">
        <v>1278863</v>
      </c>
      <c r="G22" s="144">
        <v>166867</v>
      </c>
    </row>
    <row r="23" spans="1:12" x14ac:dyDescent="0.25">
      <c r="A23" s="39" t="s">
        <v>529</v>
      </c>
      <c r="B23" s="144">
        <v>1264315</v>
      </c>
      <c r="C23" s="144">
        <v>0</v>
      </c>
      <c r="D23" s="144">
        <v>1264315</v>
      </c>
      <c r="E23" s="144">
        <v>535449</v>
      </c>
      <c r="F23" s="144">
        <v>535449</v>
      </c>
      <c r="G23" s="144">
        <v>728867</v>
      </c>
    </row>
    <row r="24" spans="1:12" ht="24" x14ac:dyDescent="0.25">
      <c r="A24" s="39" t="s">
        <v>545</v>
      </c>
      <c r="B24" s="144">
        <v>1861332</v>
      </c>
      <c r="C24" s="144">
        <v>0</v>
      </c>
      <c r="D24" s="144">
        <v>1861332</v>
      </c>
      <c r="E24" s="144">
        <v>1012782</v>
      </c>
      <c r="F24" s="144">
        <v>1012782</v>
      </c>
      <c r="G24" s="144">
        <v>848550</v>
      </c>
    </row>
    <row r="25" spans="1:12" ht="16.5" customHeight="1" x14ac:dyDescent="0.25">
      <c r="A25" s="127" t="s">
        <v>379</v>
      </c>
      <c r="B25" s="124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</row>
    <row r="26" spans="1:12" x14ac:dyDescent="0.25">
      <c r="A26" s="51"/>
      <c r="B26" s="170"/>
      <c r="C26" s="170"/>
      <c r="D26" s="170"/>
      <c r="E26" s="170"/>
      <c r="F26" s="170"/>
      <c r="G26" s="170"/>
      <c r="L26" t="s">
        <v>533</v>
      </c>
    </row>
    <row r="27" spans="1:12" ht="24" x14ac:dyDescent="0.25">
      <c r="A27" s="49" t="s">
        <v>376</v>
      </c>
      <c r="B27" s="124">
        <f>B8</f>
        <v>140197012</v>
      </c>
      <c r="C27" s="124">
        <f>+C8+C25</f>
        <v>0</v>
      </c>
      <c r="D27" s="124">
        <f>+D8+D25</f>
        <v>140197012</v>
      </c>
      <c r="E27" s="124">
        <f t="shared" ref="E27:G27" si="1">+E8+E25</f>
        <v>65729995</v>
      </c>
      <c r="F27" s="124">
        <f t="shared" si="1"/>
        <v>65729995</v>
      </c>
      <c r="G27" s="124">
        <f t="shared" si="1"/>
        <v>74467013</v>
      </c>
    </row>
    <row r="28" spans="1:12" ht="15.75" thickBot="1" x14ac:dyDescent="0.3">
      <c r="A28" s="143"/>
      <c r="B28" s="171"/>
      <c r="C28" s="171"/>
      <c r="D28" s="171"/>
      <c r="E28" s="171"/>
      <c r="F28" s="171"/>
      <c r="G28" s="171"/>
    </row>
    <row r="29" spans="1:12" x14ac:dyDescent="0.25">
      <c r="A29" s="366" t="s">
        <v>430</v>
      </c>
      <c r="B29" s="366"/>
      <c r="C29" s="366"/>
      <c r="D29" s="366"/>
      <c r="E29" s="366"/>
      <c r="F29" s="366"/>
      <c r="G29" s="366"/>
    </row>
    <row r="30" spans="1:12" ht="15" customHeight="1" x14ac:dyDescent="0.25">
      <c r="A30" s="227"/>
      <c r="B30" s="227"/>
      <c r="C30" s="227"/>
      <c r="D30" s="227"/>
      <c r="E30" s="227"/>
      <c r="F30" s="227"/>
      <c r="G30" s="227"/>
      <c r="H30" s="116"/>
    </row>
    <row r="31" spans="1:12" x14ac:dyDescent="0.25">
      <c r="A31" s="116"/>
      <c r="B31" s="116"/>
      <c r="C31" s="116"/>
      <c r="D31" s="116"/>
      <c r="E31" s="116"/>
      <c r="F31" s="116"/>
      <c r="G31" s="116"/>
      <c r="H31" s="116"/>
    </row>
    <row r="32" spans="1:12" x14ac:dyDescent="0.25">
      <c r="A32" s="44"/>
      <c r="B32" s="44"/>
      <c r="C32" s="44"/>
      <c r="D32" s="44"/>
      <c r="E32" s="44"/>
      <c r="F32" s="44"/>
      <c r="G32" s="44"/>
    </row>
    <row r="33" spans="1:7" x14ac:dyDescent="0.25">
      <c r="A33" s="44"/>
      <c r="B33" s="44"/>
      <c r="C33" s="44"/>
      <c r="D33" s="44"/>
      <c r="E33" s="44"/>
      <c r="F33" s="44"/>
      <c r="G33" s="44"/>
    </row>
    <row r="34" spans="1:7" x14ac:dyDescent="0.25">
      <c r="A34" s="19"/>
      <c r="B34" s="20"/>
      <c r="C34" s="21"/>
      <c r="D34" s="21"/>
      <c r="E34" s="22"/>
      <c r="F34" s="23"/>
      <c r="G34" s="20"/>
    </row>
    <row r="35" spans="1:7" x14ac:dyDescent="0.25">
      <c r="A35" s="1"/>
      <c r="B35" s="228"/>
      <c r="C35" s="228"/>
      <c r="D35" s="206"/>
      <c r="E35" s="207"/>
      <c r="F35" s="207"/>
      <c r="G35" s="207"/>
    </row>
    <row r="36" spans="1:7" x14ac:dyDescent="0.25">
      <c r="A36" s="61"/>
      <c r="B36" s="215" t="s">
        <v>530</v>
      </c>
      <c r="C36" s="215"/>
      <c r="D36" s="206"/>
      <c r="E36" s="354" t="s">
        <v>536</v>
      </c>
      <c r="F36" s="354"/>
      <c r="G36" s="354"/>
    </row>
    <row r="37" spans="1:7" x14ac:dyDescent="0.25">
      <c r="A37" s="62"/>
      <c r="B37" s="281" t="s">
        <v>526</v>
      </c>
      <c r="C37" s="281"/>
      <c r="D37" s="210"/>
      <c r="E37" s="226" t="s">
        <v>517</v>
      </c>
      <c r="F37" s="226"/>
      <c r="G37" s="226"/>
    </row>
    <row r="38" spans="1:7" x14ac:dyDescent="0.25">
      <c r="B38" s="16"/>
      <c r="D38" s="10"/>
      <c r="E38" s="348"/>
      <c r="F38" s="348"/>
      <c r="G38" s="348"/>
    </row>
    <row r="39" spans="1:7" x14ac:dyDescent="0.25">
      <c r="B39" s="15"/>
      <c r="D39" s="12"/>
      <c r="E39" s="274"/>
      <c r="F39" s="274"/>
      <c r="G39" s="274"/>
    </row>
  </sheetData>
  <mergeCells count="21">
    <mergeCell ref="E39:G39"/>
    <mergeCell ref="B35:C35"/>
    <mergeCell ref="E36:G36"/>
    <mergeCell ref="A3:G3"/>
    <mergeCell ref="G8:G9"/>
    <mergeCell ref="B37:C37"/>
    <mergeCell ref="E37:G37"/>
    <mergeCell ref="A29:G30"/>
    <mergeCell ref="E38:G38"/>
    <mergeCell ref="B8:B9"/>
    <mergeCell ref="C8:C9"/>
    <mergeCell ref="D8:D9"/>
    <mergeCell ref="E8:E9"/>
    <mergeCell ref="F8:F9"/>
    <mergeCell ref="A1:G1"/>
    <mergeCell ref="A2:G2"/>
    <mergeCell ref="A4:G4"/>
    <mergeCell ref="A5:G5"/>
    <mergeCell ref="A6:A7"/>
    <mergeCell ref="B6:F6"/>
    <mergeCell ref="G6:G7"/>
  </mergeCells>
  <pageMargins left="0.70866141732283472" right="0.70866141732283472" top="0.74803149606299213" bottom="0.74803149606299213" header="0.31496062992125984" footer="0.31496062992125984"/>
  <pageSetup scale="90" fitToHeight="0" orientation="portrait" horizontalDpi="4294967293" r:id="rId1"/>
  <headerFooter>
    <oddFooter>&amp;C&amp;P de 1</oddFooter>
  </headerFooter>
  <rowBreaks count="1" manualBreakCount="1">
    <brk id="37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93"/>
  <sheetViews>
    <sheetView zoomScaleNormal="100" workbookViewId="0">
      <selection activeCell="H78" sqref="H78"/>
    </sheetView>
  </sheetViews>
  <sheetFormatPr baseColWidth="10" defaultRowHeight="15" x14ac:dyDescent="0.25"/>
  <cols>
    <col min="1" max="1" width="3.7109375" customWidth="1"/>
    <col min="2" max="2" width="50.42578125" bestFit="1" customWidth="1"/>
  </cols>
  <sheetData>
    <row r="1" spans="1:8" x14ac:dyDescent="0.25">
      <c r="A1" s="217" t="s">
        <v>120</v>
      </c>
      <c r="B1" s="218"/>
      <c r="C1" s="218"/>
      <c r="D1" s="218"/>
      <c r="E1" s="218"/>
      <c r="F1" s="218"/>
      <c r="G1" s="218"/>
      <c r="H1" s="219"/>
    </row>
    <row r="2" spans="1:8" x14ac:dyDescent="0.25">
      <c r="A2" s="220" t="s">
        <v>296</v>
      </c>
      <c r="B2" s="221"/>
      <c r="C2" s="221"/>
      <c r="D2" s="221"/>
      <c r="E2" s="221"/>
      <c r="F2" s="221"/>
      <c r="G2" s="221"/>
      <c r="H2" s="222"/>
    </row>
    <row r="3" spans="1:8" x14ac:dyDescent="0.25">
      <c r="A3" s="220" t="s">
        <v>521</v>
      </c>
      <c r="B3" s="221"/>
      <c r="C3" s="221"/>
      <c r="D3" s="221"/>
      <c r="E3" s="221"/>
      <c r="F3" s="221"/>
      <c r="G3" s="221"/>
      <c r="H3" s="222"/>
    </row>
    <row r="4" spans="1:8" x14ac:dyDescent="0.25">
      <c r="A4" s="220" t="s">
        <v>551</v>
      </c>
      <c r="B4" s="221"/>
      <c r="C4" s="221"/>
      <c r="D4" s="221"/>
      <c r="E4" s="221"/>
      <c r="F4" s="221"/>
      <c r="G4" s="221"/>
      <c r="H4" s="222"/>
    </row>
    <row r="5" spans="1:8" ht="15.75" thickBot="1" x14ac:dyDescent="0.3">
      <c r="A5" s="223" t="s">
        <v>1</v>
      </c>
      <c r="B5" s="224"/>
      <c r="C5" s="224"/>
      <c r="D5" s="224"/>
      <c r="E5" s="224"/>
      <c r="F5" s="224"/>
      <c r="G5" s="224"/>
      <c r="H5" s="225"/>
    </row>
    <row r="6" spans="1:8" ht="15.75" thickBot="1" x14ac:dyDescent="0.3">
      <c r="A6" s="217" t="s">
        <v>2</v>
      </c>
      <c r="B6" s="250"/>
      <c r="C6" s="231" t="s">
        <v>297</v>
      </c>
      <c r="D6" s="232"/>
      <c r="E6" s="232"/>
      <c r="F6" s="232"/>
      <c r="G6" s="233"/>
      <c r="H6" s="234" t="s">
        <v>298</v>
      </c>
    </row>
    <row r="7" spans="1:8" ht="48.75" thickBot="1" x14ac:dyDescent="0.3">
      <c r="A7" s="223"/>
      <c r="B7" s="320"/>
      <c r="C7" s="139" t="s">
        <v>185</v>
      </c>
      <c r="D7" s="139" t="s">
        <v>299</v>
      </c>
      <c r="E7" s="139" t="s">
        <v>300</v>
      </c>
      <c r="F7" s="139" t="s">
        <v>186</v>
      </c>
      <c r="G7" s="139" t="s">
        <v>203</v>
      </c>
      <c r="H7" s="235"/>
    </row>
    <row r="8" spans="1:8" x14ac:dyDescent="0.25">
      <c r="A8" s="278"/>
      <c r="B8" s="369"/>
      <c r="C8" s="135"/>
      <c r="D8" s="135"/>
      <c r="E8" s="135"/>
      <c r="F8" s="135"/>
      <c r="G8" s="135"/>
      <c r="H8" s="135"/>
    </row>
    <row r="9" spans="1:8" x14ac:dyDescent="0.25">
      <c r="A9" s="236" t="s">
        <v>380</v>
      </c>
      <c r="B9" s="334"/>
      <c r="C9" s="31">
        <f>+C10</f>
        <v>140197011</v>
      </c>
      <c r="D9" s="31">
        <f t="shared" ref="D9:G9" si="0">+D10</f>
        <v>0</v>
      </c>
      <c r="E9" s="31">
        <f t="shared" si="0"/>
        <v>140197011</v>
      </c>
      <c r="F9" s="31">
        <f t="shared" si="0"/>
        <v>65729996</v>
      </c>
      <c r="G9" s="31">
        <f t="shared" si="0"/>
        <v>65729996</v>
      </c>
      <c r="H9" s="31">
        <f>+H13</f>
        <v>74467015</v>
      </c>
    </row>
    <row r="10" spans="1:8" x14ac:dyDescent="0.25">
      <c r="A10" s="272" t="s">
        <v>381</v>
      </c>
      <c r="B10" s="273"/>
      <c r="C10" s="105">
        <f>+C13</f>
        <v>140197011</v>
      </c>
      <c r="D10" s="105">
        <f t="shared" ref="D10:H10" si="1">+D13</f>
        <v>0</v>
      </c>
      <c r="E10" s="105">
        <f t="shared" si="1"/>
        <v>140197011</v>
      </c>
      <c r="F10" s="105">
        <f t="shared" si="1"/>
        <v>65729996</v>
      </c>
      <c r="G10" s="105">
        <f t="shared" si="1"/>
        <v>65729996</v>
      </c>
      <c r="H10" s="105">
        <f t="shared" si="1"/>
        <v>74467015</v>
      </c>
    </row>
    <row r="11" spans="1:8" x14ac:dyDescent="0.25">
      <c r="A11" s="104"/>
      <c r="B11" s="91" t="s">
        <v>382</v>
      </c>
      <c r="C11" s="172">
        <v>0</v>
      </c>
      <c r="D11" s="172">
        <v>0</v>
      </c>
      <c r="E11" s="172">
        <v>0</v>
      </c>
      <c r="F11" s="172">
        <v>0</v>
      </c>
      <c r="G11" s="172">
        <v>0</v>
      </c>
      <c r="H11" s="172">
        <v>0</v>
      </c>
    </row>
    <row r="12" spans="1:8" x14ac:dyDescent="0.25">
      <c r="A12" s="104"/>
      <c r="B12" s="91" t="s">
        <v>383</v>
      </c>
      <c r="C12" s="172">
        <v>0</v>
      </c>
      <c r="D12" s="172">
        <v>0</v>
      </c>
      <c r="E12" s="172">
        <v>0</v>
      </c>
      <c r="F12" s="172">
        <v>0</v>
      </c>
      <c r="G12" s="172">
        <v>0</v>
      </c>
      <c r="H12" s="172">
        <v>0</v>
      </c>
    </row>
    <row r="13" spans="1:8" x14ac:dyDescent="0.25">
      <c r="A13" s="104"/>
      <c r="B13" s="91" t="s">
        <v>384</v>
      </c>
      <c r="C13" s="121">
        <v>140197011</v>
      </c>
      <c r="D13" s="121">
        <v>0</v>
      </c>
      <c r="E13" s="121">
        <v>140197011</v>
      </c>
      <c r="F13" s="121">
        <v>65729996</v>
      </c>
      <c r="G13" s="121">
        <v>65729996</v>
      </c>
      <c r="H13" s="121">
        <v>74467015</v>
      </c>
    </row>
    <row r="14" spans="1:8" x14ac:dyDescent="0.25">
      <c r="A14" s="104"/>
      <c r="B14" s="91" t="s">
        <v>385</v>
      </c>
      <c r="C14" s="172">
        <v>0</v>
      </c>
      <c r="D14" s="172">
        <v>0</v>
      </c>
      <c r="E14" s="172">
        <v>0</v>
      </c>
      <c r="F14" s="172">
        <v>0</v>
      </c>
      <c r="G14" s="172">
        <v>0</v>
      </c>
      <c r="H14" s="172">
        <v>0</v>
      </c>
    </row>
    <row r="15" spans="1:8" x14ac:dyDescent="0.25">
      <c r="A15" s="104"/>
      <c r="B15" s="91" t="s">
        <v>386</v>
      </c>
      <c r="C15" s="172">
        <v>0</v>
      </c>
      <c r="D15" s="172">
        <v>0</v>
      </c>
      <c r="E15" s="172">
        <v>0</v>
      </c>
      <c r="F15" s="172">
        <v>0</v>
      </c>
      <c r="G15" s="172">
        <v>0</v>
      </c>
      <c r="H15" s="172">
        <v>0</v>
      </c>
    </row>
    <row r="16" spans="1:8" x14ac:dyDescent="0.25">
      <c r="A16" s="104"/>
      <c r="B16" s="91" t="s">
        <v>387</v>
      </c>
      <c r="C16" s="172">
        <v>0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</row>
    <row r="17" spans="1:8" x14ac:dyDescent="0.25">
      <c r="A17" s="104"/>
      <c r="B17" s="91" t="s">
        <v>388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</row>
    <row r="18" spans="1:8" x14ac:dyDescent="0.25">
      <c r="A18" s="104"/>
      <c r="B18" s="91" t="s">
        <v>389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</row>
    <row r="19" spans="1:8" x14ac:dyDescent="0.25">
      <c r="A19" s="125"/>
      <c r="B19" s="126"/>
      <c r="C19" s="173"/>
      <c r="D19" s="173"/>
      <c r="E19" s="173"/>
      <c r="F19" s="173"/>
      <c r="G19" s="173"/>
      <c r="H19" s="173"/>
    </row>
    <row r="20" spans="1:8" x14ac:dyDescent="0.25">
      <c r="A20" s="272" t="s">
        <v>390</v>
      </c>
      <c r="B20" s="273"/>
      <c r="C20" s="173">
        <v>0</v>
      </c>
      <c r="D20" s="173">
        <v>0</v>
      </c>
      <c r="E20" s="173">
        <v>0</v>
      </c>
      <c r="F20" s="173">
        <v>0</v>
      </c>
      <c r="G20" s="173">
        <v>0</v>
      </c>
      <c r="H20" s="173">
        <v>0</v>
      </c>
    </row>
    <row r="21" spans="1:8" x14ac:dyDescent="0.25">
      <c r="A21" s="104"/>
      <c r="B21" s="91" t="s">
        <v>391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</row>
    <row r="22" spans="1:8" x14ac:dyDescent="0.25">
      <c r="A22" s="104"/>
      <c r="B22" s="91" t="s">
        <v>392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  <c r="H22" s="172">
        <v>0</v>
      </c>
    </row>
    <row r="23" spans="1:8" x14ac:dyDescent="0.25">
      <c r="A23" s="104"/>
      <c r="B23" s="91" t="s">
        <v>393</v>
      </c>
      <c r="C23" s="172">
        <v>0</v>
      </c>
      <c r="D23" s="172">
        <v>0</v>
      </c>
      <c r="E23" s="172">
        <v>0</v>
      </c>
      <c r="F23" s="172">
        <v>0</v>
      </c>
      <c r="G23" s="172">
        <v>0</v>
      </c>
      <c r="H23" s="172">
        <v>0</v>
      </c>
    </row>
    <row r="24" spans="1:8" x14ac:dyDescent="0.25">
      <c r="A24" s="104"/>
      <c r="B24" s="91" t="s">
        <v>394</v>
      </c>
      <c r="C24" s="172">
        <v>0</v>
      </c>
      <c r="D24" s="172">
        <v>0</v>
      </c>
      <c r="E24" s="172">
        <v>0</v>
      </c>
      <c r="F24" s="172">
        <v>0</v>
      </c>
      <c r="G24" s="172">
        <v>0</v>
      </c>
      <c r="H24" s="172">
        <v>0</v>
      </c>
    </row>
    <row r="25" spans="1:8" x14ac:dyDescent="0.25">
      <c r="A25" s="104"/>
      <c r="B25" s="91" t="s">
        <v>395</v>
      </c>
      <c r="C25" s="172">
        <v>0</v>
      </c>
      <c r="D25" s="172">
        <v>0</v>
      </c>
      <c r="E25" s="172">
        <v>0</v>
      </c>
      <c r="F25" s="172">
        <v>0</v>
      </c>
      <c r="G25" s="172">
        <v>0</v>
      </c>
      <c r="H25" s="172">
        <v>0</v>
      </c>
    </row>
    <row r="26" spans="1:8" x14ac:dyDescent="0.25">
      <c r="A26" s="104"/>
      <c r="B26" s="91" t="s">
        <v>396</v>
      </c>
      <c r="C26" s="172">
        <v>0</v>
      </c>
      <c r="D26" s="172">
        <v>0</v>
      </c>
      <c r="E26" s="172">
        <v>0</v>
      </c>
      <c r="F26" s="172">
        <v>0</v>
      </c>
      <c r="G26" s="172">
        <v>0</v>
      </c>
      <c r="H26" s="172">
        <v>0</v>
      </c>
    </row>
    <row r="27" spans="1:8" x14ac:dyDescent="0.25">
      <c r="A27" s="104"/>
      <c r="B27" s="91" t="s">
        <v>397</v>
      </c>
      <c r="C27" s="172">
        <v>0</v>
      </c>
      <c r="D27" s="172">
        <v>0</v>
      </c>
      <c r="E27" s="172">
        <v>0</v>
      </c>
      <c r="F27" s="172">
        <v>0</v>
      </c>
      <c r="G27" s="172">
        <v>0</v>
      </c>
      <c r="H27" s="172">
        <v>0</v>
      </c>
    </row>
    <row r="28" spans="1:8" x14ac:dyDescent="0.25">
      <c r="A28" s="125"/>
      <c r="B28" s="126"/>
      <c r="C28" s="173"/>
      <c r="D28" s="173"/>
      <c r="E28" s="173"/>
      <c r="F28" s="173"/>
      <c r="G28" s="173"/>
      <c r="H28" s="173"/>
    </row>
    <row r="29" spans="1:8" x14ac:dyDescent="0.25">
      <c r="A29" s="272" t="s">
        <v>398</v>
      </c>
      <c r="B29" s="273"/>
      <c r="C29" s="173">
        <v>0</v>
      </c>
      <c r="D29" s="173">
        <v>0</v>
      </c>
      <c r="E29" s="173">
        <v>0</v>
      </c>
      <c r="F29" s="173">
        <v>0</v>
      </c>
      <c r="G29" s="173">
        <v>0</v>
      </c>
      <c r="H29" s="173">
        <v>0</v>
      </c>
    </row>
    <row r="30" spans="1:8" x14ac:dyDescent="0.25">
      <c r="A30" s="104"/>
      <c r="B30" s="91" t="s">
        <v>399</v>
      </c>
      <c r="C30" s="172">
        <v>0</v>
      </c>
      <c r="D30" s="172">
        <v>0</v>
      </c>
      <c r="E30" s="172">
        <v>0</v>
      </c>
      <c r="F30" s="172">
        <v>0</v>
      </c>
      <c r="G30" s="172">
        <v>0</v>
      </c>
      <c r="H30" s="172">
        <v>0</v>
      </c>
    </row>
    <row r="31" spans="1:8" x14ac:dyDescent="0.25">
      <c r="A31" s="104"/>
      <c r="B31" s="91" t="s">
        <v>400</v>
      </c>
      <c r="C31" s="172">
        <v>0</v>
      </c>
      <c r="D31" s="172">
        <v>0</v>
      </c>
      <c r="E31" s="172">
        <v>0</v>
      </c>
      <c r="F31" s="172">
        <v>0</v>
      </c>
      <c r="G31" s="172">
        <v>0</v>
      </c>
      <c r="H31" s="172">
        <v>0</v>
      </c>
    </row>
    <row r="32" spans="1:8" ht="15.75" thickBot="1" x14ac:dyDescent="0.3">
      <c r="A32" s="117"/>
      <c r="B32" s="94" t="s">
        <v>401</v>
      </c>
      <c r="C32" s="174">
        <v>0</v>
      </c>
      <c r="D32" s="174">
        <v>0</v>
      </c>
      <c r="E32" s="174">
        <v>0</v>
      </c>
      <c r="F32" s="174">
        <v>0</v>
      </c>
      <c r="G32" s="174">
        <v>0</v>
      </c>
      <c r="H32" s="174">
        <v>0</v>
      </c>
    </row>
    <row r="33" spans="1:8" x14ac:dyDescent="0.25">
      <c r="A33" s="159"/>
      <c r="B33" s="136" t="s">
        <v>402</v>
      </c>
      <c r="C33" s="175">
        <v>0</v>
      </c>
      <c r="D33" s="175">
        <v>0</v>
      </c>
      <c r="E33" s="176">
        <v>0</v>
      </c>
      <c r="F33" s="176">
        <v>0</v>
      </c>
      <c r="G33" s="176">
        <v>0</v>
      </c>
      <c r="H33" s="176">
        <v>0</v>
      </c>
    </row>
    <row r="34" spans="1:8" x14ac:dyDescent="0.25">
      <c r="A34" s="104"/>
      <c r="B34" s="91" t="s">
        <v>403</v>
      </c>
      <c r="C34" s="177">
        <v>0</v>
      </c>
      <c r="D34" s="177">
        <v>0</v>
      </c>
      <c r="E34" s="172">
        <v>0</v>
      </c>
      <c r="F34" s="172">
        <v>0</v>
      </c>
      <c r="G34" s="172">
        <v>0</v>
      </c>
      <c r="H34" s="172">
        <v>0</v>
      </c>
    </row>
    <row r="35" spans="1:8" x14ac:dyDescent="0.25">
      <c r="A35" s="104"/>
      <c r="B35" s="91" t="s">
        <v>404</v>
      </c>
      <c r="C35" s="172">
        <v>0</v>
      </c>
      <c r="D35" s="172">
        <v>0</v>
      </c>
      <c r="E35" s="172">
        <v>0</v>
      </c>
      <c r="F35" s="172">
        <v>0</v>
      </c>
      <c r="G35" s="172">
        <v>0</v>
      </c>
      <c r="H35" s="172">
        <v>0</v>
      </c>
    </row>
    <row r="36" spans="1:8" x14ac:dyDescent="0.25">
      <c r="A36" s="104"/>
      <c r="B36" s="91" t="s">
        <v>405</v>
      </c>
      <c r="C36" s="172">
        <v>0</v>
      </c>
      <c r="D36" s="172">
        <v>0</v>
      </c>
      <c r="E36" s="172">
        <v>0</v>
      </c>
      <c r="F36" s="172">
        <v>0</v>
      </c>
      <c r="G36" s="172">
        <v>0</v>
      </c>
      <c r="H36" s="172">
        <v>0</v>
      </c>
    </row>
    <row r="37" spans="1:8" x14ac:dyDescent="0.25">
      <c r="A37" s="104"/>
      <c r="B37" s="91" t="s">
        <v>406</v>
      </c>
      <c r="C37" s="172">
        <v>0</v>
      </c>
      <c r="D37" s="172">
        <v>0</v>
      </c>
      <c r="E37" s="172">
        <v>0</v>
      </c>
      <c r="F37" s="172">
        <v>0</v>
      </c>
      <c r="G37" s="172">
        <v>0</v>
      </c>
      <c r="H37" s="172">
        <v>0</v>
      </c>
    </row>
    <row r="38" spans="1:8" x14ac:dyDescent="0.25">
      <c r="A38" s="104"/>
      <c r="B38" s="91" t="s">
        <v>407</v>
      </c>
      <c r="C38" s="172">
        <v>0</v>
      </c>
      <c r="D38" s="172">
        <v>0</v>
      </c>
      <c r="E38" s="172">
        <v>0</v>
      </c>
      <c r="F38" s="172">
        <v>0</v>
      </c>
      <c r="G38" s="172">
        <v>0</v>
      </c>
      <c r="H38" s="172">
        <v>0</v>
      </c>
    </row>
    <row r="39" spans="1:8" x14ac:dyDescent="0.25">
      <c r="A39" s="125"/>
      <c r="B39" s="126"/>
      <c r="C39" s="173"/>
      <c r="D39" s="173"/>
      <c r="E39" s="173"/>
      <c r="F39" s="173"/>
      <c r="G39" s="173"/>
      <c r="H39" s="173"/>
    </row>
    <row r="40" spans="1:8" x14ac:dyDescent="0.25">
      <c r="A40" s="272" t="s">
        <v>408</v>
      </c>
      <c r="B40" s="273"/>
      <c r="C40" s="173">
        <v>0</v>
      </c>
      <c r="D40" s="173">
        <v>0</v>
      </c>
      <c r="E40" s="173">
        <v>0</v>
      </c>
      <c r="F40" s="173">
        <v>0</v>
      </c>
      <c r="G40" s="173">
        <v>0</v>
      </c>
      <c r="H40" s="173">
        <v>0</v>
      </c>
    </row>
    <row r="41" spans="1:8" x14ac:dyDescent="0.25">
      <c r="A41" s="104"/>
      <c r="B41" s="91" t="s">
        <v>409</v>
      </c>
      <c r="C41" s="172">
        <v>0</v>
      </c>
      <c r="D41" s="172">
        <v>0</v>
      </c>
      <c r="E41" s="172">
        <v>0</v>
      </c>
      <c r="F41" s="172">
        <v>0</v>
      </c>
      <c r="G41" s="172">
        <v>0</v>
      </c>
      <c r="H41" s="172">
        <v>0</v>
      </c>
    </row>
    <row r="42" spans="1:8" ht="24" x14ac:dyDescent="0.25">
      <c r="A42" s="104"/>
      <c r="B42" s="35" t="s">
        <v>410</v>
      </c>
      <c r="C42" s="172">
        <v>0</v>
      </c>
      <c r="D42" s="172">
        <v>0</v>
      </c>
      <c r="E42" s="172">
        <v>0</v>
      </c>
      <c r="F42" s="172">
        <v>0</v>
      </c>
      <c r="G42" s="172">
        <v>0</v>
      </c>
      <c r="H42" s="172">
        <v>0</v>
      </c>
    </row>
    <row r="43" spans="1:8" x14ac:dyDescent="0.25">
      <c r="A43" s="104"/>
      <c r="B43" s="91" t="s">
        <v>411</v>
      </c>
      <c r="C43" s="172">
        <v>0</v>
      </c>
      <c r="D43" s="172">
        <v>0</v>
      </c>
      <c r="E43" s="172">
        <v>0</v>
      </c>
      <c r="F43" s="172">
        <v>0</v>
      </c>
      <c r="G43" s="172">
        <v>0</v>
      </c>
      <c r="H43" s="172">
        <v>0</v>
      </c>
    </row>
    <row r="44" spans="1:8" x14ac:dyDescent="0.25">
      <c r="A44" s="104"/>
      <c r="B44" s="91" t="s">
        <v>412</v>
      </c>
      <c r="C44" s="172">
        <v>0</v>
      </c>
      <c r="D44" s="172">
        <v>0</v>
      </c>
      <c r="E44" s="172">
        <v>0</v>
      </c>
      <c r="F44" s="172">
        <v>0</v>
      </c>
      <c r="G44" s="172">
        <v>0</v>
      </c>
      <c r="H44" s="172">
        <v>0</v>
      </c>
    </row>
    <row r="45" spans="1:8" x14ac:dyDescent="0.25">
      <c r="A45" s="125"/>
      <c r="B45" s="126"/>
      <c r="C45" s="173"/>
      <c r="D45" s="173"/>
      <c r="E45" s="173"/>
      <c r="F45" s="173"/>
      <c r="G45" s="173"/>
      <c r="H45" s="173"/>
    </row>
    <row r="46" spans="1:8" x14ac:dyDescent="0.25">
      <c r="A46" s="272" t="s">
        <v>413</v>
      </c>
      <c r="B46" s="273"/>
      <c r="C46" s="173">
        <v>0</v>
      </c>
      <c r="D46" s="173">
        <v>0</v>
      </c>
      <c r="E46" s="173">
        <v>0</v>
      </c>
      <c r="F46" s="173">
        <v>0</v>
      </c>
      <c r="G46" s="173">
        <v>0</v>
      </c>
      <c r="H46" s="173">
        <v>0</v>
      </c>
    </row>
    <row r="47" spans="1:8" x14ac:dyDescent="0.25">
      <c r="A47" s="272" t="s">
        <v>381</v>
      </c>
      <c r="B47" s="273"/>
      <c r="C47" s="172"/>
      <c r="D47" s="172"/>
      <c r="E47" s="172"/>
      <c r="F47" s="172"/>
      <c r="G47" s="172"/>
      <c r="H47" s="172"/>
    </row>
    <row r="48" spans="1:8" x14ac:dyDescent="0.25">
      <c r="A48" s="104"/>
      <c r="B48" s="91" t="s">
        <v>382</v>
      </c>
      <c r="C48" s="172">
        <v>0</v>
      </c>
      <c r="D48" s="172">
        <v>0</v>
      </c>
      <c r="E48" s="172">
        <v>0</v>
      </c>
      <c r="F48" s="172">
        <v>0</v>
      </c>
      <c r="G48" s="172">
        <v>0</v>
      </c>
      <c r="H48" s="172">
        <v>0</v>
      </c>
    </row>
    <row r="49" spans="1:8" x14ac:dyDescent="0.25">
      <c r="A49" s="104"/>
      <c r="B49" s="91" t="s">
        <v>383</v>
      </c>
      <c r="C49" s="172">
        <v>0</v>
      </c>
      <c r="D49" s="172">
        <v>0</v>
      </c>
      <c r="E49" s="172">
        <v>0</v>
      </c>
      <c r="F49" s="172">
        <v>0</v>
      </c>
      <c r="G49" s="172">
        <v>0</v>
      </c>
      <c r="H49" s="172">
        <v>0</v>
      </c>
    </row>
    <row r="50" spans="1:8" x14ac:dyDescent="0.25">
      <c r="A50" s="104"/>
      <c r="B50" s="91" t="s">
        <v>384</v>
      </c>
      <c r="C50" s="172">
        <v>0</v>
      </c>
      <c r="D50" s="172">
        <v>0</v>
      </c>
      <c r="E50" s="172">
        <v>0</v>
      </c>
      <c r="F50" s="172">
        <v>0</v>
      </c>
      <c r="G50" s="172">
        <v>0</v>
      </c>
      <c r="H50" s="172">
        <v>0</v>
      </c>
    </row>
    <row r="51" spans="1:8" x14ac:dyDescent="0.25">
      <c r="A51" s="104"/>
      <c r="B51" s="91" t="s">
        <v>385</v>
      </c>
      <c r="C51" s="172">
        <v>0</v>
      </c>
      <c r="D51" s="172">
        <v>0</v>
      </c>
      <c r="E51" s="172">
        <v>0</v>
      </c>
      <c r="F51" s="172">
        <v>0</v>
      </c>
      <c r="G51" s="172">
        <v>0</v>
      </c>
      <c r="H51" s="172">
        <v>0</v>
      </c>
    </row>
    <row r="52" spans="1:8" x14ac:dyDescent="0.25">
      <c r="A52" s="104"/>
      <c r="B52" s="91" t="s">
        <v>386</v>
      </c>
      <c r="C52" s="172">
        <v>0</v>
      </c>
      <c r="D52" s="172">
        <v>0</v>
      </c>
      <c r="E52" s="172">
        <v>0</v>
      </c>
      <c r="F52" s="172">
        <v>0</v>
      </c>
      <c r="G52" s="172">
        <v>0</v>
      </c>
      <c r="H52" s="172">
        <v>0</v>
      </c>
    </row>
    <row r="53" spans="1:8" x14ac:dyDescent="0.25">
      <c r="A53" s="104"/>
      <c r="B53" s="91" t="s">
        <v>387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</row>
    <row r="54" spans="1:8" x14ac:dyDescent="0.25">
      <c r="A54" s="104"/>
      <c r="B54" s="91" t="s">
        <v>388</v>
      </c>
      <c r="C54" s="172">
        <v>0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</row>
    <row r="55" spans="1:8" x14ac:dyDescent="0.25">
      <c r="A55" s="104"/>
      <c r="B55" s="91" t="s">
        <v>389</v>
      </c>
      <c r="C55" s="172">
        <v>0</v>
      </c>
      <c r="D55" s="172">
        <v>0</v>
      </c>
      <c r="E55" s="172">
        <v>0</v>
      </c>
      <c r="F55" s="172">
        <v>0</v>
      </c>
      <c r="G55" s="172">
        <v>0</v>
      </c>
      <c r="H55" s="172">
        <v>0</v>
      </c>
    </row>
    <row r="56" spans="1:8" ht="15.75" thickBot="1" x14ac:dyDescent="0.3">
      <c r="A56" s="145"/>
      <c r="B56" s="146"/>
      <c r="C56" s="178"/>
      <c r="D56" s="178"/>
      <c r="E56" s="178"/>
      <c r="F56" s="178"/>
      <c r="G56" s="178"/>
      <c r="H56" s="178"/>
    </row>
    <row r="57" spans="1:8" x14ac:dyDescent="0.25">
      <c r="A57" s="349" t="s">
        <v>390</v>
      </c>
      <c r="B57" s="353"/>
      <c r="C57" s="173">
        <v>0</v>
      </c>
      <c r="D57" s="179">
        <v>0</v>
      </c>
      <c r="E57" s="173">
        <v>0</v>
      </c>
      <c r="F57" s="179">
        <v>0</v>
      </c>
      <c r="G57" s="173">
        <v>0</v>
      </c>
      <c r="H57" s="173">
        <v>0</v>
      </c>
    </row>
    <row r="58" spans="1:8" x14ac:dyDescent="0.25">
      <c r="A58" s="104"/>
      <c r="B58" s="91" t="s">
        <v>391</v>
      </c>
      <c r="C58" s="177">
        <v>0</v>
      </c>
      <c r="D58" s="177">
        <v>0</v>
      </c>
      <c r="E58" s="177">
        <v>0</v>
      </c>
      <c r="F58" s="177">
        <v>0</v>
      </c>
      <c r="G58" s="177">
        <v>0</v>
      </c>
      <c r="H58" s="177">
        <v>0</v>
      </c>
    </row>
    <row r="59" spans="1:8" x14ac:dyDescent="0.25">
      <c r="A59" s="104"/>
      <c r="B59" s="91" t="s">
        <v>392</v>
      </c>
      <c r="C59" s="172">
        <v>0</v>
      </c>
      <c r="D59" s="172">
        <v>0</v>
      </c>
      <c r="E59" s="172">
        <v>0</v>
      </c>
      <c r="F59" s="172">
        <v>0</v>
      </c>
      <c r="G59" s="172">
        <v>0</v>
      </c>
      <c r="H59" s="172">
        <v>0</v>
      </c>
    </row>
    <row r="60" spans="1:8" x14ac:dyDescent="0.25">
      <c r="A60" s="104"/>
      <c r="B60" s="91" t="s">
        <v>393</v>
      </c>
      <c r="C60" s="172">
        <v>0</v>
      </c>
      <c r="D60" s="172">
        <v>0</v>
      </c>
      <c r="E60" s="172">
        <v>0</v>
      </c>
      <c r="F60" s="172">
        <v>0</v>
      </c>
      <c r="G60" s="172">
        <v>0</v>
      </c>
      <c r="H60" s="172">
        <v>0</v>
      </c>
    </row>
    <row r="61" spans="1:8" x14ac:dyDescent="0.25">
      <c r="A61" s="104"/>
      <c r="B61" s="91" t="s">
        <v>394</v>
      </c>
      <c r="C61" s="172">
        <v>0</v>
      </c>
      <c r="D61" s="172">
        <v>0</v>
      </c>
      <c r="E61" s="172">
        <v>0</v>
      </c>
      <c r="F61" s="172">
        <v>0</v>
      </c>
      <c r="G61" s="172">
        <v>0</v>
      </c>
      <c r="H61" s="172">
        <v>0</v>
      </c>
    </row>
    <row r="62" spans="1:8" x14ac:dyDescent="0.25">
      <c r="A62" s="104"/>
      <c r="B62" s="91" t="s">
        <v>395</v>
      </c>
      <c r="C62" s="172">
        <v>0</v>
      </c>
      <c r="D62" s="172">
        <v>0</v>
      </c>
      <c r="E62" s="172">
        <v>0</v>
      </c>
      <c r="F62" s="172">
        <v>0</v>
      </c>
      <c r="G62" s="172">
        <v>0</v>
      </c>
      <c r="H62" s="172">
        <v>0</v>
      </c>
    </row>
    <row r="63" spans="1:8" x14ac:dyDescent="0.25">
      <c r="A63" s="104"/>
      <c r="B63" s="91" t="s">
        <v>396</v>
      </c>
      <c r="C63" s="172">
        <v>0</v>
      </c>
      <c r="D63" s="172">
        <v>0</v>
      </c>
      <c r="E63" s="172">
        <v>0</v>
      </c>
      <c r="F63" s="172">
        <v>0</v>
      </c>
      <c r="G63" s="172">
        <v>0</v>
      </c>
      <c r="H63" s="172">
        <v>0</v>
      </c>
    </row>
    <row r="64" spans="1:8" x14ac:dyDescent="0.25">
      <c r="A64" s="104"/>
      <c r="B64" s="91" t="s">
        <v>397</v>
      </c>
      <c r="C64" s="172">
        <v>0</v>
      </c>
      <c r="D64" s="172">
        <v>0</v>
      </c>
      <c r="E64" s="172">
        <v>0</v>
      </c>
      <c r="F64" s="172">
        <v>0</v>
      </c>
      <c r="G64" s="172">
        <v>0</v>
      </c>
      <c r="H64" s="172">
        <v>0</v>
      </c>
    </row>
    <row r="65" spans="1:8" x14ac:dyDescent="0.25">
      <c r="A65" s="125"/>
      <c r="B65" s="126"/>
      <c r="C65" s="173"/>
      <c r="D65" s="173"/>
      <c r="E65" s="173"/>
      <c r="F65" s="173"/>
      <c r="G65" s="173"/>
      <c r="H65" s="173"/>
    </row>
    <row r="66" spans="1:8" x14ac:dyDescent="0.25">
      <c r="A66" s="272" t="s">
        <v>398</v>
      </c>
      <c r="B66" s="273"/>
      <c r="C66" s="173">
        <v>0</v>
      </c>
      <c r="D66" s="173">
        <v>0</v>
      </c>
      <c r="E66" s="173">
        <v>0</v>
      </c>
      <c r="F66" s="173">
        <v>0</v>
      </c>
      <c r="G66" s="173">
        <v>0</v>
      </c>
      <c r="H66" s="173">
        <v>0</v>
      </c>
    </row>
    <row r="67" spans="1:8" x14ac:dyDescent="0.25">
      <c r="A67" s="104"/>
      <c r="B67" s="91" t="s">
        <v>399</v>
      </c>
      <c r="C67" s="172">
        <v>0</v>
      </c>
      <c r="D67" s="172">
        <v>0</v>
      </c>
      <c r="E67" s="172">
        <v>0</v>
      </c>
      <c r="F67" s="172">
        <v>0</v>
      </c>
      <c r="G67" s="172">
        <v>0</v>
      </c>
      <c r="H67" s="172">
        <v>0</v>
      </c>
    </row>
    <row r="68" spans="1:8" x14ac:dyDescent="0.25">
      <c r="A68" s="104"/>
      <c r="B68" s="91" t="s">
        <v>400</v>
      </c>
      <c r="C68" s="172">
        <v>0</v>
      </c>
      <c r="D68" s="172">
        <v>0</v>
      </c>
      <c r="E68" s="172">
        <v>0</v>
      </c>
      <c r="F68" s="172">
        <v>0</v>
      </c>
      <c r="G68" s="172">
        <v>0</v>
      </c>
      <c r="H68" s="172">
        <v>0</v>
      </c>
    </row>
    <row r="69" spans="1:8" x14ac:dyDescent="0.25">
      <c r="A69" s="104"/>
      <c r="B69" s="91" t="s">
        <v>401</v>
      </c>
      <c r="C69" s="172">
        <v>0</v>
      </c>
      <c r="D69" s="172">
        <v>0</v>
      </c>
      <c r="E69" s="172">
        <v>0</v>
      </c>
      <c r="F69" s="172">
        <v>0</v>
      </c>
      <c r="G69" s="172">
        <v>0</v>
      </c>
      <c r="H69" s="172">
        <v>0</v>
      </c>
    </row>
    <row r="70" spans="1:8" x14ac:dyDescent="0.25">
      <c r="A70" s="104"/>
      <c r="B70" s="91" t="s">
        <v>402</v>
      </c>
      <c r="C70" s="172">
        <v>0</v>
      </c>
      <c r="D70" s="172">
        <v>0</v>
      </c>
      <c r="E70" s="172">
        <v>0</v>
      </c>
      <c r="F70" s="172">
        <v>0</v>
      </c>
      <c r="G70" s="172">
        <v>0</v>
      </c>
      <c r="H70" s="172">
        <v>0</v>
      </c>
    </row>
    <row r="71" spans="1:8" x14ac:dyDescent="0.25">
      <c r="A71" s="104"/>
      <c r="B71" s="91" t="s">
        <v>403</v>
      </c>
      <c r="C71" s="172">
        <v>0</v>
      </c>
      <c r="D71" s="172">
        <v>0</v>
      </c>
      <c r="E71" s="172">
        <v>0</v>
      </c>
      <c r="F71" s="172">
        <v>0</v>
      </c>
      <c r="G71" s="172">
        <v>0</v>
      </c>
      <c r="H71" s="172">
        <v>0</v>
      </c>
    </row>
    <row r="72" spans="1:8" x14ac:dyDescent="0.25">
      <c r="A72" s="104"/>
      <c r="B72" s="91" t="s">
        <v>404</v>
      </c>
      <c r="C72" s="172">
        <v>0</v>
      </c>
      <c r="D72" s="172">
        <v>0</v>
      </c>
      <c r="E72" s="172">
        <v>0</v>
      </c>
      <c r="F72" s="172">
        <v>0</v>
      </c>
      <c r="G72" s="172">
        <v>0</v>
      </c>
      <c r="H72" s="172">
        <v>0</v>
      </c>
    </row>
    <row r="73" spans="1:8" x14ac:dyDescent="0.25">
      <c r="A73" s="104"/>
      <c r="B73" s="91" t="s">
        <v>405</v>
      </c>
      <c r="C73" s="172">
        <v>0</v>
      </c>
      <c r="D73" s="172">
        <v>0</v>
      </c>
      <c r="E73" s="172">
        <v>0</v>
      </c>
      <c r="F73" s="172">
        <v>0</v>
      </c>
      <c r="G73" s="172">
        <v>0</v>
      </c>
      <c r="H73" s="172">
        <v>0</v>
      </c>
    </row>
    <row r="74" spans="1:8" x14ac:dyDescent="0.25">
      <c r="A74" s="104"/>
      <c r="B74" s="91" t="s">
        <v>406</v>
      </c>
      <c r="C74" s="172">
        <v>0</v>
      </c>
      <c r="D74" s="172">
        <v>0</v>
      </c>
      <c r="E74" s="172">
        <v>0</v>
      </c>
      <c r="F74" s="172">
        <v>0</v>
      </c>
      <c r="G74" s="172">
        <v>0</v>
      </c>
      <c r="H74" s="172">
        <v>0</v>
      </c>
    </row>
    <row r="75" spans="1:8" x14ac:dyDescent="0.25">
      <c r="A75" s="104"/>
      <c r="B75" s="91" t="s">
        <v>407</v>
      </c>
      <c r="C75" s="172">
        <v>0</v>
      </c>
      <c r="D75" s="172">
        <v>0</v>
      </c>
      <c r="E75" s="172">
        <v>0</v>
      </c>
      <c r="F75" s="172">
        <v>0</v>
      </c>
      <c r="G75" s="172">
        <v>0</v>
      </c>
      <c r="H75" s="172">
        <v>0</v>
      </c>
    </row>
    <row r="76" spans="1:8" x14ac:dyDescent="0.25">
      <c r="A76" s="125"/>
      <c r="B76" s="126"/>
      <c r="C76" s="173"/>
      <c r="D76" s="173"/>
      <c r="E76" s="173"/>
      <c r="F76" s="173"/>
      <c r="G76" s="173"/>
      <c r="H76" s="173"/>
    </row>
    <row r="77" spans="1:8" x14ac:dyDescent="0.25">
      <c r="A77" s="272" t="s">
        <v>408</v>
      </c>
      <c r="B77" s="273"/>
      <c r="C77" s="173">
        <v>0</v>
      </c>
      <c r="D77" s="173">
        <v>0</v>
      </c>
      <c r="E77" s="173">
        <v>0</v>
      </c>
      <c r="F77" s="173">
        <v>0</v>
      </c>
      <c r="G77" s="173">
        <v>0</v>
      </c>
      <c r="H77" s="173">
        <v>0</v>
      </c>
    </row>
    <row r="78" spans="1:8" x14ac:dyDescent="0.25">
      <c r="A78" s="104"/>
      <c r="B78" s="91" t="s">
        <v>409</v>
      </c>
      <c r="C78" s="172">
        <v>0</v>
      </c>
      <c r="D78" s="172">
        <v>0</v>
      </c>
      <c r="E78" s="172">
        <v>0</v>
      </c>
      <c r="F78" s="172">
        <v>0</v>
      </c>
      <c r="G78" s="172">
        <v>0</v>
      </c>
      <c r="H78" s="172">
        <v>0</v>
      </c>
    </row>
    <row r="79" spans="1:8" ht="24" x14ac:dyDescent="0.25">
      <c r="A79" s="104"/>
      <c r="B79" s="35" t="s">
        <v>410</v>
      </c>
      <c r="C79" s="172">
        <v>0</v>
      </c>
      <c r="D79" s="172">
        <v>0</v>
      </c>
      <c r="E79" s="172">
        <v>0</v>
      </c>
      <c r="F79" s="172">
        <v>0</v>
      </c>
      <c r="G79" s="172">
        <v>0</v>
      </c>
      <c r="H79" s="172">
        <v>0</v>
      </c>
    </row>
    <row r="80" spans="1:8" ht="15.75" thickBot="1" x14ac:dyDescent="0.3">
      <c r="A80" s="117"/>
      <c r="B80" s="94" t="s">
        <v>411</v>
      </c>
      <c r="C80" s="174">
        <v>0</v>
      </c>
      <c r="D80" s="174">
        <v>0</v>
      </c>
      <c r="E80" s="174">
        <v>0</v>
      </c>
      <c r="F80" s="174">
        <v>0</v>
      </c>
      <c r="G80" s="174">
        <v>0</v>
      </c>
      <c r="H80" s="174">
        <v>0</v>
      </c>
    </row>
    <row r="81" spans="1:8" x14ac:dyDescent="0.25">
      <c r="A81" s="104"/>
      <c r="B81" s="91" t="s">
        <v>412</v>
      </c>
      <c r="C81" s="172">
        <v>0</v>
      </c>
      <c r="D81" s="172">
        <v>0</v>
      </c>
      <c r="E81" s="172">
        <v>0</v>
      </c>
      <c r="F81" s="172">
        <v>0</v>
      </c>
      <c r="G81" s="172">
        <v>0</v>
      </c>
      <c r="H81" s="172">
        <v>0</v>
      </c>
    </row>
    <row r="82" spans="1:8" ht="15.75" thickBot="1" x14ac:dyDescent="0.3">
      <c r="A82" s="367" t="s">
        <v>376</v>
      </c>
      <c r="B82" s="368"/>
      <c r="C82" s="180">
        <f>+C10+C46</f>
        <v>140197011</v>
      </c>
      <c r="D82" s="180">
        <f t="shared" ref="D82:H82" si="2">+D10+D46</f>
        <v>0</v>
      </c>
      <c r="E82" s="180">
        <f t="shared" si="2"/>
        <v>140197011</v>
      </c>
      <c r="F82" s="180">
        <f t="shared" si="2"/>
        <v>65729996</v>
      </c>
      <c r="G82" s="180">
        <f t="shared" si="2"/>
        <v>65729996</v>
      </c>
      <c r="H82" s="180">
        <f t="shared" si="2"/>
        <v>74467015</v>
      </c>
    </row>
    <row r="84" spans="1:8" x14ac:dyDescent="0.25">
      <c r="A84" s="227" t="s">
        <v>430</v>
      </c>
      <c r="B84" s="227"/>
      <c r="C84" s="227"/>
      <c r="D84" s="227"/>
      <c r="E84" s="227"/>
      <c r="F84" s="227"/>
      <c r="G84" s="227"/>
    </row>
    <row r="85" spans="1:8" x14ac:dyDescent="0.25">
      <c r="A85" s="227"/>
      <c r="B85" s="227"/>
      <c r="C85" s="227"/>
      <c r="D85" s="227"/>
      <c r="E85" s="227"/>
      <c r="F85" s="227"/>
      <c r="G85" s="227"/>
    </row>
    <row r="86" spans="1:8" x14ac:dyDescent="0.25">
      <c r="A86" s="116"/>
      <c r="B86" s="116"/>
      <c r="C86" s="116"/>
      <c r="D86" s="116"/>
      <c r="E86" s="116"/>
      <c r="F86" s="116"/>
      <c r="G86" s="116"/>
    </row>
    <row r="87" spans="1:8" x14ac:dyDescent="0.25">
      <c r="A87" s="44"/>
      <c r="B87" s="44"/>
      <c r="C87" s="44"/>
      <c r="D87" s="44"/>
      <c r="E87" s="44"/>
      <c r="F87" s="44"/>
      <c r="G87" s="44"/>
    </row>
    <row r="88" spans="1:8" x14ac:dyDescent="0.25">
      <c r="A88" s="44"/>
      <c r="B88" s="44"/>
      <c r="C88" s="44"/>
      <c r="D88" s="44"/>
      <c r="E88" s="44"/>
      <c r="F88" s="44"/>
      <c r="G88" s="44"/>
    </row>
    <row r="89" spans="1:8" x14ac:dyDescent="0.25">
      <c r="A89" s="19"/>
      <c r="B89" s="199"/>
      <c r="C89" s="200"/>
      <c r="D89" s="200"/>
      <c r="E89" s="201"/>
      <c r="F89" s="212"/>
      <c r="G89" s="199"/>
    </row>
    <row r="90" spans="1:8" x14ac:dyDescent="0.25">
      <c r="A90" s="1"/>
      <c r="B90" s="228"/>
      <c r="C90" s="228"/>
      <c r="D90" s="206"/>
      <c r="E90" s="207"/>
      <c r="F90" s="207"/>
      <c r="G90" s="207"/>
    </row>
    <row r="91" spans="1:8" x14ac:dyDescent="0.25">
      <c r="A91" s="61"/>
      <c r="B91" s="280" t="s">
        <v>531</v>
      </c>
      <c r="C91" s="280"/>
      <c r="D91" s="206"/>
      <c r="E91" s="354" t="s">
        <v>537</v>
      </c>
      <c r="F91" s="354"/>
      <c r="G91" s="354"/>
    </row>
    <row r="92" spans="1:8" x14ac:dyDescent="0.25">
      <c r="A92" s="62"/>
      <c r="B92" s="281" t="s">
        <v>526</v>
      </c>
      <c r="C92" s="281"/>
      <c r="D92" s="210"/>
      <c r="E92" s="226" t="s">
        <v>517</v>
      </c>
      <c r="F92" s="226"/>
      <c r="G92" s="226"/>
    </row>
    <row r="93" spans="1:8" x14ac:dyDescent="0.25">
      <c r="B93" s="15"/>
      <c r="D93" s="12"/>
      <c r="E93" s="274"/>
      <c r="F93" s="274"/>
      <c r="G93" s="274"/>
    </row>
  </sheetData>
  <mergeCells count="27">
    <mergeCell ref="A3:H3"/>
    <mergeCell ref="B90:C90"/>
    <mergeCell ref="B91:C91"/>
    <mergeCell ref="E91:G91"/>
    <mergeCell ref="B92:C92"/>
    <mergeCell ref="E92:G92"/>
    <mergeCell ref="A47:B47"/>
    <mergeCell ref="A57:B57"/>
    <mergeCell ref="A66:B66"/>
    <mergeCell ref="A77:B77"/>
    <mergeCell ref="A84:G85"/>
    <mergeCell ref="A1:H1"/>
    <mergeCell ref="A2:H2"/>
    <mergeCell ref="A4:H4"/>
    <mergeCell ref="A5:H5"/>
    <mergeCell ref="E93:G93"/>
    <mergeCell ref="A6:B7"/>
    <mergeCell ref="C6:G6"/>
    <mergeCell ref="H6:H7"/>
    <mergeCell ref="A82:B82"/>
    <mergeCell ref="A8:B8"/>
    <mergeCell ref="A9:B9"/>
    <mergeCell ref="A10:B10"/>
    <mergeCell ref="A20:B20"/>
    <mergeCell ref="A29:B29"/>
    <mergeCell ref="A40:B40"/>
    <mergeCell ref="A46:B4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9" fitToHeight="0" orientation="landscape" horizontalDpi="4294967293" r:id="rId1"/>
  <headerFooter>
    <oddFooter>&amp;C&amp;P de 4</oddFooter>
  </headerFooter>
  <rowBreaks count="2" manualBreakCount="2">
    <brk id="32" max="7" man="1"/>
    <brk id="56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2"/>
  <sheetViews>
    <sheetView tabSelected="1" zoomScaleNormal="100" workbookViewId="0">
      <selection activeCell="A23" sqref="A23"/>
    </sheetView>
  </sheetViews>
  <sheetFormatPr baseColWidth="10" defaultRowHeight="15" x14ac:dyDescent="0.25"/>
  <cols>
    <col min="1" max="1" width="62.5703125" bestFit="1" customWidth="1"/>
    <col min="7" max="7" width="11" customWidth="1"/>
  </cols>
  <sheetData>
    <row r="1" spans="1:7" x14ac:dyDescent="0.25">
      <c r="A1" s="217" t="s">
        <v>120</v>
      </c>
      <c r="B1" s="218"/>
      <c r="C1" s="218"/>
      <c r="D1" s="218"/>
      <c r="E1" s="218"/>
      <c r="F1" s="218"/>
      <c r="G1" s="219"/>
    </row>
    <row r="2" spans="1:7" x14ac:dyDescent="0.25">
      <c r="A2" s="220" t="s">
        <v>296</v>
      </c>
      <c r="B2" s="221"/>
      <c r="C2" s="221"/>
      <c r="D2" s="221"/>
      <c r="E2" s="221"/>
      <c r="F2" s="221"/>
      <c r="G2" s="222"/>
    </row>
    <row r="3" spans="1:7" x14ac:dyDescent="0.25">
      <c r="A3" s="220" t="s">
        <v>522</v>
      </c>
      <c r="B3" s="221"/>
      <c r="C3" s="221"/>
      <c r="D3" s="221"/>
      <c r="E3" s="221"/>
      <c r="F3" s="221"/>
      <c r="G3" s="222"/>
    </row>
    <row r="4" spans="1:7" x14ac:dyDescent="0.25">
      <c r="A4" s="220" t="s">
        <v>549</v>
      </c>
      <c r="B4" s="221"/>
      <c r="C4" s="221"/>
      <c r="D4" s="221"/>
      <c r="E4" s="221"/>
      <c r="F4" s="221"/>
      <c r="G4" s="222"/>
    </row>
    <row r="5" spans="1:7" ht="15.75" thickBot="1" x14ac:dyDescent="0.3">
      <c r="A5" s="223" t="s">
        <v>1</v>
      </c>
      <c r="B5" s="224"/>
      <c r="C5" s="224"/>
      <c r="D5" s="224"/>
      <c r="E5" s="224"/>
      <c r="F5" s="224"/>
      <c r="G5" s="225"/>
    </row>
    <row r="6" spans="1:7" ht="15.75" thickBot="1" x14ac:dyDescent="0.3">
      <c r="A6" s="229" t="s">
        <v>2</v>
      </c>
      <c r="B6" s="231" t="s">
        <v>297</v>
      </c>
      <c r="C6" s="232"/>
      <c r="D6" s="232"/>
      <c r="E6" s="232"/>
      <c r="F6" s="233"/>
      <c r="G6" s="234" t="s">
        <v>298</v>
      </c>
    </row>
    <row r="7" spans="1:7" ht="48.75" thickBot="1" x14ac:dyDescent="0.3">
      <c r="A7" s="230"/>
      <c r="B7" s="139" t="s">
        <v>185</v>
      </c>
      <c r="C7" s="139" t="s">
        <v>299</v>
      </c>
      <c r="D7" s="139" t="s">
        <v>300</v>
      </c>
      <c r="E7" s="139" t="s">
        <v>414</v>
      </c>
      <c r="F7" s="139" t="s">
        <v>203</v>
      </c>
      <c r="G7" s="235"/>
    </row>
    <row r="8" spans="1:7" x14ac:dyDescent="0.25">
      <c r="A8" s="127" t="s">
        <v>415</v>
      </c>
      <c r="B8" s="124">
        <f>+B9</f>
        <v>0</v>
      </c>
      <c r="C8" s="124">
        <f t="shared" ref="C8:G8" si="0">+C9</f>
        <v>0</v>
      </c>
      <c r="D8" s="124">
        <f t="shared" si="0"/>
        <v>0</v>
      </c>
      <c r="E8" s="124">
        <f t="shared" si="0"/>
        <v>0</v>
      </c>
      <c r="F8" s="124">
        <f t="shared" si="0"/>
        <v>0</v>
      </c>
      <c r="G8" s="124">
        <f t="shared" si="0"/>
        <v>0</v>
      </c>
    </row>
    <row r="9" spans="1:7" x14ac:dyDescent="0.25">
      <c r="A9" s="39" t="s">
        <v>416</v>
      </c>
      <c r="B9" s="128">
        <v>0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</row>
    <row r="10" spans="1:7" x14ac:dyDescent="0.25">
      <c r="A10" s="39" t="s">
        <v>417</v>
      </c>
      <c r="B10" s="128">
        <v>0</v>
      </c>
      <c r="C10" s="128">
        <v>0</v>
      </c>
      <c r="D10" s="128">
        <v>0</v>
      </c>
      <c r="E10" s="128">
        <v>0</v>
      </c>
      <c r="F10" s="128">
        <v>0</v>
      </c>
      <c r="G10" s="128">
        <v>0</v>
      </c>
    </row>
    <row r="11" spans="1:7" x14ac:dyDescent="0.25">
      <c r="A11" s="39" t="s">
        <v>418</v>
      </c>
      <c r="B11" s="128">
        <v>0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</row>
    <row r="12" spans="1:7" x14ac:dyDescent="0.25">
      <c r="A12" s="39" t="s">
        <v>419</v>
      </c>
      <c r="B12" s="128">
        <v>0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</row>
    <row r="13" spans="1:7" x14ac:dyDescent="0.25">
      <c r="A13" s="39" t="s">
        <v>420</v>
      </c>
      <c r="B13" s="128">
        <v>0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</row>
    <row r="14" spans="1:7" x14ac:dyDescent="0.25">
      <c r="A14" s="39" t="s">
        <v>421</v>
      </c>
      <c r="B14" s="128">
        <v>0</v>
      </c>
      <c r="C14" s="128">
        <v>0</v>
      </c>
      <c r="D14" s="128">
        <v>0</v>
      </c>
      <c r="E14" s="128">
        <v>0</v>
      </c>
      <c r="F14" s="128">
        <v>0</v>
      </c>
      <c r="G14" s="128">
        <v>0</v>
      </c>
    </row>
    <row r="15" spans="1:7" ht="24" x14ac:dyDescent="0.25">
      <c r="A15" s="39" t="s">
        <v>422</v>
      </c>
      <c r="B15" s="128">
        <v>0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</row>
    <row r="16" spans="1:7" x14ac:dyDescent="0.25">
      <c r="A16" s="129" t="s">
        <v>423</v>
      </c>
      <c r="B16" s="128">
        <v>0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</row>
    <row r="17" spans="1:7" x14ac:dyDescent="0.25">
      <c r="A17" s="129" t="s">
        <v>424</v>
      </c>
      <c r="B17" s="128">
        <v>0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</row>
    <row r="18" spans="1:7" x14ac:dyDescent="0.25">
      <c r="A18" s="39" t="s">
        <v>425</v>
      </c>
      <c r="B18" s="128">
        <v>0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</row>
    <row r="19" spans="1:7" x14ac:dyDescent="0.25">
      <c r="A19" s="39"/>
      <c r="B19" s="130"/>
      <c r="C19" s="131"/>
      <c r="D19" s="131"/>
      <c r="E19" s="131"/>
      <c r="F19" s="131"/>
      <c r="G19" s="131"/>
    </row>
    <row r="20" spans="1:7" x14ac:dyDescent="0.25">
      <c r="A20" s="127" t="s">
        <v>426</v>
      </c>
      <c r="B20" s="124">
        <v>0</v>
      </c>
      <c r="C20" s="124">
        <v>0</v>
      </c>
      <c r="D20" s="124">
        <v>0</v>
      </c>
      <c r="E20" s="124">
        <v>0</v>
      </c>
      <c r="F20" s="124">
        <v>0</v>
      </c>
      <c r="G20" s="124">
        <v>0</v>
      </c>
    </row>
    <row r="21" spans="1:7" x14ac:dyDescent="0.25">
      <c r="A21" s="39" t="s">
        <v>416</v>
      </c>
      <c r="B21" s="128">
        <v>0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</row>
    <row r="22" spans="1:7" x14ac:dyDescent="0.25">
      <c r="A22" s="39" t="s">
        <v>417</v>
      </c>
      <c r="B22" s="128">
        <v>0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</row>
    <row r="23" spans="1:7" x14ac:dyDescent="0.25">
      <c r="A23" s="39" t="s">
        <v>418</v>
      </c>
      <c r="B23" s="128">
        <v>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</row>
    <row r="24" spans="1:7" x14ac:dyDescent="0.25">
      <c r="A24" s="39" t="s">
        <v>419</v>
      </c>
      <c r="B24" s="128">
        <v>0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</row>
    <row r="25" spans="1:7" x14ac:dyDescent="0.25">
      <c r="A25" s="39" t="s">
        <v>420</v>
      </c>
      <c r="B25" s="128">
        <v>0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</row>
    <row r="26" spans="1:7" x14ac:dyDescent="0.25">
      <c r="A26" s="39" t="s">
        <v>421</v>
      </c>
      <c r="B26" s="128">
        <v>0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</row>
    <row r="27" spans="1:7" ht="24" x14ac:dyDescent="0.25">
      <c r="A27" s="39" t="s">
        <v>422</v>
      </c>
      <c r="B27" s="128">
        <v>0</v>
      </c>
      <c r="C27" s="128">
        <v>0</v>
      </c>
      <c r="D27" s="128">
        <v>0</v>
      </c>
      <c r="E27" s="128">
        <v>0</v>
      </c>
      <c r="F27" s="128">
        <v>0</v>
      </c>
      <c r="G27" s="128">
        <v>0</v>
      </c>
    </row>
    <row r="28" spans="1:7" x14ac:dyDescent="0.25">
      <c r="A28" s="129" t="s">
        <v>423</v>
      </c>
      <c r="B28" s="128">
        <v>0</v>
      </c>
      <c r="C28" s="128">
        <v>0</v>
      </c>
      <c r="D28" s="128">
        <v>0</v>
      </c>
      <c r="E28" s="128">
        <v>0</v>
      </c>
      <c r="F28" s="128">
        <v>0</v>
      </c>
      <c r="G28" s="128">
        <v>0</v>
      </c>
    </row>
    <row r="29" spans="1:7" x14ac:dyDescent="0.25">
      <c r="A29" s="129" t="s">
        <v>424</v>
      </c>
      <c r="B29" s="128">
        <v>0</v>
      </c>
      <c r="C29" s="128">
        <v>0</v>
      </c>
      <c r="D29" s="128">
        <v>0</v>
      </c>
      <c r="E29" s="128">
        <v>0</v>
      </c>
      <c r="F29" s="128">
        <v>0</v>
      </c>
      <c r="G29" s="128">
        <v>0</v>
      </c>
    </row>
    <row r="30" spans="1:7" ht="15.75" thickBot="1" x14ac:dyDescent="0.3">
      <c r="A30" s="38" t="s">
        <v>425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</row>
    <row r="31" spans="1:7" x14ac:dyDescent="0.25">
      <c r="A31" s="127" t="s">
        <v>427</v>
      </c>
      <c r="B31" s="124">
        <f>+B8</f>
        <v>0</v>
      </c>
      <c r="C31" s="124">
        <f t="shared" ref="C31:G31" si="1">+C8</f>
        <v>0</v>
      </c>
      <c r="D31" s="124">
        <f t="shared" si="1"/>
        <v>0</v>
      </c>
      <c r="E31" s="124">
        <f t="shared" si="1"/>
        <v>0</v>
      </c>
      <c r="F31" s="124">
        <f t="shared" si="1"/>
        <v>0</v>
      </c>
      <c r="G31" s="124">
        <f t="shared" si="1"/>
        <v>0</v>
      </c>
    </row>
    <row r="32" spans="1:7" ht="15.75" thickBot="1" x14ac:dyDescent="0.3">
      <c r="A32" s="132"/>
      <c r="B32" s="133"/>
      <c r="C32" s="29"/>
      <c r="D32" s="29"/>
      <c r="E32" s="29"/>
      <c r="F32" s="29"/>
      <c r="G32" s="29"/>
    </row>
    <row r="34" spans="1:7" x14ac:dyDescent="0.25">
      <c r="A34" s="227" t="s">
        <v>430</v>
      </c>
      <c r="B34" s="227"/>
      <c r="C34" s="227"/>
      <c r="D34" s="227"/>
      <c r="E34" s="227"/>
      <c r="F34" s="227"/>
      <c r="G34" s="227"/>
    </row>
    <row r="35" spans="1:7" x14ac:dyDescent="0.25">
      <c r="A35" s="227"/>
      <c r="B35" s="227"/>
      <c r="C35" s="227"/>
      <c r="D35" s="227"/>
      <c r="E35" s="227"/>
      <c r="F35" s="227"/>
      <c r="G35" s="227"/>
    </row>
    <row r="36" spans="1:7" x14ac:dyDescent="0.25">
      <c r="A36" s="209"/>
      <c r="B36" s="209"/>
      <c r="C36" s="207"/>
      <c r="D36" s="210"/>
      <c r="E36" s="226"/>
      <c r="F36" s="226"/>
      <c r="G36" s="226"/>
    </row>
    <row r="37" spans="1:7" x14ac:dyDescent="0.25">
      <c r="A37" s="209"/>
      <c r="B37" s="209"/>
      <c r="C37" s="207"/>
      <c r="D37" s="210"/>
      <c r="E37" s="216"/>
      <c r="F37" s="216"/>
      <c r="G37" s="216"/>
    </row>
    <row r="38" spans="1:7" x14ac:dyDescent="0.25">
      <c r="A38" s="209"/>
      <c r="B38" s="209"/>
      <c r="C38" s="207"/>
      <c r="D38" s="210"/>
      <c r="E38" s="216"/>
      <c r="F38" s="216"/>
      <c r="G38" s="216"/>
    </row>
    <row r="39" spans="1:7" x14ac:dyDescent="0.25">
      <c r="A39" s="25"/>
      <c r="B39" s="199"/>
      <c r="C39" s="200"/>
      <c r="D39" s="200"/>
      <c r="E39" s="201"/>
      <c r="F39" s="212"/>
      <c r="G39" s="199"/>
    </row>
    <row r="40" spans="1:7" x14ac:dyDescent="0.25">
      <c r="A40" s="11"/>
      <c r="B40" s="228"/>
      <c r="C40" s="228"/>
      <c r="D40" s="206"/>
      <c r="E40" s="207"/>
      <c r="F40" s="207"/>
      <c r="G40" s="207"/>
    </row>
    <row r="41" spans="1:7" ht="15" customHeight="1" x14ac:dyDescent="0.25">
      <c r="A41" s="208" t="s">
        <v>528</v>
      </c>
      <c r="B41" s="208"/>
      <c r="C41" s="207"/>
      <c r="D41" s="206"/>
      <c r="E41" s="215" t="s">
        <v>535</v>
      </c>
      <c r="F41" s="215"/>
      <c r="G41" s="215"/>
    </row>
    <row r="42" spans="1:7" x14ac:dyDescent="0.25">
      <c r="A42" s="209" t="s">
        <v>526</v>
      </c>
      <c r="B42" s="209"/>
      <c r="C42" s="207"/>
      <c r="D42" s="210"/>
      <c r="E42" s="226" t="s">
        <v>517</v>
      </c>
      <c r="F42" s="226"/>
      <c r="G42" s="226"/>
    </row>
  </sheetData>
  <mergeCells count="12">
    <mergeCell ref="E42:G42"/>
    <mergeCell ref="A34:G35"/>
    <mergeCell ref="B40:C40"/>
    <mergeCell ref="A6:A7"/>
    <mergeCell ref="B6:F6"/>
    <mergeCell ref="G6:G7"/>
    <mergeCell ref="E36:G36"/>
    <mergeCell ref="A1:G1"/>
    <mergeCell ref="A2:G2"/>
    <mergeCell ref="A4:G4"/>
    <mergeCell ref="A5:G5"/>
    <mergeCell ref="A3:G3"/>
  </mergeCells>
  <pageMargins left="0.70866141732283472" right="0.70866141732283472" top="0.74803149606299213" bottom="0.74803149606299213" header="0.31496062992125984" footer="0.31496062992125984"/>
  <pageSetup scale="93" fitToHeight="0" orientation="landscape" horizontalDpi="4294967293" r:id="rId1"/>
  <headerFooter>
    <oddFooter>&amp;C&amp;P de 2</oddFooter>
  </headerFooter>
  <rowBreaks count="1" manualBreakCount="1">
    <brk id="30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14</vt:i4>
      </vt:variant>
    </vt:vector>
  </HeadingPairs>
  <TitlesOfParts>
    <vt:vector size="23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  <vt:lpstr>'FORMATO 1'!Títulos_a_imprimir</vt:lpstr>
      <vt:lpstr>'FORMATO 5'!Títulos_a_imprimir</vt:lpstr>
      <vt:lpstr>'FORMATO 6A'!Títulos_a_imprimir</vt:lpstr>
      <vt:lpstr>'FORMATO 6B'!Títulos_a_imprimir</vt:lpstr>
      <vt:lpstr>'FORMATO 6C'!Títulos_a_imprimir</vt:lpstr>
      <vt:lpstr>'FORMATO 6D'!Títulos_a_imprimir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sarge_7</dc:creator>
  <cp:lastModifiedBy>marlen ocomatl cervantes</cp:lastModifiedBy>
  <cp:lastPrinted>2026-07-10T23:21:35Z</cp:lastPrinted>
  <dcterms:created xsi:type="dcterms:W3CDTF">2017-01-13T15:28:41Z</dcterms:created>
  <dcterms:modified xsi:type="dcterms:W3CDTF">2026-07-21T18:52:40Z</dcterms:modified>
</cp:coreProperties>
</file>