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1.AUTÓNOMOS Y PODERES\TJA\"/>
    </mc:Choice>
  </mc:AlternateContent>
  <xr:revisionPtr revIDLastSave="0" documentId="13_ncr:1_{E86764C6-89A0-4CD2-90B0-9CEBF9A496FC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FORMATO 1" sheetId="1" r:id="rId1"/>
    <sheet name="FORMATO 2" sheetId="2" r:id="rId2"/>
    <sheet name="FORMATO 3" sheetId="15" r:id="rId3"/>
    <sheet name="FORMATO 4" sheetId="3" r:id="rId4"/>
    <sheet name="FORMATO 5" sheetId="16" r:id="rId5"/>
    <sheet name="FORMATO 6A" sheetId="5" r:id="rId6"/>
    <sheet name="FORMATO 6B" sheetId="6" r:id="rId7"/>
    <sheet name="FORMATO 6C" sheetId="7" r:id="rId8"/>
    <sheet name="FORMATO 6D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3" l="1"/>
  <c r="C27" i="3"/>
  <c r="C25" i="3"/>
  <c r="F13" i="16"/>
  <c r="G13" i="16"/>
  <c r="F46" i="1"/>
  <c r="F42" i="1"/>
  <c r="B59" i="1"/>
  <c r="B58" i="1"/>
  <c r="D20" i="3" l="1"/>
  <c r="F34" i="16"/>
  <c r="C58" i="1"/>
  <c r="E9" i="6"/>
  <c r="F9" i="6"/>
  <c r="F18" i="5"/>
  <c r="D34" i="16"/>
  <c r="F64" i="1"/>
  <c r="B25" i="1"/>
  <c r="B17" i="1"/>
  <c r="G18" i="5"/>
  <c r="D71" i="16"/>
  <c r="D68" i="16"/>
  <c r="D67" i="16"/>
  <c r="C67" i="16"/>
  <c r="G9" i="1"/>
  <c r="D21" i="6" l="1"/>
  <c r="G21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2" i="6"/>
  <c r="G22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D12" i="6"/>
  <c r="G12" i="6" s="1"/>
  <c r="D11" i="6"/>
  <c r="G11" i="6" s="1"/>
  <c r="D10" i="6"/>
  <c r="H84" i="5"/>
  <c r="H83" i="5"/>
  <c r="H82" i="5"/>
  <c r="H81" i="5"/>
  <c r="H80" i="5"/>
  <c r="H72" i="5"/>
  <c r="H71" i="5"/>
  <c r="H70" i="5"/>
  <c r="H69" i="5"/>
  <c r="H68" i="5"/>
  <c r="H67" i="5"/>
  <c r="H66" i="5"/>
  <c r="H65" i="5"/>
  <c r="H63" i="5"/>
  <c r="H61" i="5"/>
  <c r="H59" i="5"/>
  <c r="H58" i="5"/>
  <c r="H57" i="5"/>
  <c r="H56" i="5"/>
  <c r="H55" i="5"/>
  <c r="H20" i="5"/>
  <c r="E84" i="5"/>
  <c r="E83" i="5"/>
  <c r="E82" i="5"/>
  <c r="E81" i="5"/>
  <c r="E80" i="5"/>
  <c r="E79" i="5"/>
  <c r="H79" i="5" s="1"/>
  <c r="E78" i="5"/>
  <c r="H78" i="5" s="1"/>
  <c r="E76" i="5"/>
  <c r="H76" i="5" s="1"/>
  <c r="E75" i="5"/>
  <c r="H75" i="5" s="1"/>
  <c r="E74" i="5"/>
  <c r="H74" i="5" s="1"/>
  <c r="E72" i="5"/>
  <c r="E71" i="5"/>
  <c r="E70" i="5"/>
  <c r="E69" i="5"/>
  <c r="E68" i="5"/>
  <c r="E67" i="5"/>
  <c r="E66" i="5"/>
  <c r="E65" i="5"/>
  <c r="E63" i="5"/>
  <c r="E62" i="5"/>
  <c r="H62" i="5" s="1"/>
  <c r="E61" i="5"/>
  <c r="E59" i="5"/>
  <c r="E58" i="5"/>
  <c r="E57" i="5"/>
  <c r="E56" i="5"/>
  <c r="E55" i="5"/>
  <c r="E54" i="5"/>
  <c r="H54" i="5" s="1"/>
  <c r="E53" i="5"/>
  <c r="H53" i="5" s="1"/>
  <c r="E52" i="5"/>
  <c r="H52" i="5" s="1"/>
  <c r="E51" i="5"/>
  <c r="H51" i="5" s="1"/>
  <c r="E49" i="5"/>
  <c r="H49" i="5" s="1"/>
  <c r="E48" i="5"/>
  <c r="H48" i="5" s="1"/>
  <c r="E47" i="5"/>
  <c r="H47" i="5" s="1"/>
  <c r="E46" i="5"/>
  <c r="H46" i="5" s="1"/>
  <c r="E45" i="5"/>
  <c r="H45" i="5" s="1"/>
  <c r="E44" i="5"/>
  <c r="H44" i="5" s="1"/>
  <c r="E43" i="5"/>
  <c r="H43" i="5" s="1"/>
  <c r="E42" i="5"/>
  <c r="H42" i="5" s="1"/>
  <c r="E41" i="5"/>
  <c r="H41" i="5" s="1"/>
  <c r="E38" i="5"/>
  <c r="H38" i="5" s="1"/>
  <c r="E37" i="5"/>
  <c r="H37" i="5" s="1"/>
  <c r="E36" i="5"/>
  <c r="H36" i="5" s="1"/>
  <c r="E35" i="5"/>
  <c r="H35" i="5" s="1"/>
  <c r="E34" i="5"/>
  <c r="H34" i="5" s="1"/>
  <c r="E33" i="5"/>
  <c r="H33" i="5" s="1"/>
  <c r="E32" i="5"/>
  <c r="H32" i="5" s="1"/>
  <c r="E31" i="5"/>
  <c r="H31" i="5" s="1"/>
  <c r="E30" i="5"/>
  <c r="H30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2" i="5"/>
  <c r="H22" i="5" s="1"/>
  <c r="E21" i="5"/>
  <c r="H21" i="5" s="1"/>
  <c r="E19" i="5"/>
  <c r="H19" i="5" s="1"/>
  <c r="E17" i="5"/>
  <c r="H17" i="5" s="1"/>
  <c r="E16" i="5"/>
  <c r="H16" i="5" s="1"/>
  <c r="E15" i="5"/>
  <c r="H15" i="5" s="1"/>
  <c r="E14" i="5"/>
  <c r="H14" i="5" s="1"/>
  <c r="E13" i="5"/>
  <c r="H13" i="5" s="1"/>
  <c r="E12" i="5"/>
  <c r="H12" i="5" s="1"/>
  <c r="E11" i="5"/>
  <c r="H11" i="5" s="1"/>
  <c r="C75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4" i="16"/>
  <c r="D14" i="16"/>
  <c r="D39" i="16"/>
  <c r="D38" i="16"/>
  <c r="D37" i="16"/>
  <c r="D36" i="16"/>
  <c r="D35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E15" i="16" s="1"/>
  <c r="D12" i="16"/>
  <c r="D11" i="16"/>
  <c r="D10" i="16"/>
  <c r="D9" i="16"/>
  <c r="D13" i="16"/>
  <c r="F40" i="16" s="1"/>
  <c r="F69" i="16" s="1"/>
  <c r="G42" i="1"/>
  <c r="B9" i="1"/>
  <c r="D9" i="6" l="1"/>
  <c r="G10" i="6"/>
  <c r="G9" i="6" s="1"/>
  <c r="G40" i="16"/>
  <c r="G15" i="16"/>
  <c r="F15" i="16"/>
  <c r="C9" i="6" l="1"/>
  <c r="B9" i="6"/>
  <c r="B40" i="16"/>
  <c r="C19" i="2"/>
  <c r="D19" i="2"/>
  <c r="E19" i="2"/>
  <c r="G19" i="2"/>
  <c r="H19" i="2"/>
  <c r="C17" i="1"/>
  <c r="C25" i="1"/>
  <c r="C9" i="1"/>
  <c r="F9" i="1" l="1"/>
  <c r="G70" i="1"/>
  <c r="F70" i="1"/>
  <c r="G64" i="1"/>
  <c r="G60" i="1"/>
  <c r="F60" i="1"/>
  <c r="G56" i="1"/>
  <c r="F56" i="1"/>
  <c r="G38" i="1"/>
  <c r="F38" i="1"/>
  <c r="G31" i="1"/>
  <c r="F31" i="1"/>
  <c r="G27" i="1"/>
  <c r="F27" i="1"/>
  <c r="G23" i="1"/>
  <c r="F23" i="1"/>
  <c r="G19" i="1"/>
  <c r="F19" i="1"/>
  <c r="C41" i="1"/>
  <c r="B41" i="1"/>
  <c r="C38" i="1"/>
  <c r="B38" i="1"/>
  <c r="C31" i="1"/>
  <c r="B31" i="1"/>
  <c r="C18" i="5"/>
  <c r="F73" i="1" l="1"/>
  <c r="C46" i="1"/>
  <c r="C59" i="1" s="1"/>
  <c r="F57" i="1"/>
  <c r="B46" i="1"/>
  <c r="G73" i="1"/>
  <c r="G46" i="1"/>
  <c r="C53" i="6"/>
  <c r="D53" i="6"/>
  <c r="E53" i="6"/>
  <c r="F53" i="6"/>
  <c r="B53" i="6"/>
  <c r="D60" i="5"/>
  <c r="E60" i="5"/>
  <c r="F60" i="5"/>
  <c r="G60" i="5"/>
  <c r="C60" i="5"/>
  <c r="G50" i="5"/>
  <c r="F50" i="5"/>
  <c r="E50" i="5"/>
  <c r="D50" i="5"/>
  <c r="C50" i="5"/>
  <c r="D29" i="5"/>
  <c r="E29" i="5"/>
  <c r="F29" i="5"/>
  <c r="G29" i="5"/>
  <c r="C29" i="5"/>
  <c r="D18" i="5"/>
  <c r="E18" i="5"/>
  <c r="D10" i="5"/>
  <c r="E10" i="5"/>
  <c r="F10" i="5"/>
  <c r="G10" i="5"/>
  <c r="C10" i="5"/>
  <c r="D75" i="16"/>
  <c r="E67" i="16"/>
  <c r="F67" i="16"/>
  <c r="G67" i="16"/>
  <c r="C40" i="16"/>
  <c r="D40" i="16"/>
  <c r="D69" i="16" s="1"/>
  <c r="E40" i="16"/>
  <c r="B69" i="16"/>
  <c r="B9" i="3" s="1"/>
  <c r="B54" i="3" s="1"/>
  <c r="B8" i="3"/>
  <c r="A28" i="2"/>
  <c r="E69" i="16" l="1"/>
  <c r="C9" i="3" s="1"/>
  <c r="F74" i="1"/>
  <c r="F18" i="2"/>
  <c r="F19" i="2" s="1"/>
  <c r="G57" i="1"/>
  <c r="G74" i="1" s="1"/>
  <c r="B18" i="2"/>
  <c r="B19" i="2" s="1"/>
  <c r="C19" i="3"/>
  <c r="C66" i="3"/>
  <c r="D9" i="3"/>
  <c r="C69" i="16"/>
  <c r="G69" i="16"/>
  <c r="H60" i="5"/>
  <c r="G53" i="6"/>
  <c r="H50" i="5"/>
  <c r="H29" i="5"/>
  <c r="H18" i="5"/>
  <c r="H10" i="5"/>
  <c r="G9" i="5"/>
  <c r="G87" i="5" s="1"/>
  <c r="F9" i="5"/>
  <c r="F87" i="5" s="1"/>
  <c r="C9" i="5"/>
  <c r="C87" i="5" s="1"/>
  <c r="E9" i="5"/>
  <c r="E87" i="5" s="1"/>
  <c r="E12" i="7" s="1"/>
  <c r="E10" i="7" s="1"/>
  <c r="E9" i="7" s="1"/>
  <c r="E75" i="7" s="1"/>
  <c r="D9" i="5"/>
  <c r="D87" i="5" s="1"/>
  <c r="D12" i="7" s="1"/>
  <c r="D10" i="7" s="1"/>
  <c r="D9" i="7" s="1"/>
  <c r="D75" i="7" s="1"/>
  <c r="C54" i="3" l="1"/>
  <c r="C8" i="3"/>
  <c r="B14" i="3"/>
  <c r="C12" i="7"/>
  <c r="C10" i="7" s="1"/>
  <c r="C9" i="7" s="1"/>
  <c r="C75" i="7" s="1"/>
  <c r="D66" i="3"/>
  <c r="D19" i="3"/>
  <c r="D14" i="3"/>
  <c r="G12" i="7"/>
  <c r="G10" i="7" s="1"/>
  <c r="G9" i="7" s="1"/>
  <c r="G75" i="7" s="1"/>
  <c r="C14" i="3"/>
  <c r="F12" i="7"/>
  <c r="F10" i="7" s="1"/>
  <c r="F9" i="7" s="1"/>
  <c r="F75" i="7" s="1"/>
  <c r="D54" i="3"/>
  <c r="D8" i="3"/>
  <c r="H9" i="5"/>
  <c r="H87" i="5" s="1"/>
  <c r="H12" i="7" s="1"/>
  <c r="H10" i="7" s="1"/>
  <c r="H9" i="7" s="1"/>
  <c r="H75" i="7" s="1"/>
  <c r="B63" i="3" l="1"/>
  <c r="B13" i="3"/>
  <c r="C63" i="3"/>
  <c r="C69" i="3" s="1"/>
  <c r="C70" i="3" s="1"/>
  <c r="C13" i="3"/>
  <c r="D63" i="3"/>
  <c r="D69" i="3" s="1"/>
  <c r="D70" i="3" s="1"/>
  <c r="D13" i="3"/>
  <c r="A5" i="7"/>
  <c r="A5" i="8"/>
  <c r="A5" i="5"/>
  <c r="A4" i="16"/>
  <c r="A3" i="3"/>
  <c r="A5" i="6"/>
  <c r="D25" i="3" l="1"/>
  <c r="D26" i="3" s="1"/>
  <c r="D27" i="3" s="1"/>
  <c r="D36" i="3" s="1"/>
  <c r="C26" i="3"/>
</calcChain>
</file>

<file path=xl/sharedStrings.xml><?xml version="1.0" encoding="utf-8"?>
<sst xmlns="http://schemas.openxmlformats.org/spreadsheetml/2006/main" count="922" uniqueCount="531">
  <si>
    <t>_x000C_</t>
  </si>
  <si>
    <t>Concepto</t>
  </si>
  <si>
    <t>PASIVO</t>
  </si>
  <si>
    <t>Pasivo Circulante</t>
  </si>
  <si>
    <t>a1) Efectivo</t>
  </si>
  <si>
    <t>a2) Bancos/Tesorería</t>
  </si>
  <si>
    <t>a3) Bancos/Dependencias y Otros</t>
  </si>
  <si>
    <t>a2) Proveedores por Pagar a Corto Plazo</t>
  </si>
  <si>
    <t>a5) Fondos con Afectación Específica</t>
  </si>
  <si>
    <t>a7) Otros Efectivos y Equivalentes</t>
  </si>
  <si>
    <t>Plazo</t>
  </si>
  <si>
    <t>b2) Cuentas por Cobrar a Corto Plazo</t>
  </si>
  <si>
    <t>b4) Ingresos por Recuperar a Corto Plazo</t>
  </si>
  <si>
    <t>b6) Préstamos Otorgados a Corto Plazo</t>
  </si>
  <si>
    <t>d. Títulos y Valores a Corto Plazo</t>
  </si>
  <si>
    <t>d1) Inventario de Mercancías para Venta</t>
  </si>
  <si>
    <t>d2) Inventario de Mercancías Terminadas</t>
  </si>
  <si>
    <t>d5) Bienes en Tránsito</t>
  </si>
  <si>
    <t>f1) Fondos en Garantía a Corto Plazo</t>
  </si>
  <si>
    <t>f3) Fondos Contingentes a Corto Plazo</t>
  </si>
  <si>
    <t>g1) Valores en Garantía</t>
  </si>
  <si>
    <t>g4) Adquisición con Fondos de Terceros</t>
  </si>
  <si>
    <t>g3) Otras Provisiones a Corto Plazo</t>
  </si>
  <si>
    <t>h1) Ingresos por Clasificar</t>
  </si>
  <si>
    <t>h2) Recaudación por Participar</t>
  </si>
  <si>
    <t>h3) Otros Pasivos Circulantes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</si>
  <si>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</si>
  <si>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</si>
  <si>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</si>
  <si>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</si>
  <si>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</si>
  <si>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f. Provisiones a Largo Plazo</t>
  </si>
  <si>
    <t>II. Total del Pasivo (II=IIA+IIB)</t>
  </si>
  <si>
    <t>HACIENDA PÚBLICA / PATRIMONIO</t>
  </si>
  <si>
    <t>a. Aportaciones</t>
  </si>
  <si>
    <t>b. Donaciones de Capital</t>
  </si>
  <si>
    <t>b. Resultados de Ejercicios Anteriores</t>
  </si>
  <si>
    <t>c. Revalúos</t>
  </si>
  <si>
    <t>d. Reservas</t>
  </si>
  <si>
    <t>a. Resultado por Posición Monetaria</t>
  </si>
  <si>
    <t>ACTIVO</t>
  </si>
  <si>
    <t>Activo Circulante</t>
  </si>
  <si>
    <t>d. Inventarios (d=d1+d2+d3+d4+d5)</t>
  </si>
  <si>
    <t>e. Almacenes</t>
  </si>
  <si>
    <t>Activo No Circulante</t>
  </si>
  <si>
    <t>a. Inversiones Financieras a Largo Plazo</t>
  </si>
  <si>
    <t>d. Bienes Muebles</t>
  </si>
  <si>
    <t>e. Activos Intangibles</t>
  </si>
  <si>
    <t>g. Activos Diferidos</t>
  </si>
  <si>
    <t>i. Otros Activos no Circulantes</t>
  </si>
  <si>
    <t>I. Total del Activo (I=IA+IB)</t>
  </si>
  <si>
    <t>Denominación de la Deuda Pública y</t>
  </si>
  <si>
    <t>Disposiciones</t>
  </si>
  <si>
    <t>Amortizaciones</t>
  </si>
  <si>
    <t>Revaluaciones,</t>
  </si>
  <si>
    <t>Saldo Final</t>
  </si>
  <si>
    <t>Pago de</t>
  </si>
  <si>
    <t>Otros Pasivos</t>
  </si>
  <si>
    <t>del Periodo</t>
  </si>
  <si>
    <t>Reclasificaciones</t>
  </si>
  <si>
    <t>del Periodo (h)</t>
  </si>
  <si>
    <t>Intereses del</t>
  </si>
  <si>
    <t>(e)</t>
  </si>
  <si>
    <t>(f)</t>
  </si>
  <si>
    <t>y Otros Ajustes (g)</t>
  </si>
  <si>
    <t>h=d+e-f+g</t>
  </si>
  <si>
    <t>Periodo (i)</t>
  </si>
  <si>
    <t>1. Deuda Pública (1=A+B)</t>
  </si>
  <si>
    <t>A. Corto Plazo (A=a1+a2+a3))</t>
  </si>
  <si>
    <t>a1) Instituciones de Crédito</t>
  </si>
  <si>
    <t>a2) Títulos y Valores</t>
  </si>
  <si>
    <t>a3) Arrendamientos Financieros</t>
  </si>
  <si>
    <t>B. Largo Plazo (B=b1+b2+b3))</t>
  </si>
  <si>
    <t>b1) Instituciones de Crédito</t>
  </si>
  <si>
    <t>b2) Títulos y Valores</t>
  </si>
  <si>
    <t>b3) Arrendamientos Financieros</t>
  </si>
  <si>
    <t>2. Otros Pasivos</t>
  </si>
  <si>
    <t>4. Deuda Contingente (informativo)</t>
  </si>
  <si>
    <t>Obligaciones a Corto Plazo (k)</t>
  </si>
  <si>
    <t>Monto</t>
  </si>
  <si>
    <t>Tasa de</t>
  </si>
  <si>
    <t>Comisiones y Costos</t>
  </si>
  <si>
    <t>Tasa</t>
  </si>
  <si>
    <t>Contratado (l)</t>
  </si>
  <si>
    <t>Pactado (m)</t>
  </si>
  <si>
    <t>Interés (n)</t>
  </si>
  <si>
    <t>Relacionados (o)</t>
  </si>
  <si>
    <t>Efectiva (p)</t>
  </si>
  <si>
    <t>6. Obligaciones a Corto Plazo(informativo)</t>
  </si>
  <si>
    <t>3. Total de la Deuda Pública y Otros Pasivos (3=1+2)</t>
  </si>
  <si>
    <t>5. Valor de Instrumentos Bono Cupón Cero (informativo)</t>
  </si>
  <si>
    <t>Pago de Comisiones</t>
  </si>
  <si>
    <t>y demás costos asociados</t>
  </si>
  <si>
    <t>durante el periodo (j)</t>
  </si>
  <si>
    <t>Estimado/</t>
  </si>
  <si>
    <t>Recaudado/</t>
  </si>
  <si>
    <t>Aprobado</t>
  </si>
  <si>
    <t>Devengado</t>
  </si>
  <si>
    <t>Pagado</t>
  </si>
  <si>
    <t>A. Ingresos Totales (A=A1+A2+A3)</t>
  </si>
  <si>
    <t>A1. Ingresos de Libre Disposición</t>
  </si>
  <si>
    <t>A2. Transferencias Federales Etiquetadas</t>
  </si>
  <si>
    <t>A3. Financiamiento Neto</t>
  </si>
  <si>
    <t>B. Egresos Presupuestarios (B=B1+B2)</t>
  </si>
  <si>
    <t>B1. Gasto No Etiquetado</t>
  </si>
  <si>
    <t>(sin incluir Amortización de la Deuda Pública)</t>
  </si>
  <si>
    <t>B2. Gasto Etiquetado</t>
  </si>
  <si>
    <t>C. Remanentes del Ejercicio Anterior (C=C1+C2)</t>
  </si>
  <si>
    <t>C1. Remanentes de Libre Disposición</t>
  </si>
  <si>
    <t>aplicados en el periodo</t>
  </si>
  <si>
    <t>C2. Remanentes de Transferencias Federales Etiquetadas</t>
  </si>
  <si>
    <t>I. Balance Presupuestario (I=A-B+C)</t>
  </si>
  <si>
    <t>E. Intereses, Comisiones y Gastos de la Deuda (E=E1+E2)</t>
  </si>
  <si>
    <t>E1. Intereses, Comisiones y Gastos de la Deuda</t>
  </si>
  <si>
    <t>con Gasto No Etiquetado</t>
  </si>
  <si>
    <t>E2. Intereses, Comisiones y Gastos de la Deuda</t>
  </si>
  <si>
    <t>con Gasto Etiquetado</t>
  </si>
  <si>
    <t>IV. Balance Primario (IV=III-E)</t>
  </si>
  <si>
    <t>F. Financiamiento (F=F1+F2)</t>
  </si>
  <si>
    <t>F1. Financiamiento con Fuente de Pago</t>
  </si>
  <si>
    <t>de Ingresos de Libre Disposición</t>
  </si>
  <si>
    <t>de Transferencias Federales Etiquetadas</t>
  </si>
  <si>
    <t>G. Amortización de la Deuda (G=G1+G2)</t>
  </si>
  <si>
    <t>G1. Amortización de la Deuda Pública</t>
  </si>
  <si>
    <t>A3. Financiamiento Neto (A3=F-G)</t>
  </si>
  <si>
    <t>A3.1 Financiamiento Neto con Fuente de Pago</t>
  </si>
  <si>
    <t>de Ingresos de Libre Disposición (A3.1=F1-G1)</t>
  </si>
  <si>
    <t>C1. Remanentes de Ingresos de Libre Disposición</t>
  </si>
  <si>
    <t>aplicados en el periodo)</t>
  </si>
  <si>
    <t>II. Balance Presupuestario sin Financiamiento Neto (II=I-A3)</t>
  </si>
  <si>
    <t>III. Balance Presupuestario sin Financiamiento Neto y sin Remanentes del Ejercicio Anterior (III=II-C)</t>
  </si>
  <si>
    <t>F1. Financiamiento con Fuente de Pago de Ingresos de Libre Disposición</t>
  </si>
  <si>
    <t>F2. Financiamiento con Fuente de Pago de Transferencias Federales Etiquetadas</t>
  </si>
  <si>
    <t>G1. Amortización de la Deuda Pública con Gasto No Etiquetado</t>
  </si>
  <si>
    <t>G2. Amortización de la Deuda Pública con Gasto Etiquetado</t>
  </si>
  <si>
    <t>V. Balance Presupuestario de Recursos Disponibles (V=A1+A3.1-B1+C1)</t>
  </si>
  <si>
    <t>VI. Balance Presupuestario de Recursos Disponibles sin Financiamiento Neto (VI=V-A3.1)</t>
  </si>
  <si>
    <t>A3.2 Financiamiento Neto con Fuente de Pago de Transferencias Federales Etiquetadas (A3.2=F2-G2)</t>
  </si>
  <si>
    <t>B2. Gasto Etiquetado (sin incluir Amortización de la Deuda Pública)</t>
  </si>
  <si>
    <t>C2. Remanentes de Transferencias Federales Etiquetadas aplicados en el periodo)</t>
  </si>
  <si>
    <t>VII. Balance Presupuestario de Recursos Etiquetados (VII=A2+A3.2-B2+C2)</t>
  </si>
  <si>
    <t>VIII. Balance Presupuestario de Recursos Etiquetados sin Financiamiento Neto (VIII=VII-A3.2)</t>
  </si>
  <si>
    <t>IA. Total de Activos Circulantes (IA=a+b+c+d+e+f+g)</t>
  </si>
  <si>
    <t>IIA. Total de Pasivos Circulantes (IIA=a+b+c+d+e+f+g+h)</t>
  </si>
  <si>
    <t>a. Efectivo y Equivalentes (a=a1+a2+a3+a4+a5+a6+a7)</t>
  </si>
  <si>
    <t>a1) Servicios Personales por Pagar a Corto Plazo</t>
  </si>
  <si>
    <t>a4) Inversiones Temporales (Hasta 3 meses)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</si>
  <si>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</si>
  <si>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</si>
  <si>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</si>
  <si>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</si>
  <si>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</si>
  <si>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</si>
  <si>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</si>
  <si>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</si>
  <si>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</si>
  <si>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</si>
  <si>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b. Documentos por Pagar a Corto Plazo (b=b1+b2+b3)</t>
  </si>
  <si>
    <t>b1) Documentos Comerciales por Pagar a Corto Plazo</t>
  </si>
  <si>
    <t>b3) Deudores Diversos por Cobrar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</si>
  <si>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</si>
  <si>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</si>
  <si>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</si>
  <si>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</si>
  <si>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</si>
  <si>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</si>
  <si>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</si>
  <si>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</si>
  <si>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</si>
  <si>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e. Pasivos Diferidos a Corto Plazo (e=e1+e2+e3)</t>
  </si>
  <si>
    <t>c2) Anticipo a Proveedores por Adquisición de Bienes Inmuebles y Muebles a Corto Plazo</t>
  </si>
  <si>
    <t>e1) Ingresos Cobrados por Adelantado a Corto Plazo</t>
  </si>
  <si>
    <t>c3) Anticipo a Proveedores por Adquisición de Bienes Intangibles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</si>
  <si>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</si>
  <si>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</si>
  <si>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</si>
  <si>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</si>
  <si>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f. Fondos y Bienes de Terceros en Garantía y/o Administración a Corto Plazo (f=f1+f2+f3+f4+f5+f6)</t>
  </si>
  <si>
    <t>d3) Inventario de Mercancías en Proceso de Elaboración</t>
  </si>
  <si>
    <t>f2) Fondos en Administración a Corto Plazo</t>
  </si>
  <si>
    <t>f4) Fondos de Fideicomisos, Mandatos y Contratos Análogos a Corto Plazo</t>
  </si>
  <si>
    <t>d4) Inventario de Materias Primas, Materiales y Suministros para Producción</t>
  </si>
  <si>
    <t>f5) Otros Fondos de Terceros en Garantía y/o Administración a Corto Plazo</t>
  </si>
  <si>
    <t>f. Estimación por Pérdida o Deterioro de Activos Circulantes (f=f1+f2)</t>
  </si>
  <si>
    <t>f1) Estimaciones para Cuentas Incobrables por Derechos a Recibir Efectivo o Equivalentes</t>
  </si>
  <si>
    <t>f6) Valores y Bienes en Garantía a Corto Plazo</t>
  </si>
  <si>
    <t>g. Provisiones a Corto Plazo (g=g1+g2+g3)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</si>
  <si>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</si>
  <si>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</si>
  <si>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</si>
  <si>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</si>
  <si>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h. Otros Pasivos a Corto Plazo (h=h1+h2+h3)</t>
  </si>
  <si>
    <t>g2) Bienes en Garantía (excluye depósitos de fondos)</t>
  </si>
  <si>
    <t>g3) Bienes Derivados de Embargos, Decomisos, Aseguramientos y Dación en Pago</t>
  </si>
  <si>
    <t>b. Derechos a Recibir Efectivo o Equivalentes a Largo Plazo</t>
  </si>
  <si>
    <t>e. Fondos y Bienes de Terceros en Garantía y/o en Administración a Largo Plazo</t>
  </si>
  <si>
    <t>f. Depreciación, Deterioro y Amortización Acumulada de Bienes</t>
  </si>
  <si>
    <t>h. Estimación por Pérdida o Deterioro de Activos no Circulantes</t>
  </si>
  <si>
    <t>IIB. Total de Pasivos No Circulantes (IIB=a+b+c+d+e+f)</t>
  </si>
  <si>
    <t>IB. Total de Activos No Circulantes (IB=a+b+c+d+e+f+g+h+i)</t>
  </si>
  <si>
    <t>IIIA. Hacienda Pública/Patrimonio Contribuido (IIIA = a + b + c)</t>
  </si>
  <si>
    <t>c. Actualización de la Hacienda Pública/Patrimonio</t>
  </si>
  <si>
    <t>IIIB. Hacienda Pública/Patrimonio Generado (IIIB = a + b + c + d + e)</t>
  </si>
  <si>
    <t>a. Resultados del Ejercicio (Ahorro/Desahorro)</t>
  </si>
  <si>
    <t>e. Rectificaciones de Resultados de Ejercicios Anteriores</t>
  </si>
  <si>
    <t>IIIC. Exceso o Insuficiencia en la Actualización de la Hacienda Pública/Patrimonio (IIIC=a+b)</t>
  </si>
  <si>
    <t>b. Resultado por Tenencia de Activos no Monetarios</t>
  </si>
  <si>
    <t>III. Total Hacienda Pública/Patrimonio (III=IIIA+IIIB+IIIC)</t>
  </si>
  <si>
    <t>IV. Total del Pasivo y Hacienda Pública/Patrimonio (IV=II+III)</t>
  </si>
  <si>
    <t>Ampliaciones/</t>
  </si>
  <si>
    <t>Estimado</t>
  </si>
  <si>
    <t>Reducciones</t>
  </si>
  <si>
    <t>Modificado</t>
  </si>
  <si>
    <t>Recaudado</t>
  </si>
  <si>
    <t>Diferencia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</si>
  <si>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</si>
  <si>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</si>
  <si>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</si>
  <si>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</si>
  <si>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</si>
  <si>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</si>
  <si>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</si>
  <si>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</si>
  <si>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</si>
  <si>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</si>
  <si>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</si>
  <si>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</si>
  <si>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</si>
  <si>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</si>
  <si>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</si>
  <si>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</si>
  <si>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</si>
  <si>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</si>
  <si>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</si>
  <si>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</si>
  <si>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</si>
  <si>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</si>
  <si>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</si>
  <si>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</si>
  <si>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</si>
  <si>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</si>
  <si>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</si>
  <si>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</si>
  <si>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</si>
  <si>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</si>
  <si>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</si>
  <si>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</si>
  <si>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</si>
  <si>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</si>
  <si>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</si>
  <si>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</si>
  <si>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</si>
  <si>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</si>
  <si>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</si>
  <si>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</t>
  </si>
  <si>
    <t>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</si>
  <si>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</si>
  <si>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</si>
  <si>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</t>
  </si>
  <si>
    <t>Distrito Federal</t>
  </si>
  <si>
    <t>a8) Fondo de Aportaciones para el Fortalecimiento de las Entidades</t>
  </si>
  <si>
    <t>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</si>
  <si>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</si>
  <si>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</si>
  <si>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</si>
  <si>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</si>
  <si>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</si>
  <si>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</si>
  <si>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</t>
  </si>
  <si>
    <t>Hidrocarburos</t>
  </si>
  <si>
    <t>c2) Fondo Minero</t>
  </si>
  <si>
    <t>D. Transferencias, Asignaciones, Subsidios y Subvenciones, y Pensiones y Jub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</si>
  <si>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</si>
  <si>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</si>
  <si>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</si>
  <si>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</si>
  <si>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</si>
  <si>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</si>
  <si>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</t>
  </si>
  <si>
    <t>2. Ingresos Derivados de Financiamientos con Fuente de Pago</t>
  </si>
  <si>
    <t>3. Ingresos Derivados de Financiamientos (3 = 1 + 2)</t>
  </si>
  <si>
    <t>Subejercicio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</si>
  <si>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</si>
  <si>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</si>
  <si>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</si>
  <si>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</si>
  <si>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</si>
  <si>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</si>
  <si>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</si>
  <si>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</si>
  <si>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</si>
  <si>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</si>
  <si>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</t>
  </si>
  <si>
    <t>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</si>
  <si>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</si>
  <si>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</si>
  <si>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</si>
  <si>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</si>
  <si>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</si>
  <si>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</si>
  <si>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</si>
  <si>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</si>
  <si>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</si>
  <si>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</si>
  <si>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</si>
  <si>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</si>
  <si>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</si>
  <si>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</si>
  <si>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</si>
  <si>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</si>
  <si>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</si>
  <si>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</si>
  <si>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</t>
  </si>
  <si>
    <t>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</si>
  <si>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</si>
  <si>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</si>
  <si>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</si>
  <si>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</si>
  <si>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</si>
  <si>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</si>
  <si>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</si>
  <si>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</si>
  <si>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</si>
  <si>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</si>
  <si>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</si>
  <si>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</si>
  <si>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</si>
  <si>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</si>
  <si>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</si>
  <si>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</si>
  <si>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</si>
  <si>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</si>
  <si>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</si>
  <si>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</si>
  <si>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</si>
  <si>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</si>
  <si>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</si>
  <si>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</si>
  <si>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</si>
  <si>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</si>
  <si>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</si>
  <si>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</si>
  <si>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</si>
  <si>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</si>
  <si>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</si>
  <si>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</si>
  <si>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</si>
  <si>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</si>
  <si>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</si>
  <si>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</si>
  <si>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</si>
  <si>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</si>
  <si>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</si>
  <si>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</si>
  <si>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</si>
  <si>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</si>
  <si>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</si>
  <si>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</si>
  <si>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</si>
  <si>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</si>
  <si>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I. GASTO NO ETIQUETADO</t>
  </si>
  <si>
    <t>01 PLENO</t>
  </si>
  <si>
    <t>02 PRESIDENCIA</t>
  </si>
  <si>
    <t>03 DIRECCION ADMINISTRATIVA</t>
  </si>
  <si>
    <t>04 CONTRALORIA</t>
  </si>
  <si>
    <t>05 SECRETARIA GENERAL DE ACUERODS</t>
  </si>
  <si>
    <t>06 DIRECCION JURIDICA</t>
  </si>
  <si>
    <t>07 DIRECCION  DE TEGNOLOGIAS DE LA INFORMACION, TRANSPARECIA Y PROTECCION</t>
  </si>
  <si>
    <t>08 DEPARTAMENTO DE COMPILACION, SISTEMATIZACION, GESTION DOCUMENTAL, EDIT</t>
  </si>
  <si>
    <t>09 PONENCIA UNO</t>
  </si>
  <si>
    <t>10 PONENCIA DOS</t>
  </si>
  <si>
    <t>11 PONENCIA TRES</t>
  </si>
  <si>
    <t>12 DIRECCION DEL INSTITUTO DE ESTUDIOS ESPECIALIZADOS E INVESTIGACION Y J</t>
  </si>
  <si>
    <t>13 MODULO MEDICO</t>
  </si>
  <si>
    <t>14 DIRECCION DE VINCULACION Y POLITICAS PUBLICAS</t>
  </si>
  <si>
    <t>15 AREA DE DIFUSION Y COMUNICACION SOCIAL</t>
  </si>
  <si>
    <t>16 CENTRO DE NOTIFICACIONES</t>
  </si>
  <si>
    <t>17 JEFATURA DE TRANSP Y PROT DE DATOS PERSONALES</t>
  </si>
  <si>
    <t>18 ORGANO INTERNO DE CONTROL</t>
  </si>
  <si>
    <t>19 UNIDAD DE IGUALDAD Y EQUIDAD DE GENERO</t>
  </si>
  <si>
    <t>II. GASTO ETIQUETADO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</si>
  <si>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</si>
  <si>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</si>
  <si>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</si>
  <si>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</si>
  <si>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</si>
  <si>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</si>
  <si>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</si>
  <si>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</si>
  <si>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</si>
  <si>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</si>
  <si>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</si>
  <si>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</si>
  <si>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</si>
  <si>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</si>
  <si>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</si>
  <si>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</si>
  <si>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</si>
  <si>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</si>
  <si>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</si>
  <si>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</si>
  <si>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</si>
  <si>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</si>
  <si>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</si>
  <si>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</si>
  <si>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</si>
  <si>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</si>
  <si>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</si>
  <si>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</si>
  <si>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</si>
  <si>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</si>
  <si>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</t>
  </si>
  <si>
    <t>d3) Saneamiento del Sistema Financiero</t>
  </si>
  <si>
    <t>d4) Adeudos de Ejercicios Fiscales Anteriores</t>
  </si>
  <si>
    <t>II. Gasto Etiquetado (II=A+B+C+D)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</si>
  <si>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</si>
  <si>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</si>
  <si>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</si>
  <si>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</si>
  <si>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</si>
  <si>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</si>
  <si>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</si>
  <si>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</t>
  </si>
  <si>
    <t>F. Sentencias laborales definitivas</t>
  </si>
  <si>
    <t>II. Gasto Etiquetado (I=A+B+C+D+E+F)</t>
  </si>
  <si>
    <t>III. Total del Gasto en Servicios Personales (III = I + II)</t>
  </si>
  <si>
    <t>Tribunal de Justicia Administrativa del Estado de Tlaxcala</t>
  </si>
  <si>
    <t>Concepto (c)</t>
  </si>
  <si>
    <t>(PESOS)</t>
  </si>
  <si>
    <t>Estado de Situación Financiera Detallado - LDF (F1)</t>
  </si>
  <si>
    <t>Informe Analítico de la Deuda Pública y Otros Pasivos - LDF (F2)</t>
  </si>
  <si>
    <t>diciembre de</t>
  </si>
  <si>
    <t xml:space="preserve">Saldo al 31 de </t>
  </si>
  <si>
    <t>1 Se refiere a cualquier Financiamiento sin fuente o garantía de pago definida, que sea asumida de manera solidaria o subsidiaria por las entidades Federativas con sus Municipios, organismos descentralizados y empresas de participación estatal mayoritaria y fideicomiesos, locales o municipales, y por los Municipios conn sus respectivos organismos descentralizados y empresas de participación municipal mayoritaria</t>
  </si>
  <si>
    <t>2 Se refiere al valor Bono Cupón Cero que respalda el pago de los créditos asociados al mismo (Activo)</t>
  </si>
  <si>
    <t>Balance Presupuestario LDF (F4)</t>
  </si>
  <si>
    <t>Aprobado (d)</t>
  </si>
  <si>
    <t>Estado Analítico de Ingresos Detallado - LDF (F5)</t>
  </si>
  <si>
    <t>Clasificación por Objeto del Gasto (Capítulo y Concepto)</t>
  </si>
  <si>
    <t>Estado Analítico del Ejercicio del Presupuesto de Egresos Detallado - LDF (F6a)</t>
  </si>
  <si>
    <t>Estado Analítico del Ejercicio del Presupuesto de Egresos Detallado - LDF (F6b)</t>
  </si>
  <si>
    <t>Estado Analítico del Ejercicio del Presupuesto de Egresos Detallado - LDF (F6c)</t>
  </si>
  <si>
    <t>Clasificación Funcional (Finalidad y Función)</t>
  </si>
  <si>
    <t>Clasificación Administrativa</t>
  </si>
  <si>
    <t>Estado Analítico del Ejercicio del Presupuesto de Egresos Detallado - LDF (F6d)</t>
  </si>
  <si>
    <t>Clasificación de Servicios Personales por Categoría</t>
  </si>
  <si>
    <t>A. Asociaciones Público Privadas (APP's)</t>
  </si>
  <si>
    <t>B. Otros Instrumentos</t>
  </si>
  <si>
    <t>C. Total de Obligaciones Diferentes de Financiamiento (C=A+B)</t>
  </si>
  <si>
    <t>Monto de la inversión pactado (g)</t>
  </si>
  <si>
    <t>Fecha del Contrato (d)</t>
  </si>
  <si>
    <t>Fecha de vencimiento (f)</t>
  </si>
  <si>
    <t>Fecha de inicio de operación del proyecto ( e)</t>
  </si>
  <si>
    <t>Denominación de las Obligaciones diferentes de Financiamiento ( c)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</si>
  <si>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</si>
  <si>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</si>
  <si>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</si>
  <si>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Informe Analítico de Obligaciones Diferentes de Financiamientos - LDF (F3)</t>
  </si>
  <si>
    <t>c. Bienes Inmuebles, Infraestructura y Construcciones en Proces</t>
  </si>
  <si>
    <r>
      <rPr>
        <sz val="8"/>
        <rFont val="Calibri"/>
        <family val="2"/>
        <scheme val="minor"/>
      </rPr>
      <t>a. Cuentas por Pagar a Corto Plazo (</t>
    </r>
    <r>
      <rPr>
        <sz val="8"/>
        <color theme="1"/>
        <rFont val="Calibri"/>
        <family val="2"/>
        <scheme val="minor"/>
      </rPr>
      <t>a=a1+a2+a3+a4+a5+a6+a7+a8+a9)</t>
    </r>
  </si>
  <si>
    <t>20 DIRECCIÓN DE ARCHIVO Y DOCUMENTACIÓN</t>
  </si>
  <si>
    <t>21 UNIDAD DE TRANSPARENCIA</t>
  </si>
  <si>
    <t>22 INSTITUTO DE DEFENSA CIUDADANA</t>
  </si>
  <si>
    <t>23 CENTRO DE MECANISMOS ALTERNATIVOS DE SOLUCION</t>
  </si>
  <si>
    <t>31 de diciembre de 2025</t>
  </si>
  <si>
    <t>2025 (d)</t>
  </si>
  <si>
    <t>Al 31 de diciembre de 2025 y al 30 de junio de 2026</t>
  </si>
  <si>
    <t>30 de junio de 2026</t>
  </si>
  <si>
    <t>Del  01 de enero al 30 de junio de 2026</t>
  </si>
  <si>
    <t>Saldo pendiente por pagar de la inversión al 30/06/2026 (m=g-l)</t>
  </si>
  <si>
    <t>Monto pagado de la inversión actualizado al 30/06/2026 (l)</t>
  </si>
  <si>
    <t>Monto pagado de la inversión al 30/06/2026 (k)</t>
  </si>
  <si>
    <t>a. Cuentas por Pagar a Corto Plazo (a=a1+a2+a3+a4+a5+a6+a7+a8+a9)</t>
  </si>
  <si>
    <t>c4) Anticipo a Contratistas por Obras Públicas a Corto Plaz</t>
  </si>
  <si>
    <t>f. Fondos y Bienes de Terceros en  Garantía y/o Administración a Corto Plazo (f=f1+f2+f3+f4+f5+f6)</t>
  </si>
  <si>
    <t>c. Bienes Inmuebles, Infraestructura y Construcciones en Proceso</t>
  </si>
  <si>
    <t>e. Fondos y Bienes de Terceros en Garantía y/o en Administración a Largo plazo</t>
  </si>
  <si>
    <t>a. Resultados del Ejercicio (Ahorro/ Desahorro)</t>
  </si>
  <si>
    <t>_x0007__x0007_</t>
  </si>
  <si>
    <t>(Reducciones)</t>
  </si>
  <si>
    <t>Subejercicio   _x0007__x0007_+</t>
  </si>
  <si>
    <t>___</t>
  </si>
  <si>
    <t>__________________________________________________________</t>
  </si>
  <si>
    <t>_______________</t>
  </si>
  <si>
    <t>__________________</t>
  </si>
  <si>
    <t>___________________x0007__x0007_+</t>
  </si>
  <si>
    <t>I.</t>
  </si>
  <si>
    <t>Gasto No Etiquetado (I=A+B+C+D+E+F+G+H+I)</t>
  </si>
  <si>
    <t>A.</t>
  </si>
  <si>
    <t>Servicios Personales (A=a1+a2+a3+a4+a5+a6+a7)</t>
  </si>
  <si>
    <t>B.</t>
  </si>
  <si>
    <t>Materiales y Suministros (B=b1+b2+b3+b4+b5+b6+b7+b8+b9)</t>
  </si>
  <si>
    <t>b1) Materiales de Administración, Emisión de Documentos y</t>
  </si>
  <si>
    <t>Artículos</t>
  </si>
  <si>
    <t>b3) Materias Primas y Materiales de Producción y Comercial</t>
  </si>
  <si>
    <t>ización</t>
  </si>
  <si>
    <t>b7) Vestuario, Blancos, Prendas de Protección y Artículos</t>
  </si>
  <si>
    <t>Deportivos</t>
  </si>
  <si>
    <t>C.</t>
  </si>
  <si>
    <t>Servicios Generales (C=c1+c2+c3+c4+c5+c6+c7+c8+c9)</t>
  </si>
  <si>
    <t>c3) Servicios Profesionales, Científicos, Técnicos y Otros</t>
  </si>
  <si>
    <t>Servicios</t>
  </si>
  <si>
    <t>c5) Servicios de Instalación, Reparación, Mantenimiento y</t>
  </si>
  <si>
    <t>Conservación</t>
  </si>
  <si>
    <t>D.</t>
  </si>
  <si>
    <t>Transferencias, Asignaciones, Subsidios y Otras Ayudas</t>
  </si>
  <si>
    <t>d1) Transferencias Internas y Asignaciones al Sector Públi</t>
  </si>
  <si>
    <t>co</t>
  </si>
  <si>
    <t>d6) Transferencias a Fideicomisos, Mandatos y Otros Análog</t>
  </si>
  <si>
    <t>os</t>
  </si>
  <si>
    <t>E.</t>
  </si>
  <si>
    <t>Bienes Muebles, Inmuebles e Intangibles (E=e1+e2+e3+e4+e5+</t>
  </si>
  <si>
    <t>e6+e7+e8+e9)</t>
  </si>
  <si>
    <t>F.</t>
  </si>
  <si>
    <t>Inversión Pública (F=f1+f2+f3)</t>
  </si>
  <si>
    <t>G.</t>
  </si>
  <si>
    <t>Inversiones Financieras y Otras Provisiones (G=g1+g2+g3+g4</t>
  </si>
  <si>
    <t>+g5+g6+g7)</t>
  </si>
  <si>
    <t>g7) Provisiones para Contingencias y Otras Erogaciones Esp</t>
  </si>
  <si>
    <t>eciales</t>
  </si>
  <si>
    <t>H.</t>
  </si>
  <si>
    <t>Participaciones y Aportaciones (H=h1+h2+h3)</t>
  </si>
  <si>
    <t>Deuda Pública (I=i1+i2+i3+i4+i5+i6+i7)</t>
  </si>
  <si>
    <t>II.</t>
  </si>
  <si>
    <t>Gasto Etiquetado (II=A+B+C+D+E+F+G+H+I)</t>
  </si>
  <si>
    <t>III</t>
  </si>
  <si>
    <t>. Total de Egresos (III = I + II)</t>
  </si>
  <si>
    <t>____________________________________________________________________________ _</t>
  </si>
  <si>
    <t>_________________</t>
  </si>
  <si>
    <t>I. Gasto No Etiquetado (I)</t>
  </si>
  <si>
    <t>II. Gasto Etiquetado (II)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</si>
</sst>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7.5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2" fillId="0" borderId="3" xfId="0" applyFont="1" applyBorder="1"/>
    <xf numFmtId="0" fontId="3" fillId="0" borderId="3" xfId="0" applyFont="1" applyBorder="1"/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6" fillId="0" borderId="3" xfId="0" applyFont="1" applyBorder="1" applyAlignment="1">
      <alignment wrapText="1"/>
    </xf>
    <xf numFmtId="4" fontId="6" fillId="0" borderId="3" xfId="0" applyNumberFormat="1" applyFont="1" applyBorder="1"/>
    <xf numFmtId="0" fontId="6" fillId="0" borderId="4" xfId="0" applyFont="1" applyBorder="1"/>
    <xf numFmtId="4" fontId="6" fillId="0" borderId="4" xfId="0" applyNumberFormat="1" applyFont="1" applyBorder="1"/>
    <xf numFmtId="0" fontId="6" fillId="0" borderId="4" xfId="0" applyFont="1" applyBorder="1" applyAlignment="1">
      <alignment wrapText="1"/>
    </xf>
    <xf numFmtId="0" fontId="7" fillId="2" borderId="11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7" fillId="0" borderId="0" xfId="0" applyFont="1"/>
    <xf numFmtId="0" fontId="8" fillId="2" borderId="2" xfId="0" applyFont="1" applyFill="1" applyBorder="1"/>
    <xf numFmtId="0" fontId="8" fillId="2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2" fillId="0" borderId="4" xfId="0" applyFont="1" applyBorder="1"/>
    <xf numFmtId="0" fontId="2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2" fillId="0" borderId="2" xfId="0" applyFont="1" applyBorder="1"/>
    <xf numFmtId="0" fontId="11" fillId="2" borderId="7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9" xfId="0" applyFont="1" applyFill="1" applyBorder="1"/>
    <xf numFmtId="0" fontId="3" fillId="0" borderId="2" xfId="0" applyFont="1" applyBorder="1"/>
    <xf numFmtId="0" fontId="12" fillId="0" borderId="3" xfId="0" applyFont="1" applyBorder="1"/>
    <xf numFmtId="0" fontId="3" fillId="0" borderId="4" xfId="0" applyFont="1" applyBorder="1"/>
    <xf numFmtId="0" fontId="3" fillId="0" borderId="12" xfId="0" applyFont="1" applyBorder="1"/>
    <xf numFmtId="0" fontId="12" fillId="0" borderId="12" xfId="0" applyFont="1" applyBorder="1"/>
    <xf numFmtId="0" fontId="3" fillId="0" borderId="8" xfId="0" applyFont="1" applyBorder="1"/>
    <xf numFmtId="0" fontId="12" fillId="0" borderId="13" xfId="0" applyFont="1" applyBorder="1"/>
    <xf numFmtId="0" fontId="3" fillId="0" borderId="10" xfId="0" applyFont="1" applyBorder="1"/>
    <xf numFmtId="0" fontId="0" fillId="0" borderId="12" xfId="0" applyBorder="1"/>
    <xf numFmtId="0" fontId="13" fillId="2" borderId="6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2" fillId="0" borderId="13" xfId="0" applyFont="1" applyBorder="1"/>
    <xf numFmtId="0" fontId="10" fillId="0" borderId="12" xfId="0" applyFont="1" applyBorder="1"/>
    <xf numFmtId="0" fontId="10" fillId="0" borderId="13" xfId="0" applyFont="1" applyBorder="1"/>
    <xf numFmtId="0" fontId="12" fillId="0" borderId="2" xfId="0" applyFont="1" applyBorder="1"/>
    <xf numFmtId="0" fontId="12" fillId="0" borderId="4" xfId="0" applyFont="1" applyBorder="1"/>
    <xf numFmtId="0" fontId="2" fillId="0" borderId="12" xfId="0" applyFont="1" applyBorder="1"/>
    <xf numFmtId="3" fontId="12" fillId="0" borderId="2" xfId="0" applyNumberFormat="1" applyFont="1" applyBorder="1"/>
    <xf numFmtId="3" fontId="12" fillId="0" borderId="3" xfId="0" applyNumberFormat="1" applyFont="1" applyBorder="1"/>
    <xf numFmtId="3" fontId="12" fillId="0" borderId="4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3" fontId="2" fillId="0" borderId="2" xfId="0" applyNumberFormat="1" applyFont="1" applyBorder="1"/>
    <xf numFmtId="164" fontId="2" fillId="0" borderId="3" xfId="0" applyNumberFormat="1" applyFont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2" xfId="0" applyNumberFormat="1" applyBorder="1"/>
    <xf numFmtId="3" fontId="1" fillId="0" borderId="4" xfId="0" applyNumberFormat="1" applyFont="1" applyBorder="1"/>
    <xf numFmtId="3" fontId="10" fillId="0" borderId="4" xfId="0" applyNumberFormat="1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3" fontId="0" fillId="0" borderId="0" xfId="0" applyNumberFormat="1"/>
    <xf numFmtId="0" fontId="6" fillId="0" borderId="3" xfId="0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12" fillId="0" borderId="5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4" fontId="0" fillId="0" borderId="0" xfId="0" applyNumberFormat="1"/>
    <xf numFmtId="43" fontId="0" fillId="0" borderId="0" xfId="0" applyNumberFormat="1"/>
    <xf numFmtId="3" fontId="16" fillId="0" borderId="3" xfId="0" applyNumberFormat="1" applyFont="1" applyBorder="1"/>
    <xf numFmtId="15" fontId="0" fillId="0" borderId="0" xfId="0" applyNumberFormat="1"/>
    <xf numFmtId="0" fontId="0" fillId="0" borderId="0" xfId="0" applyAlignment="1">
      <alignment vertical="top" wrapText="1"/>
    </xf>
    <xf numFmtId="0" fontId="13" fillId="2" borderId="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9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  <color rgb="FF9C4244"/>
      <color rgb="FFA24444"/>
      <color rgb="FFA34754"/>
      <color rgb="FFAA40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5"/>
  <sheetViews>
    <sheetView showGridLines="0" zoomScale="130" zoomScaleNormal="130" zoomScaleSheetLayoutView="120" zoomScalePageLayoutView="60" workbookViewId="0">
      <selection activeCell="A23" sqref="A23"/>
    </sheetView>
  </sheetViews>
  <sheetFormatPr baseColWidth="10" defaultRowHeight="15" x14ac:dyDescent="0.25"/>
  <cols>
    <col min="1" max="1" width="39.5703125" customWidth="1"/>
    <col min="2" max="2" width="11.42578125" customWidth="1"/>
    <col min="3" max="3" width="10.7109375" customWidth="1"/>
    <col min="4" max="4" width="2.7109375" customWidth="1"/>
    <col min="5" max="5" width="45.5703125" customWidth="1"/>
    <col min="6" max="6" width="10.85546875" customWidth="1"/>
    <col min="7" max="7" width="11" customWidth="1"/>
    <col min="8" max="8" width="5.28515625" customWidth="1"/>
    <col min="9" max="9" width="27.140625" hidden="1" customWidth="1"/>
    <col min="10" max="11" width="14.28515625" hidden="1" customWidth="1"/>
    <col min="12" max="12" width="27.42578125" hidden="1" customWidth="1"/>
    <col min="13" max="13" width="13.85546875" hidden="1" customWidth="1"/>
    <col min="14" max="14" width="19.42578125" hidden="1" customWidth="1"/>
    <col min="15" max="19" width="0" hidden="1" customWidth="1"/>
  </cols>
  <sheetData>
    <row r="1" spans="1:14" ht="9" customHeight="1" x14ac:dyDescent="0.25">
      <c r="A1" s="108"/>
      <c r="B1" s="108"/>
      <c r="C1" s="108"/>
      <c r="D1" s="108"/>
      <c r="E1" s="108"/>
      <c r="F1" s="108"/>
      <c r="G1" s="108"/>
    </row>
    <row r="2" spans="1:14" ht="9" customHeight="1" x14ac:dyDescent="0.25">
      <c r="A2" s="108" t="s">
        <v>426</v>
      </c>
      <c r="B2" s="108"/>
      <c r="C2" s="108"/>
      <c r="D2" s="108"/>
      <c r="E2" s="108"/>
      <c r="F2" s="108"/>
      <c r="G2" s="108"/>
    </row>
    <row r="3" spans="1:14" ht="9" customHeight="1" x14ac:dyDescent="0.25">
      <c r="A3" s="108" t="s">
        <v>429</v>
      </c>
      <c r="B3" s="108"/>
      <c r="C3" s="108"/>
      <c r="D3" s="108"/>
      <c r="E3" s="108"/>
      <c r="F3" s="108"/>
      <c r="G3" s="108"/>
    </row>
    <row r="4" spans="1:14" ht="9" customHeight="1" x14ac:dyDescent="0.25">
      <c r="A4" s="109" t="s">
        <v>466</v>
      </c>
      <c r="B4" s="109"/>
      <c r="C4" s="109"/>
      <c r="D4" s="109"/>
      <c r="E4" s="109"/>
      <c r="F4" s="109"/>
      <c r="G4" s="109"/>
    </row>
    <row r="5" spans="1:14" ht="9" customHeight="1" x14ac:dyDescent="0.25">
      <c r="A5" s="108" t="s">
        <v>428</v>
      </c>
      <c r="B5" s="108"/>
      <c r="C5" s="108"/>
      <c r="D5" s="108"/>
      <c r="E5" s="108"/>
      <c r="F5" s="108"/>
      <c r="G5" s="108"/>
      <c r="J5" s="102"/>
      <c r="K5" s="102"/>
      <c r="M5" s="102"/>
    </row>
    <row r="6" spans="1:14" ht="31.5" customHeight="1" x14ac:dyDescent="0.25">
      <c r="A6" s="19" t="s">
        <v>427</v>
      </c>
      <c r="B6" s="21" t="s">
        <v>467</v>
      </c>
      <c r="C6" s="21" t="s">
        <v>464</v>
      </c>
      <c r="D6" s="20"/>
      <c r="E6" s="19" t="s">
        <v>427</v>
      </c>
      <c r="F6" s="21" t="s">
        <v>467</v>
      </c>
      <c r="G6" s="21" t="s">
        <v>464</v>
      </c>
    </row>
    <row r="7" spans="1:14" x14ac:dyDescent="0.25">
      <c r="A7" s="10" t="s">
        <v>40</v>
      </c>
      <c r="B7" s="11"/>
      <c r="C7" s="11"/>
      <c r="D7" s="11"/>
      <c r="E7" s="10" t="s">
        <v>2</v>
      </c>
      <c r="F7" s="11"/>
      <c r="G7" s="11"/>
      <c r="I7" t="s">
        <v>40</v>
      </c>
      <c r="L7" t="s">
        <v>2</v>
      </c>
    </row>
    <row r="8" spans="1:14" x14ac:dyDescent="0.25">
      <c r="A8" s="12" t="s">
        <v>41</v>
      </c>
      <c r="B8" s="13"/>
      <c r="C8" s="13"/>
      <c r="D8" s="13"/>
      <c r="E8" s="12" t="s">
        <v>3</v>
      </c>
      <c r="F8" s="13"/>
      <c r="G8" s="13"/>
      <c r="I8" t="s">
        <v>41</v>
      </c>
      <c r="L8" t="s">
        <v>3</v>
      </c>
    </row>
    <row r="9" spans="1:14" ht="21.75" customHeight="1" x14ac:dyDescent="0.25">
      <c r="A9" s="14" t="s">
        <v>144</v>
      </c>
      <c r="B9" s="75">
        <f>SUM(B10:B16)</f>
        <v>16735918.99</v>
      </c>
      <c r="C9" s="75">
        <f>SUM(C10:C16)</f>
        <v>16738537.41</v>
      </c>
      <c r="D9" s="15"/>
      <c r="E9" s="93" t="s">
        <v>459</v>
      </c>
      <c r="F9" s="75">
        <f>SUM(F10:F18)</f>
        <v>789369.11</v>
      </c>
      <c r="G9" s="75">
        <f>SUM(G10:G18)</f>
        <v>10024282.67</v>
      </c>
      <c r="I9" t="s">
        <v>144</v>
      </c>
      <c r="J9" s="99">
        <v>16735918.99</v>
      </c>
      <c r="K9" s="99">
        <v>16738537.41</v>
      </c>
      <c r="L9" t="s">
        <v>472</v>
      </c>
      <c r="M9" s="99">
        <v>789369.11</v>
      </c>
      <c r="N9" s="99">
        <v>10024282.57</v>
      </c>
    </row>
    <row r="10" spans="1:14" x14ac:dyDescent="0.25">
      <c r="A10" s="13" t="s">
        <v>4</v>
      </c>
      <c r="B10" s="75">
        <v>362.83</v>
      </c>
      <c r="C10" s="75">
        <v>0</v>
      </c>
      <c r="D10" s="13"/>
      <c r="E10" s="14" t="s">
        <v>145</v>
      </c>
      <c r="F10" s="75">
        <v>0</v>
      </c>
      <c r="G10" s="75">
        <v>0</v>
      </c>
      <c r="I10" t="s">
        <v>4</v>
      </c>
      <c r="J10">
        <v>362.83</v>
      </c>
      <c r="K10">
        <v>0</v>
      </c>
      <c r="L10" t="s">
        <v>145</v>
      </c>
      <c r="M10">
        <v>0</v>
      </c>
      <c r="N10">
        <v>0</v>
      </c>
    </row>
    <row r="11" spans="1:14" x14ac:dyDescent="0.25">
      <c r="A11" s="13" t="s">
        <v>5</v>
      </c>
      <c r="B11" s="75">
        <v>0</v>
      </c>
      <c r="C11" s="75">
        <v>0</v>
      </c>
      <c r="D11" s="13"/>
      <c r="E11" s="14" t="s">
        <v>7</v>
      </c>
      <c r="F11" s="75">
        <v>0</v>
      </c>
      <c r="G11" s="75">
        <v>0</v>
      </c>
      <c r="I11" t="s">
        <v>5</v>
      </c>
      <c r="J11">
        <v>0</v>
      </c>
      <c r="K11">
        <v>0</v>
      </c>
      <c r="L11" t="s">
        <v>7</v>
      </c>
      <c r="M11">
        <v>0</v>
      </c>
      <c r="N11">
        <v>0</v>
      </c>
    </row>
    <row r="12" spans="1:14" x14ac:dyDescent="0.25">
      <c r="A12" s="13" t="s">
        <v>6</v>
      </c>
      <c r="B12" s="75">
        <v>196191.52</v>
      </c>
      <c r="C12" s="75">
        <v>158831.26</v>
      </c>
      <c r="D12" s="15"/>
      <c r="E12" s="14" t="s">
        <v>147</v>
      </c>
      <c r="F12" s="75">
        <v>0</v>
      </c>
      <c r="G12" s="75">
        <v>10024072.640000001</v>
      </c>
      <c r="I12" t="s">
        <v>6</v>
      </c>
      <c r="J12" s="99">
        <v>196191.52</v>
      </c>
      <c r="K12" s="99">
        <v>158831.26</v>
      </c>
      <c r="L12" t="s">
        <v>147</v>
      </c>
      <c r="M12">
        <v>0</v>
      </c>
      <c r="N12" s="99">
        <v>10024072.640000001</v>
      </c>
    </row>
    <row r="13" spans="1:14" x14ac:dyDescent="0.25">
      <c r="A13" s="13" t="s">
        <v>146</v>
      </c>
      <c r="B13" s="75">
        <v>16524554.640000001</v>
      </c>
      <c r="C13" s="75">
        <v>16566706.15</v>
      </c>
      <c r="D13" s="15"/>
      <c r="E13" s="14" t="s">
        <v>148</v>
      </c>
      <c r="F13" s="75">
        <v>0</v>
      </c>
      <c r="G13" s="75">
        <v>0.1</v>
      </c>
      <c r="I13" t="s">
        <v>146</v>
      </c>
      <c r="J13" s="99">
        <v>16524554.640000001</v>
      </c>
      <c r="K13" s="99">
        <v>16566706.15</v>
      </c>
      <c r="L13" t="s">
        <v>148</v>
      </c>
      <c r="M13">
        <v>0</v>
      </c>
      <c r="N13">
        <v>0</v>
      </c>
    </row>
    <row r="14" spans="1:14" x14ac:dyDescent="0.25">
      <c r="A14" s="13" t="s">
        <v>8</v>
      </c>
      <c r="B14" s="75">
        <v>0</v>
      </c>
      <c r="C14" s="75">
        <v>0</v>
      </c>
      <c r="D14" s="13"/>
      <c r="E14" s="14" t="s">
        <v>149</v>
      </c>
      <c r="F14" s="75">
        <v>0</v>
      </c>
      <c r="G14" s="101">
        <v>0</v>
      </c>
      <c r="I14" t="s">
        <v>8</v>
      </c>
      <c r="J14">
        <v>0</v>
      </c>
      <c r="K14">
        <v>0</v>
      </c>
      <c r="L14" t="s">
        <v>149</v>
      </c>
      <c r="M14">
        <v>0</v>
      </c>
      <c r="N14">
        <v>0</v>
      </c>
    </row>
    <row r="15" spans="1:14" ht="25.5" customHeight="1" x14ac:dyDescent="0.25">
      <c r="A15" s="14" t="s">
        <v>150</v>
      </c>
      <c r="B15" s="75">
        <v>14810</v>
      </c>
      <c r="C15" s="75">
        <v>13000</v>
      </c>
      <c r="D15" s="13"/>
      <c r="E15" s="14" t="s">
        <v>151</v>
      </c>
      <c r="F15" s="75">
        <v>0</v>
      </c>
      <c r="G15" s="75">
        <v>0</v>
      </c>
      <c r="I15" s="103" t="s">
        <v>150</v>
      </c>
      <c r="J15" s="99">
        <v>14810</v>
      </c>
      <c r="K15" s="99">
        <v>13000</v>
      </c>
      <c r="L15" t="s">
        <v>151</v>
      </c>
      <c r="M15">
        <v>0</v>
      </c>
      <c r="N15">
        <v>0</v>
      </c>
    </row>
    <row r="16" spans="1:14" x14ac:dyDescent="0.25">
      <c r="A16" s="14" t="s">
        <v>9</v>
      </c>
      <c r="B16" s="75">
        <v>0</v>
      </c>
      <c r="C16" s="75">
        <v>0</v>
      </c>
      <c r="D16" s="13"/>
      <c r="E16" s="14" t="s">
        <v>152</v>
      </c>
      <c r="F16" s="75">
        <v>789369.11</v>
      </c>
      <c r="G16" s="75">
        <v>209.93</v>
      </c>
      <c r="I16" t="s">
        <v>9</v>
      </c>
      <c r="J16">
        <v>0</v>
      </c>
      <c r="K16">
        <v>0</v>
      </c>
      <c r="L16" t="s">
        <v>152</v>
      </c>
      <c r="M16" s="99">
        <v>789369.11</v>
      </c>
      <c r="N16">
        <v>209.93</v>
      </c>
    </row>
    <row r="17" spans="1:14" ht="23.25" x14ac:dyDescent="0.25">
      <c r="A17" s="14" t="s">
        <v>153</v>
      </c>
      <c r="B17" s="75">
        <f>SUM(B18:B24)</f>
        <v>3000</v>
      </c>
      <c r="C17" s="75">
        <f>SUM(C18:C24)</f>
        <v>0</v>
      </c>
      <c r="D17" s="15"/>
      <c r="E17" s="14" t="s">
        <v>154</v>
      </c>
      <c r="F17" s="75">
        <v>0</v>
      </c>
      <c r="G17" s="75">
        <v>0</v>
      </c>
      <c r="I17" t="s">
        <v>153</v>
      </c>
      <c r="J17" s="99">
        <v>3000</v>
      </c>
      <c r="K17">
        <v>0</v>
      </c>
      <c r="L17" t="s">
        <v>154</v>
      </c>
      <c r="M17">
        <v>0</v>
      </c>
      <c r="N17">
        <v>0</v>
      </c>
    </row>
    <row r="18" spans="1:14" x14ac:dyDescent="0.25">
      <c r="A18" s="14" t="s">
        <v>155</v>
      </c>
      <c r="B18" s="75">
        <v>0</v>
      </c>
      <c r="C18" s="75">
        <v>0</v>
      </c>
      <c r="D18" s="13"/>
      <c r="E18" s="14" t="s">
        <v>156</v>
      </c>
      <c r="F18" s="75">
        <v>0</v>
      </c>
      <c r="G18" s="75">
        <v>0</v>
      </c>
      <c r="I18" t="s">
        <v>155</v>
      </c>
      <c r="J18">
        <v>0</v>
      </c>
      <c r="K18">
        <v>0</v>
      </c>
      <c r="L18" t="s">
        <v>156</v>
      </c>
      <c r="M18">
        <v>0</v>
      </c>
      <c r="N18">
        <v>0</v>
      </c>
    </row>
    <row r="19" spans="1:14" x14ac:dyDescent="0.25">
      <c r="A19" s="14" t="s">
        <v>11</v>
      </c>
      <c r="B19" s="75">
        <v>0</v>
      </c>
      <c r="C19" s="75">
        <v>0</v>
      </c>
      <c r="D19" s="13"/>
      <c r="E19" s="14" t="s">
        <v>157</v>
      </c>
      <c r="F19" s="75">
        <f>SUM(F20:F22)</f>
        <v>0</v>
      </c>
      <c r="G19" s="75">
        <f>SUM(G20:G22)</f>
        <v>0</v>
      </c>
      <c r="I19" t="s">
        <v>11</v>
      </c>
      <c r="J19">
        <v>0</v>
      </c>
      <c r="K19">
        <v>0</v>
      </c>
      <c r="L19" t="s">
        <v>157</v>
      </c>
      <c r="M19">
        <v>0</v>
      </c>
      <c r="N19">
        <v>0</v>
      </c>
    </row>
    <row r="20" spans="1:14" x14ac:dyDescent="0.25">
      <c r="A20" s="14" t="s">
        <v>159</v>
      </c>
      <c r="B20" s="75">
        <v>3000</v>
      </c>
      <c r="C20" s="75">
        <v>0</v>
      </c>
      <c r="D20" s="13"/>
      <c r="E20" s="14" t="s">
        <v>158</v>
      </c>
      <c r="F20" s="75">
        <v>0</v>
      </c>
      <c r="G20" s="75">
        <v>0</v>
      </c>
      <c r="I20" t="s">
        <v>159</v>
      </c>
      <c r="J20" s="99">
        <v>3000</v>
      </c>
      <c r="K20">
        <v>0</v>
      </c>
      <c r="L20" t="s">
        <v>158</v>
      </c>
      <c r="M20">
        <v>0</v>
      </c>
      <c r="N20">
        <v>0</v>
      </c>
    </row>
    <row r="21" spans="1:14" ht="23.25" x14ac:dyDescent="0.25">
      <c r="A21" s="14" t="s">
        <v>12</v>
      </c>
      <c r="B21" s="75"/>
      <c r="C21" s="75"/>
      <c r="D21" s="13"/>
      <c r="E21" s="14" t="s">
        <v>160</v>
      </c>
      <c r="F21" s="75">
        <v>0</v>
      </c>
      <c r="G21" s="75">
        <v>0</v>
      </c>
      <c r="I21" t="s">
        <v>12</v>
      </c>
      <c r="J21">
        <v>0</v>
      </c>
      <c r="K21">
        <v>0</v>
      </c>
      <c r="L21" t="s">
        <v>160</v>
      </c>
      <c r="M21">
        <v>0</v>
      </c>
      <c r="N21">
        <v>0</v>
      </c>
    </row>
    <row r="22" spans="1:14" ht="24" customHeight="1" x14ac:dyDescent="0.25">
      <c r="A22" s="93" t="s">
        <v>161</v>
      </c>
      <c r="B22" s="75">
        <v>0</v>
      </c>
      <c r="C22" s="75">
        <v>0</v>
      </c>
      <c r="D22" s="15"/>
      <c r="E22" s="14" t="s">
        <v>162</v>
      </c>
      <c r="F22" s="75">
        <v>0</v>
      </c>
      <c r="G22" s="75">
        <v>0</v>
      </c>
      <c r="I22" t="s">
        <v>161</v>
      </c>
      <c r="J22">
        <v>0</v>
      </c>
      <c r="K22">
        <v>0</v>
      </c>
      <c r="L22" t="s">
        <v>162</v>
      </c>
      <c r="M22">
        <v>0</v>
      </c>
      <c r="N22">
        <v>0</v>
      </c>
    </row>
    <row r="23" spans="1:14" ht="23.25" x14ac:dyDescent="0.25">
      <c r="A23" s="14" t="s">
        <v>13</v>
      </c>
      <c r="B23" s="75">
        <v>0</v>
      </c>
      <c r="C23" s="75">
        <v>0</v>
      </c>
      <c r="D23" s="13"/>
      <c r="E23" s="14" t="s">
        <v>163</v>
      </c>
      <c r="F23" s="75">
        <f>SUM(F24:F25)</f>
        <v>0</v>
      </c>
      <c r="G23" s="75">
        <f>SUM(G24:G25)</f>
        <v>0</v>
      </c>
      <c r="I23" t="s">
        <v>13</v>
      </c>
      <c r="J23">
        <v>0</v>
      </c>
      <c r="K23">
        <v>0</v>
      </c>
      <c r="L23" t="s">
        <v>163</v>
      </c>
      <c r="M23">
        <v>0</v>
      </c>
      <c r="N23">
        <v>0</v>
      </c>
    </row>
    <row r="24" spans="1:14" ht="23.25" x14ac:dyDescent="0.25">
      <c r="A24" s="14" t="s">
        <v>164</v>
      </c>
      <c r="B24" s="75">
        <v>0</v>
      </c>
      <c r="C24" s="75">
        <v>0</v>
      </c>
      <c r="D24" s="13"/>
      <c r="E24" s="14" t="s">
        <v>165</v>
      </c>
      <c r="F24" s="75">
        <v>0</v>
      </c>
      <c r="G24" s="75">
        <v>0</v>
      </c>
      <c r="I24" t="s">
        <v>164</v>
      </c>
      <c r="J24">
        <v>0</v>
      </c>
      <c r="K24">
        <v>0</v>
      </c>
      <c r="L24" t="s">
        <v>165</v>
      </c>
      <c r="M24">
        <v>0</v>
      </c>
      <c r="N24">
        <v>0</v>
      </c>
    </row>
    <row r="25" spans="1:14" ht="23.25" x14ac:dyDescent="0.25">
      <c r="A25" s="14" t="s">
        <v>166</v>
      </c>
      <c r="B25" s="75">
        <f>SUM(B26:B30)</f>
        <v>0</v>
      </c>
      <c r="C25" s="75">
        <f>SUM(C26:C30)</f>
        <v>365942.68</v>
      </c>
      <c r="D25" s="15"/>
      <c r="E25" s="14" t="s">
        <v>167</v>
      </c>
      <c r="F25" s="75">
        <v>0</v>
      </c>
      <c r="G25" s="75">
        <v>0</v>
      </c>
      <c r="I25" t="s">
        <v>166</v>
      </c>
      <c r="J25">
        <v>0</v>
      </c>
      <c r="K25" s="99">
        <v>365942.68</v>
      </c>
      <c r="L25" t="s">
        <v>167</v>
      </c>
      <c r="M25">
        <v>0</v>
      </c>
      <c r="N25">
        <v>0</v>
      </c>
    </row>
    <row r="26" spans="1:14" ht="23.25" x14ac:dyDescent="0.25">
      <c r="A26" s="14" t="s">
        <v>168</v>
      </c>
      <c r="B26" s="75">
        <v>0</v>
      </c>
      <c r="C26" s="75">
        <v>0</v>
      </c>
      <c r="D26" s="15"/>
      <c r="E26" s="14" t="s">
        <v>14</v>
      </c>
      <c r="F26" s="75">
        <v>0</v>
      </c>
      <c r="G26" s="75">
        <v>0</v>
      </c>
      <c r="I26" t="s">
        <v>168</v>
      </c>
      <c r="J26">
        <v>0</v>
      </c>
      <c r="K26">
        <v>0</v>
      </c>
      <c r="L26" t="s">
        <v>14</v>
      </c>
      <c r="M26">
        <v>0</v>
      </c>
      <c r="N26">
        <v>0</v>
      </c>
    </row>
    <row r="27" spans="1:14" ht="23.25" x14ac:dyDescent="0.25">
      <c r="A27" s="14" t="s">
        <v>170</v>
      </c>
      <c r="B27" s="75">
        <v>0</v>
      </c>
      <c r="C27" s="75">
        <v>0</v>
      </c>
      <c r="D27" s="13"/>
      <c r="E27" s="14" t="s">
        <v>169</v>
      </c>
      <c r="F27" s="75">
        <f>SUM(F28:F30)</f>
        <v>0</v>
      </c>
      <c r="G27" s="75">
        <f>SUM(G28:G30)</f>
        <v>0</v>
      </c>
      <c r="I27" t="s">
        <v>170</v>
      </c>
      <c r="J27">
        <v>0</v>
      </c>
      <c r="K27">
        <v>0</v>
      </c>
      <c r="L27" t="s">
        <v>169</v>
      </c>
      <c r="M27">
        <v>0</v>
      </c>
      <c r="N27">
        <v>0</v>
      </c>
    </row>
    <row r="28" spans="1:14" ht="24" customHeight="1" x14ac:dyDescent="0.25">
      <c r="A28" s="14" t="s">
        <v>172</v>
      </c>
      <c r="B28" s="75">
        <v>0</v>
      </c>
      <c r="C28" s="75">
        <v>0</v>
      </c>
      <c r="D28" s="13"/>
      <c r="E28" s="14" t="s">
        <v>171</v>
      </c>
      <c r="F28" s="75">
        <v>0</v>
      </c>
      <c r="G28" s="75">
        <v>0</v>
      </c>
      <c r="I28" t="s">
        <v>172</v>
      </c>
      <c r="J28">
        <v>0</v>
      </c>
      <c r="K28">
        <v>0</v>
      </c>
      <c r="L28" t="s">
        <v>171</v>
      </c>
      <c r="M28">
        <v>0</v>
      </c>
      <c r="N28">
        <v>0</v>
      </c>
    </row>
    <row r="29" spans="1:14" ht="23.25" x14ac:dyDescent="0.25">
      <c r="A29" s="14" t="s">
        <v>173</v>
      </c>
      <c r="B29" s="75">
        <v>0</v>
      </c>
      <c r="C29" s="75">
        <v>365942.68</v>
      </c>
      <c r="D29" s="13"/>
      <c r="E29" s="14" t="s">
        <v>174</v>
      </c>
      <c r="F29" s="75">
        <v>0</v>
      </c>
      <c r="G29" s="75">
        <v>0</v>
      </c>
      <c r="I29" t="s">
        <v>473</v>
      </c>
      <c r="J29">
        <v>0</v>
      </c>
      <c r="K29" s="99">
        <v>365942.68</v>
      </c>
      <c r="L29" t="s">
        <v>174</v>
      </c>
      <c r="M29">
        <v>0</v>
      </c>
      <c r="N29">
        <v>0</v>
      </c>
    </row>
    <row r="30" spans="1:14" ht="23.25" x14ac:dyDescent="0.25">
      <c r="A30" s="14" t="s">
        <v>175</v>
      </c>
      <c r="B30" s="75">
        <v>0</v>
      </c>
      <c r="C30" s="75">
        <v>0</v>
      </c>
      <c r="D30" s="13"/>
      <c r="E30" s="14" t="s">
        <v>176</v>
      </c>
      <c r="F30" s="75">
        <v>0</v>
      </c>
      <c r="G30" s="75">
        <v>0</v>
      </c>
      <c r="I30" t="s">
        <v>175</v>
      </c>
      <c r="J30">
        <v>0</v>
      </c>
      <c r="K30">
        <v>0</v>
      </c>
      <c r="L30" t="s">
        <v>176</v>
      </c>
      <c r="M30">
        <v>0</v>
      </c>
      <c r="N30">
        <v>0</v>
      </c>
    </row>
    <row r="31" spans="1:14" ht="23.25" x14ac:dyDescent="0.25">
      <c r="A31" s="14" t="s">
        <v>42</v>
      </c>
      <c r="B31" s="75">
        <f>SUM(B32:B36)</f>
        <v>0</v>
      </c>
      <c r="C31" s="75">
        <f>SUM(C32:C36)</f>
        <v>0</v>
      </c>
      <c r="D31" s="13"/>
      <c r="E31" s="14" t="s">
        <v>177</v>
      </c>
      <c r="F31" s="75">
        <f>SUM(F32:F37)</f>
        <v>20000</v>
      </c>
      <c r="G31" s="75">
        <f>SUM(G32:G37)</f>
        <v>0</v>
      </c>
      <c r="I31" t="s">
        <v>42</v>
      </c>
      <c r="J31">
        <v>0</v>
      </c>
      <c r="K31">
        <v>0</v>
      </c>
      <c r="L31" t="s">
        <v>474</v>
      </c>
      <c r="M31" s="99">
        <v>20000</v>
      </c>
      <c r="N31">
        <v>0</v>
      </c>
    </row>
    <row r="32" spans="1:14" x14ac:dyDescent="0.25">
      <c r="A32" s="14" t="s">
        <v>15</v>
      </c>
      <c r="B32" s="75">
        <v>0</v>
      </c>
      <c r="C32" s="75">
        <v>0</v>
      </c>
      <c r="D32" s="13"/>
      <c r="E32" s="14" t="s">
        <v>18</v>
      </c>
      <c r="F32" s="75">
        <v>20000</v>
      </c>
      <c r="G32" s="75">
        <v>0</v>
      </c>
      <c r="I32" t="s">
        <v>15</v>
      </c>
      <c r="J32">
        <v>0</v>
      </c>
      <c r="K32">
        <v>0</v>
      </c>
      <c r="L32" t="s">
        <v>18</v>
      </c>
      <c r="M32" s="99">
        <v>20000</v>
      </c>
      <c r="N32">
        <v>0</v>
      </c>
    </row>
    <row r="33" spans="1:14" x14ac:dyDescent="0.25">
      <c r="A33" s="14" t="s">
        <v>16</v>
      </c>
      <c r="B33" s="75">
        <v>0</v>
      </c>
      <c r="C33" s="75">
        <v>0</v>
      </c>
      <c r="D33" s="13"/>
      <c r="E33" s="14" t="s">
        <v>179</v>
      </c>
      <c r="F33" s="75">
        <v>0</v>
      </c>
      <c r="G33" s="75">
        <v>0</v>
      </c>
      <c r="I33" t="s">
        <v>16</v>
      </c>
      <c r="J33">
        <v>0</v>
      </c>
      <c r="K33">
        <v>0</v>
      </c>
      <c r="L33" t="s">
        <v>179</v>
      </c>
      <c r="M33">
        <v>0</v>
      </c>
      <c r="N33">
        <v>0</v>
      </c>
    </row>
    <row r="34" spans="1:14" x14ac:dyDescent="0.25">
      <c r="A34" s="14" t="s">
        <v>178</v>
      </c>
      <c r="B34" s="75">
        <v>0</v>
      </c>
      <c r="C34" s="75">
        <v>0</v>
      </c>
      <c r="D34" s="13"/>
      <c r="E34" s="14" t="s">
        <v>19</v>
      </c>
      <c r="F34" s="75">
        <v>0</v>
      </c>
      <c r="G34" s="75">
        <v>0</v>
      </c>
      <c r="I34" t="s">
        <v>178</v>
      </c>
      <c r="J34">
        <v>0</v>
      </c>
      <c r="K34">
        <v>0</v>
      </c>
      <c r="L34" t="s">
        <v>19</v>
      </c>
      <c r="M34">
        <v>0</v>
      </c>
      <c r="N34">
        <v>0</v>
      </c>
    </row>
    <row r="35" spans="1:14" ht="23.25" x14ac:dyDescent="0.25">
      <c r="A35" s="14" t="s">
        <v>181</v>
      </c>
      <c r="B35" s="75">
        <v>0</v>
      </c>
      <c r="C35" s="75">
        <v>0</v>
      </c>
      <c r="D35" s="13"/>
      <c r="E35" s="14" t="s">
        <v>180</v>
      </c>
      <c r="F35" s="75">
        <v>0</v>
      </c>
      <c r="G35" s="75">
        <v>0</v>
      </c>
      <c r="I35" t="s">
        <v>181</v>
      </c>
      <c r="J35">
        <v>0</v>
      </c>
      <c r="K35">
        <v>0</v>
      </c>
      <c r="L35" t="s">
        <v>180</v>
      </c>
      <c r="M35">
        <v>0</v>
      </c>
      <c r="N35">
        <v>0</v>
      </c>
    </row>
    <row r="36" spans="1:14" ht="12.75" customHeight="1" x14ac:dyDescent="0.25">
      <c r="A36" s="14" t="s">
        <v>17</v>
      </c>
      <c r="B36" s="75">
        <v>0</v>
      </c>
      <c r="C36" s="75">
        <v>0</v>
      </c>
      <c r="D36" s="13"/>
      <c r="E36" s="95" t="s">
        <v>182</v>
      </c>
      <c r="F36" s="75">
        <v>0</v>
      </c>
      <c r="G36" s="75">
        <v>0</v>
      </c>
      <c r="I36" t="s">
        <v>17</v>
      </c>
      <c r="J36">
        <v>0</v>
      </c>
      <c r="K36">
        <v>0</v>
      </c>
      <c r="L36" t="s">
        <v>182</v>
      </c>
      <c r="M36">
        <v>0</v>
      </c>
      <c r="N36">
        <v>0</v>
      </c>
    </row>
    <row r="37" spans="1:14" ht="12.75" customHeight="1" x14ac:dyDescent="0.25">
      <c r="A37" s="14" t="s">
        <v>43</v>
      </c>
      <c r="B37" s="75">
        <v>0</v>
      </c>
      <c r="C37" s="75">
        <v>0</v>
      </c>
      <c r="D37" s="13"/>
      <c r="E37" s="14" t="s">
        <v>185</v>
      </c>
      <c r="F37" s="75">
        <v>0</v>
      </c>
      <c r="G37" s="75">
        <v>0</v>
      </c>
      <c r="I37" t="s">
        <v>43</v>
      </c>
      <c r="J37">
        <v>0</v>
      </c>
      <c r="K37">
        <v>0</v>
      </c>
      <c r="L37" t="s">
        <v>185</v>
      </c>
      <c r="M37">
        <v>0</v>
      </c>
      <c r="N37">
        <v>0</v>
      </c>
    </row>
    <row r="38" spans="1:14" ht="22.5" customHeight="1" x14ac:dyDescent="0.25">
      <c r="A38" s="14" t="s">
        <v>183</v>
      </c>
      <c r="B38" s="75">
        <f>SUM(B39:B40)</f>
        <v>0</v>
      </c>
      <c r="C38" s="75">
        <f>SUM(C39:C40)</f>
        <v>0</v>
      </c>
      <c r="D38" s="13"/>
      <c r="E38" s="14" t="s">
        <v>186</v>
      </c>
      <c r="F38" s="75">
        <f>SUM(F39:F41)</f>
        <v>0</v>
      </c>
      <c r="G38" s="75">
        <f>SUM(G39:G41)</f>
        <v>0</v>
      </c>
      <c r="I38" t="s">
        <v>183</v>
      </c>
      <c r="J38">
        <v>0</v>
      </c>
      <c r="K38">
        <v>0</v>
      </c>
      <c r="L38" t="s">
        <v>186</v>
      </c>
      <c r="M38">
        <v>0</v>
      </c>
      <c r="N38">
        <v>0</v>
      </c>
    </row>
    <row r="39" spans="1:14" ht="23.25" x14ac:dyDescent="0.25">
      <c r="A39" s="14" t="s">
        <v>184</v>
      </c>
      <c r="B39" s="75">
        <v>0</v>
      </c>
      <c r="C39" s="75">
        <v>0</v>
      </c>
      <c r="D39" s="13"/>
      <c r="E39" s="14" t="s">
        <v>187</v>
      </c>
      <c r="F39" s="75">
        <v>0</v>
      </c>
      <c r="G39" s="75">
        <v>0</v>
      </c>
      <c r="I39" t="s">
        <v>184</v>
      </c>
      <c r="J39">
        <v>0</v>
      </c>
      <c r="K39">
        <v>0</v>
      </c>
      <c r="L39" t="s">
        <v>187</v>
      </c>
      <c r="M39">
        <v>0</v>
      </c>
      <c r="N39">
        <v>0</v>
      </c>
    </row>
    <row r="40" spans="1:14" x14ac:dyDescent="0.25">
      <c r="A40" s="14" t="s">
        <v>188</v>
      </c>
      <c r="B40" s="75">
        <v>0</v>
      </c>
      <c r="C40" s="75">
        <v>0</v>
      </c>
      <c r="D40" s="13"/>
      <c r="E40" s="14" t="s">
        <v>189</v>
      </c>
      <c r="F40" s="75">
        <v>0</v>
      </c>
      <c r="G40" s="75">
        <v>0</v>
      </c>
      <c r="I40" t="s">
        <v>188</v>
      </c>
      <c r="J40">
        <v>0</v>
      </c>
      <c r="K40">
        <v>0</v>
      </c>
      <c r="L40" t="s">
        <v>189</v>
      </c>
      <c r="M40">
        <v>0</v>
      </c>
      <c r="N40">
        <v>0</v>
      </c>
    </row>
    <row r="41" spans="1:14" x14ac:dyDescent="0.25">
      <c r="A41" s="14" t="s">
        <v>190</v>
      </c>
      <c r="B41" s="75">
        <f>SUM(B42:B45)</f>
        <v>0</v>
      </c>
      <c r="C41" s="75">
        <f>SUM(C42:C45)</f>
        <v>0</v>
      </c>
      <c r="D41" s="13"/>
      <c r="E41" s="14" t="s">
        <v>22</v>
      </c>
      <c r="F41" s="75">
        <v>0</v>
      </c>
      <c r="G41" s="75">
        <v>0</v>
      </c>
      <c r="I41" t="s">
        <v>190</v>
      </c>
      <c r="J41">
        <v>0</v>
      </c>
      <c r="K41">
        <v>0</v>
      </c>
      <c r="L41" t="s">
        <v>22</v>
      </c>
      <c r="M41">
        <v>0</v>
      </c>
      <c r="N41">
        <v>0</v>
      </c>
    </row>
    <row r="42" spans="1:14" x14ac:dyDescent="0.25">
      <c r="A42" s="14" t="s">
        <v>20</v>
      </c>
      <c r="B42" s="75">
        <v>0</v>
      </c>
      <c r="C42" s="75">
        <v>0</v>
      </c>
      <c r="D42" s="13"/>
      <c r="E42" s="14" t="s">
        <v>191</v>
      </c>
      <c r="F42" s="75">
        <f>+SUM(F43:F45)</f>
        <v>97280.84</v>
      </c>
      <c r="G42" s="75">
        <f>+SUM(G43:G45)</f>
        <v>277438.02</v>
      </c>
      <c r="I42" t="s">
        <v>20</v>
      </c>
      <c r="J42">
        <v>0</v>
      </c>
      <c r="K42">
        <v>0</v>
      </c>
      <c r="L42" t="s">
        <v>191</v>
      </c>
      <c r="M42" s="99">
        <v>97280.84</v>
      </c>
      <c r="N42" s="99">
        <v>277438.02</v>
      </c>
    </row>
    <row r="43" spans="1:14" x14ac:dyDescent="0.25">
      <c r="A43" s="14" t="s">
        <v>192</v>
      </c>
      <c r="B43" s="75">
        <v>0</v>
      </c>
      <c r="C43" s="75">
        <v>0</v>
      </c>
      <c r="D43" s="13"/>
      <c r="E43" s="14" t="s">
        <v>23</v>
      </c>
      <c r="F43" s="75">
        <v>0</v>
      </c>
      <c r="G43" s="75">
        <v>0</v>
      </c>
      <c r="I43" t="s">
        <v>192</v>
      </c>
      <c r="J43">
        <v>0</v>
      </c>
      <c r="K43">
        <v>0</v>
      </c>
      <c r="L43" t="s">
        <v>23</v>
      </c>
      <c r="M43">
        <v>0</v>
      </c>
      <c r="N43">
        <v>0</v>
      </c>
    </row>
    <row r="44" spans="1:14" ht="23.25" x14ac:dyDescent="0.25">
      <c r="A44" s="14" t="s">
        <v>193</v>
      </c>
      <c r="B44" s="75">
        <v>0</v>
      </c>
      <c r="C44" s="75">
        <v>0</v>
      </c>
      <c r="D44" s="13"/>
      <c r="E44" s="14" t="s">
        <v>24</v>
      </c>
      <c r="F44" s="75">
        <v>0</v>
      </c>
      <c r="G44" s="75">
        <v>0</v>
      </c>
      <c r="I44" t="s">
        <v>193</v>
      </c>
      <c r="J44">
        <v>0</v>
      </c>
      <c r="K44">
        <v>0</v>
      </c>
      <c r="L44" t="s">
        <v>24</v>
      </c>
      <c r="M44">
        <v>0</v>
      </c>
      <c r="N44">
        <v>0</v>
      </c>
    </row>
    <row r="45" spans="1:14" ht="11.25" customHeight="1" x14ac:dyDescent="0.25">
      <c r="A45" s="14" t="s">
        <v>21</v>
      </c>
      <c r="B45" s="75">
        <v>0</v>
      </c>
      <c r="C45" s="75">
        <v>0</v>
      </c>
      <c r="D45" s="13"/>
      <c r="E45" s="14" t="s">
        <v>25</v>
      </c>
      <c r="F45" s="75">
        <v>97280.84</v>
      </c>
      <c r="G45" s="75">
        <v>277438.02</v>
      </c>
      <c r="I45" t="s">
        <v>21</v>
      </c>
      <c r="J45">
        <v>0</v>
      </c>
      <c r="K45">
        <v>0</v>
      </c>
      <c r="L45" t="s">
        <v>25</v>
      </c>
      <c r="M45" s="99">
        <v>97280.84</v>
      </c>
      <c r="N45" s="99">
        <v>277438.02</v>
      </c>
    </row>
    <row r="46" spans="1:14" ht="11.25" customHeight="1" x14ac:dyDescent="0.25">
      <c r="A46" s="14" t="s">
        <v>142</v>
      </c>
      <c r="B46" s="75">
        <f>B9+B17+B25+B31+B37+B38+B41</f>
        <v>16738918.99</v>
      </c>
      <c r="C46" s="75">
        <f>C9+C17+C25+C31+C37+C38+C41</f>
        <v>17104480.09</v>
      </c>
      <c r="D46" s="13"/>
      <c r="E46" s="14" t="s">
        <v>143</v>
      </c>
      <c r="F46" s="75">
        <f>F9+F19+F23+F26+F27+F31+F38+F42</f>
        <v>906649.95</v>
      </c>
      <c r="G46" s="75">
        <f>G9+G19+G23+G26+G27+G31+G38+G42</f>
        <v>10301720.689999999</v>
      </c>
      <c r="I46" t="s">
        <v>142</v>
      </c>
      <c r="J46" s="99">
        <v>16738918.99</v>
      </c>
      <c r="K46" s="99">
        <v>17104480.09</v>
      </c>
      <c r="L46" t="s">
        <v>143</v>
      </c>
      <c r="M46" s="99">
        <v>906649.95</v>
      </c>
      <c r="N46" s="99">
        <v>10301720.59</v>
      </c>
    </row>
    <row r="47" spans="1:14" ht="7.5" customHeight="1" x14ac:dyDescent="0.25">
      <c r="A47" s="14"/>
      <c r="B47" s="75"/>
      <c r="C47" s="75"/>
      <c r="D47" s="13"/>
      <c r="E47" s="14"/>
      <c r="F47" s="75"/>
      <c r="G47" s="75"/>
    </row>
    <row r="48" spans="1:14" ht="11.25" customHeight="1" x14ac:dyDescent="0.25">
      <c r="A48" s="14" t="s">
        <v>44</v>
      </c>
      <c r="B48" s="75"/>
      <c r="C48" s="75"/>
      <c r="D48" s="13"/>
      <c r="E48" s="14" t="s">
        <v>26</v>
      </c>
      <c r="F48" s="75"/>
      <c r="G48" s="75"/>
      <c r="I48" t="s">
        <v>44</v>
      </c>
      <c r="L48" t="s">
        <v>26</v>
      </c>
    </row>
    <row r="49" spans="1:14" ht="11.25" customHeight="1" x14ac:dyDescent="0.25">
      <c r="A49" s="14" t="s">
        <v>45</v>
      </c>
      <c r="B49" s="75">
        <v>0</v>
      </c>
      <c r="C49" s="75">
        <v>0</v>
      </c>
      <c r="D49" s="13"/>
      <c r="E49" s="14" t="s">
        <v>27</v>
      </c>
      <c r="F49" s="75">
        <v>0</v>
      </c>
      <c r="G49" s="75">
        <v>0</v>
      </c>
      <c r="I49" t="s">
        <v>45</v>
      </c>
      <c r="J49">
        <v>0</v>
      </c>
      <c r="K49">
        <v>0</v>
      </c>
      <c r="L49" t="s">
        <v>27</v>
      </c>
      <c r="M49">
        <v>0</v>
      </c>
      <c r="N49">
        <v>0</v>
      </c>
    </row>
    <row r="50" spans="1:14" ht="11.25" customHeight="1" x14ac:dyDescent="0.25">
      <c r="A50" s="14" t="s">
        <v>194</v>
      </c>
      <c r="B50" s="75">
        <v>0</v>
      </c>
      <c r="C50" s="75">
        <v>0</v>
      </c>
      <c r="D50" s="13"/>
      <c r="E50" s="14" t="s">
        <v>28</v>
      </c>
      <c r="F50" s="75">
        <v>0</v>
      </c>
      <c r="G50" s="75">
        <v>0</v>
      </c>
      <c r="I50" t="s">
        <v>194</v>
      </c>
      <c r="J50">
        <v>0</v>
      </c>
      <c r="K50">
        <v>0</v>
      </c>
      <c r="L50" t="s">
        <v>28</v>
      </c>
      <c r="M50">
        <v>0</v>
      </c>
      <c r="N50">
        <v>0</v>
      </c>
    </row>
    <row r="51" spans="1:14" ht="11.25" customHeight="1" x14ac:dyDescent="0.25">
      <c r="A51" s="14" t="s">
        <v>458</v>
      </c>
      <c r="B51" s="75">
        <v>58595527.960000001</v>
      </c>
      <c r="C51" s="75">
        <v>58595527.960000001</v>
      </c>
      <c r="D51" s="13"/>
      <c r="E51" s="14" t="s">
        <v>29</v>
      </c>
      <c r="F51" s="75">
        <v>0</v>
      </c>
      <c r="G51" s="75">
        <v>0</v>
      </c>
      <c r="I51" t="s">
        <v>475</v>
      </c>
      <c r="J51" s="99">
        <v>58595527.960000001</v>
      </c>
      <c r="K51" s="99">
        <v>58595527.960000001</v>
      </c>
      <c r="L51" t="s">
        <v>29</v>
      </c>
      <c r="M51">
        <v>0</v>
      </c>
      <c r="N51">
        <v>0</v>
      </c>
    </row>
    <row r="52" spans="1:14" ht="11.25" customHeight="1" x14ac:dyDescent="0.25">
      <c r="A52" s="14" t="s">
        <v>46</v>
      </c>
      <c r="B52" s="75">
        <v>13915199.91</v>
      </c>
      <c r="C52" s="75">
        <v>13676192.039999999</v>
      </c>
      <c r="D52" s="13"/>
      <c r="E52" s="14" t="s">
        <v>30</v>
      </c>
      <c r="F52" s="75">
        <v>0</v>
      </c>
      <c r="G52" s="75">
        <v>0</v>
      </c>
      <c r="I52" t="s">
        <v>46</v>
      </c>
      <c r="J52" s="99">
        <v>13915199.91</v>
      </c>
      <c r="K52" s="99">
        <v>13676192.039999999</v>
      </c>
      <c r="L52" t="s">
        <v>30</v>
      </c>
      <c r="M52">
        <v>0</v>
      </c>
      <c r="N52">
        <v>0</v>
      </c>
    </row>
    <row r="53" spans="1:14" ht="11.25" customHeight="1" x14ac:dyDescent="0.25">
      <c r="A53" s="14" t="s">
        <v>47</v>
      </c>
      <c r="B53" s="75">
        <v>3587880</v>
      </c>
      <c r="C53" s="75">
        <v>3587880</v>
      </c>
      <c r="D53" s="13"/>
      <c r="E53" s="14" t="s">
        <v>195</v>
      </c>
      <c r="F53" s="75">
        <v>0</v>
      </c>
      <c r="G53" s="75">
        <v>0</v>
      </c>
      <c r="I53" t="s">
        <v>47</v>
      </c>
      <c r="J53" s="99">
        <v>3587880</v>
      </c>
      <c r="K53" s="99">
        <v>3587880</v>
      </c>
      <c r="L53" t="s">
        <v>476</v>
      </c>
      <c r="M53">
        <v>0</v>
      </c>
      <c r="N53">
        <v>0</v>
      </c>
    </row>
    <row r="54" spans="1:14" ht="11.25" customHeight="1" x14ac:dyDescent="0.25">
      <c r="A54" s="14" t="s">
        <v>196</v>
      </c>
      <c r="B54" s="75">
        <v>-10813802.08</v>
      </c>
      <c r="C54" s="75">
        <v>-10813802.08</v>
      </c>
      <c r="D54" s="13"/>
      <c r="E54" s="14" t="s">
        <v>31</v>
      </c>
      <c r="F54" s="75">
        <v>0</v>
      </c>
      <c r="G54" s="75">
        <v>0</v>
      </c>
      <c r="I54" t="s">
        <v>196</v>
      </c>
      <c r="J54" s="99">
        <v>-10813802.08</v>
      </c>
      <c r="K54" s="99">
        <v>-10813802.08</v>
      </c>
      <c r="L54" t="s">
        <v>31</v>
      </c>
      <c r="M54">
        <v>0</v>
      </c>
      <c r="N54">
        <v>0</v>
      </c>
    </row>
    <row r="55" spans="1:14" ht="11.25" customHeight="1" x14ac:dyDescent="0.25">
      <c r="A55" s="14" t="s">
        <v>48</v>
      </c>
      <c r="B55" s="75">
        <v>0</v>
      </c>
      <c r="C55" s="75">
        <v>0</v>
      </c>
      <c r="D55" s="13"/>
      <c r="E55" s="14"/>
      <c r="F55" s="75"/>
      <c r="G55" s="75"/>
      <c r="I55" t="s">
        <v>48</v>
      </c>
      <c r="J55">
        <v>0</v>
      </c>
      <c r="K55">
        <v>0</v>
      </c>
    </row>
    <row r="56" spans="1:14" ht="11.25" customHeight="1" x14ac:dyDescent="0.25">
      <c r="A56" s="14" t="s">
        <v>197</v>
      </c>
      <c r="B56" s="75">
        <v>0</v>
      </c>
      <c r="C56" s="75">
        <v>0</v>
      </c>
      <c r="D56" s="13"/>
      <c r="E56" s="14" t="s">
        <v>198</v>
      </c>
      <c r="F56" s="75">
        <f>SUM(F49:F55)</f>
        <v>0</v>
      </c>
      <c r="G56" s="75">
        <f>SUM(G49:G55)</f>
        <v>0</v>
      </c>
      <c r="I56" t="s">
        <v>197</v>
      </c>
      <c r="J56">
        <v>0</v>
      </c>
      <c r="K56">
        <v>0</v>
      </c>
      <c r="L56" t="s">
        <v>198</v>
      </c>
      <c r="M56">
        <v>0</v>
      </c>
      <c r="N56">
        <v>0</v>
      </c>
    </row>
    <row r="57" spans="1:14" ht="11.25" customHeight="1" x14ac:dyDescent="0.25">
      <c r="A57" s="14" t="s">
        <v>49</v>
      </c>
      <c r="B57" s="75">
        <v>0</v>
      </c>
      <c r="C57" s="75">
        <v>0</v>
      </c>
      <c r="D57" s="13"/>
      <c r="E57" s="14" t="s">
        <v>32</v>
      </c>
      <c r="F57" s="75">
        <f>F46+F56</f>
        <v>906649.95</v>
      </c>
      <c r="G57" s="75">
        <f>G46+G56</f>
        <v>10301720.689999999</v>
      </c>
      <c r="I57" t="s">
        <v>49</v>
      </c>
      <c r="J57">
        <v>0</v>
      </c>
      <c r="K57">
        <v>0</v>
      </c>
      <c r="L57" t="s">
        <v>32</v>
      </c>
      <c r="M57" s="99">
        <v>906649.95</v>
      </c>
      <c r="N57" s="99">
        <v>10301720.59</v>
      </c>
    </row>
    <row r="58" spans="1:14" ht="11.25" customHeight="1" x14ac:dyDescent="0.25">
      <c r="A58" s="14" t="s">
        <v>199</v>
      </c>
      <c r="B58" s="75">
        <f>SUM(B49:B57)</f>
        <v>65284805.790000007</v>
      </c>
      <c r="C58" s="75">
        <f>SUM(C49:C57)</f>
        <v>65045797.920000002</v>
      </c>
      <c r="D58" s="13"/>
      <c r="E58" s="14"/>
      <c r="F58" s="75"/>
      <c r="G58" s="75"/>
      <c r="I58" t="s">
        <v>199</v>
      </c>
      <c r="J58" s="99">
        <v>65284805.789999999</v>
      </c>
      <c r="K58" s="99">
        <v>65045797.920000002</v>
      </c>
    </row>
    <row r="59" spans="1:14" ht="11.25" customHeight="1" x14ac:dyDescent="0.25">
      <c r="A59" s="14" t="s">
        <v>50</v>
      </c>
      <c r="B59" s="75">
        <f>B46+B58</f>
        <v>82023724.780000001</v>
      </c>
      <c r="C59" s="75">
        <f>C46+C58</f>
        <v>82150278.010000005</v>
      </c>
      <c r="D59" s="13"/>
      <c r="E59" s="14" t="s">
        <v>33</v>
      </c>
      <c r="F59" s="75"/>
      <c r="G59" s="75"/>
      <c r="I59" t="s">
        <v>50</v>
      </c>
      <c r="J59" s="99">
        <v>82023724.780000001</v>
      </c>
      <c r="K59" s="99">
        <v>82150278.010000005</v>
      </c>
      <c r="L59" t="s">
        <v>33</v>
      </c>
    </row>
    <row r="60" spans="1:14" ht="11.25" customHeight="1" x14ac:dyDescent="0.25">
      <c r="A60" s="13"/>
      <c r="B60" s="75"/>
      <c r="C60" s="75"/>
      <c r="D60" s="15"/>
      <c r="E60" s="14" t="s">
        <v>200</v>
      </c>
      <c r="F60" s="75">
        <f>SUM(F61:F63)</f>
        <v>0</v>
      </c>
      <c r="G60" s="75">
        <f>SUM(G61:G63)</f>
        <v>0</v>
      </c>
      <c r="L60" t="s">
        <v>200</v>
      </c>
      <c r="M60">
        <v>0</v>
      </c>
      <c r="N60">
        <v>0</v>
      </c>
    </row>
    <row r="61" spans="1:14" ht="11.25" customHeight="1" x14ac:dyDescent="0.25">
      <c r="A61" s="13"/>
      <c r="B61" s="75"/>
      <c r="C61" s="75"/>
      <c r="D61" s="13"/>
      <c r="E61" s="14" t="s">
        <v>34</v>
      </c>
      <c r="F61" s="75">
        <v>0</v>
      </c>
      <c r="G61" s="75">
        <v>0</v>
      </c>
      <c r="L61" t="s">
        <v>34</v>
      </c>
      <c r="M61">
        <v>0</v>
      </c>
      <c r="N61">
        <v>0</v>
      </c>
    </row>
    <row r="62" spans="1:14" ht="11.25" customHeight="1" x14ac:dyDescent="0.25">
      <c r="A62" s="13"/>
      <c r="B62" s="75"/>
      <c r="C62" s="75"/>
      <c r="D62" s="13"/>
      <c r="E62" s="14" t="s">
        <v>35</v>
      </c>
      <c r="F62" s="75">
        <v>0</v>
      </c>
      <c r="G62" s="75">
        <v>0</v>
      </c>
      <c r="L62" t="s">
        <v>35</v>
      </c>
      <c r="M62">
        <v>0</v>
      </c>
      <c r="N62">
        <v>0</v>
      </c>
    </row>
    <row r="63" spans="1:14" ht="11.25" customHeight="1" x14ac:dyDescent="0.25">
      <c r="A63" s="13"/>
      <c r="B63" s="75"/>
      <c r="C63" s="75"/>
      <c r="D63" s="13"/>
      <c r="E63" s="14" t="s">
        <v>201</v>
      </c>
      <c r="F63" s="75">
        <v>0</v>
      </c>
      <c r="G63" s="75">
        <v>0</v>
      </c>
      <c r="L63" t="s">
        <v>201</v>
      </c>
      <c r="M63">
        <v>0</v>
      </c>
      <c r="N63">
        <v>0</v>
      </c>
    </row>
    <row r="64" spans="1:14" ht="11.25" customHeight="1" x14ac:dyDescent="0.25">
      <c r="A64" s="13"/>
      <c r="B64" s="75"/>
      <c r="C64" s="75"/>
      <c r="D64" s="13"/>
      <c r="E64" s="14" t="s">
        <v>202</v>
      </c>
      <c r="F64" s="75">
        <f>SUM(F65:F69)</f>
        <v>81117074.829999998</v>
      </c>
      <c r="G64" s="75">
        <f>SUM(G65:G69)</f>
        <v>71848557.420000002</v>
      </c>
      <c r="L64" t="s">
        <v>202</v>
      </c>
      <c r="M64" s="99">
        <v>81117074.829999998</v>
      </c>
      <c r="N64" s="99">
        <v>71848557.420000002</v>
      </c>
    </row>
    <row r="65" spans="1:14" ht="11.25" customHeight="1" x14ac:dyDescent="0.25">
      <c r="A65" s="13"/>
      <c r="B65" s="75"/>
      <c r="C65" s="75"/>
      <c r="D65" s="13"/>
      <c r="E65" s="14" t="s">
        <v>203</v>
      </c>
      <c r="F65" s="75">
        <v>9266809.3300000001</v>
      </c>
      <c r="G65" s="75">
        <v>8612262.9000000004</v>
      </c>
      <c r="L65" t="s">
        <v>477</v>
      </c>
      <c r="M65" s="99">
        <v>9266809.3300000001</v>
      </c>
      <c r="N65" s="99">
        <v>8612262.9000000004</v>
      </c>
    </row>
    <row r="66" spans="1:14" ht="11.25" customHeight="1" x14ac:dyDescent="0.25">
      <c r="A66" s="13"/>
      <c r="B66" s="75"/>
      <c r="C66" s="75"/>
      <c r="D66" s="13"/>
      <c r="E66" s="14" t="s">
        <v>36</v>
      </c>
      <c r="F66" s="75">
        <v>71850237.959999993</v>
      </c>
      <c r="G66" s="75">
        <v>63236267.060000002</v>
      </c>
      <c r="L66" t="s">
        <v>36</v>
      </c>
      <c r="M66" s="99">
        <v>71850237.959999993</v>
      </c>
      <c r="N66" s="99">
        <v>63236267.060000002</v>
      </c>
    </row>
    <row r="67" spans="1:14" ht="11.25" customHeight="1" x14ac:dyDescent="0.25">
      <c r="A67" s="13"/>
      <c r="B67" s="75"/>
      <c r="C67" s="75"/>
      <c r="D67" s="15"/>
      <c r="E67" s="14" t="s">
        <v>37</v>
      </c>
      <c r="F67" s="75">
        <v>0</v>
      </c>
      <c r="G67" s="75">
        <v>0</v>
      </c>
      <c r="L67" t="s">
        <v>37</v>
      </c>
      <c r="M67">
        <v>0</v>
      </c>
      <c r="N67">
        <v>0</v>
      </c>
    </row>
    <row r="68" spans="1:14" ht="11.25" customHeight="1" x14ac:dyDescent="0.25">
      <c r="A68" s="13"/>
      <c r="B68" s="75"/>
      <c r="C68" s="75"/>
      <c r="D68" s="13"/>
      <c r="E68" s="14" t="s">
        <v>38</v>
      </c>
      <c r="F68" s="75">
        <v>0</v>
      </c>
      <c r="G68" s="75">
        <v>0</v>
      </c>
      <c r="L68" t="s">
        <v>38</v>
      </c>
      <c r="M68">
        <v>0</v>
      </c>
      <c r="N68">
        <v>0</v>
      </c>
    </row>
    <row r="69" spans="1:14" ht="11.25" customHeight="1" x14ac:dyDescent="0.25">
      <c r="A69" s="13"/>
      <c r="B69" s="75"/>
      <c r="C69" s="75"/>
      <c r="D69" s="15"/>
      <c r="E69" s="14" t="s">
        <v>204</v>
      </c>
      <c r="F69" s="75">
        <v>27.54</v>
      </c>
      <c r="G69" s="75">
        <v>27.46</v>
      </c>
      <c r="L69" t="s">
        <v>204</v>
      </c>
      <c r="M69">
        <v>27.54</v>
      </c>
      <c r="N69">
        <v>27.46</v>
      </c>
    </row>
    <row r="70" spans="1:14" ht="11.25" customHeight="1" x14ac:dyDescent="0.25">
      <c r="A70" s="13"/>
      <c r="B70" s="75"/>
      <c r="C70" s="75"/>
      <c r="D70" s="13"/>
      <c r="E70" s="14" t="s">
        <v>205</v>
      </c>
      <c r="F70" s="75">
        <f>SUM(F71:F72)</f>
        <v>0</v>
      </c>
      <c r="G70" s="75">
        <f>SUM(G71:G72)</f>
        <v>0</v>
      </c>
      <c r="L70" t="s">
        <v>205</v>
      </c>
      <c r="M70">
        <v>0</v>
      </c>
      <c r="N70">
        <v>0</v>
      </c>
    </row>
    <row r="71" spans="1:14" ht="11.25" customHeight="1" x14ac:dyDescent="0.25">
      <c r="A71" s="13"/>
      <c r="B71" s="75"/>
      <c r="C71" s="75"/>
      <c r="D71" s="13"/>
      <c r="E71" s="14" t="s">
        <v>39</v>
      </c>
      <c r="F71" s="75">
        <v>0</v>
      </c>
      <c r="G71" s="75">
        <v>0</v>
      </c>
      <c r="L71" t="s">
        <v>39</v>
      </c>
      <c r="M71">
        <v>0</v>
      </c>
      <c r="N71">
        <v>0</v>
      </c>
    </row>
    <row r="72" spans="1:14" ht="11.25" customHeight="1" x14ac:dyDescent="0.25">
      <c r="A72" s="13"/>
      <c r="B72" s="75"/>
      <c r="C72" s="75"/>
      <c r="D72" s="13"/>
      <c r="E72" s="14" t="s">
        <v>206</v>
      </c>
      <c r="F72" s="75">
        <v>0</v>
      </c>
      <c r="G72" s="75">
        <v>0</v>
      </c>
      <c r="L72" t="s">
        <v>206</v>
      </c>
      <c r="M72">
        <v>0</v>
      </c>
      <c r="N72">
        <v>0</v>
      </c>
    </row>
    <row r="73" spans="1:14" ht="11.25" customHeight="1" x14ac:dyDescent="0.25">
      <c r="A73" s="13"/>
      <c r="B73" s="75"/>
      <c r="C73" s="75"/>
      <c r="D73" s="15"/>
      <c r="E73" s="14" t="s">
        <v>207</v>
      </c>
      <c r="F73" s="75">
        <f>F60+F64+F70</f>
        <v>81117074.829999998</v>
      </c>
      <c r="G73" s="75">
        <f>G60+G64+G70</f>
        <v>71848557.420000002</v>
      </c>
      <c r="L73" t="s">
        <v>207</v>
      </c>
      <c r="M73" s="99">
        <v>81117074.829999998</v>
      </c>
      <c r="N73" s="99">
        <v>71848557.420000002</v>
      </c>
    </row>
    <row r="74" spans="1:14" ht="11.25" customHeight="1" x14ac:dyDescent="0.25">
      <c r="A74" s="16"/>
      <c r="B74" s="76"/>
      <c r="C74" s="76"/>
      <c r="D74" s="17"/>
      <c r="E74" s="18" t="s">
        <v>208</v>
      </c>
      <c r="F74" s="76">
        <f>F57+F73</f>
        <v>82023724.780000001</v>
      </c>
      <c r="G74" s="76">
        <f>G57+G73</f>
        <v>82150278.109999999</v>
      </c>
      <c r="L74" t="s">
        <v>208</v>
      </c>
      <c r="M74" s="99">
        <v>82023724.780000001</v>
      </c>
      <c r="N74" s="99">
        <v>82150278.010000005</v>
      </c>
    </row>
    <row r="75" spans="1:14" x14ac:dyDescent="0.25">
      <c r="F75" s="100"/>
      <c r="G75" s="100"/>
    </row>
  </sheetData>
  <mergeCells count="5">
    <mergeCell ref="A1:G1"/>
    <mergeCell ref="A2:G2"/>
    <mergeCell ref="A3:G3"/>
    <mergeCell ref="A4:G4"/>
    <mergeCell ref="A5:G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portrait" r:id="rId1"/>
  <ignoredErrors>
    <ignoredError sqref="B31:C31 B38:C38 B41:C41 F9 F19:G19 F23:G23 F27:G27 F31:G31 F38:G38 F60:G60 G64 F70:G7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showGridLines="0" zoomScaleNormal="100" workbookViewId="0">
      <selection activeCell="A18" sqref="A18"/>
    </sheetView>
  </sheetViews>
  <sheetFormatPr baseColWidth="10" defaultRowHeight="15" x14ac:dyDescent="0.25"/>
  <cols>
    <col min="1" max="1" width="41.5703125" customWidth="1"/>
    <col min="5" max="5" width="12.140625" customWidth="1"/>
    <col min="7" max="7" width="11" customWidth="1"/>
    <col min="8" max="8" width="16.42578125" customWidth="1"/>
  </cols>
  <sheetData>
    <row r="1" spans="1:8" ht="11.25" customHeight="1" x14ac:dyDescent="0.25">
      <c r="A1" s="108"/>
      <c r="B1" s="108"/>
      <c r="C1" s="108"/>
      <c r="D1" s="108"/>
      <c r="E1" s="108"/>
      <c r="F1" s="108"/>
      <c r="G1" s="108"/>
      <c r="H1" s="108"/>
    </row>
    <row r="2" spans="1:8" ht="11.25" customHeight="1" x14ac:dyDescent="0.25">
      <c r="A2" s="108" t="s">
        <v>426</v>
      </c>
      <c r="B2" s="108"/>
      <c r="C2" s="108"/>
      <c r="D2" s="108"/>
      <c r="E2" s="108"/>
      <c r="F2" s="108"/>
      <c r="G2" s="108"/>
      <c r="H2" s="108"/>
    </row>
    <row r="3" spans="1:8" ht="11.25" customHeight="1" x14ac:dyDescent="0.25">
      <c r="A3" s="108" t="s">
        <v>430</v>
      </c>
      <c r="B3" s="108"/>
      <c r="C3" s="108"/>
      <c r="D3" s="108"/>
      <c r="E3" s="108"/>
      <c r="F3" s="108"/>
      <c r="G3" s="108"/>
      <c r="H3" s="108"/>
    </row>
    <row r="4" spans="1:8" ht="11.25" customHeight="1" x14ac:dyDescent="0.25">
      <c r="A4" s="108" t="s">
        <v>466</v>
      </c>
      <c r="B4" s="108"/>
      <c r="C4" s="108"/>
      <c r="D4" s="108"/>
      <c r="E4" s="108"/>
      <c r="F4" s="108"/>
      <c r="G4" s="108"/>
      <c r="H4" s="108"/>
    </row>
    <row r="5" spans="1:8" ht="11.25" customHeight="1" x14ac:dyDescent="0.25">
      <c r="A5" s="114" t="s">
        <v>428</v>
      </c>
      <c r="B5" s="114"/>
      <c r="C5" s="114"/>
      <c r="D5" s="114"/>
      <c r="E5" s="114"/>
      <c r="F5" s="114"/>
      <c r="G5" s="114"/>
      <c r="H5" s="114"/>
    </row>
    <row r="6" spans="1:8" x14ac:dyDescent="0.25">
      <c r="A6" s="24" t="s">
        <v>51</v>
      </c>
      <c r="B6" s="24" t="s">
        <v>432</v>
      </c>
      <c r="C6" s="24" t="s">
        <v>52</v>
      </c>
      <c r="D6" s="24" t="s">
        <v>53</v>
      </c>
      <c r="E6" s="24" t="s">
        <v>54</v>
      </c>
      <c r="F6" s="24" t="s">
        <v>55</v>
      </c>
      <c r="G6" s="24" t="s">
        <v>56</v>
      </c>
      <c r="H6" s="24" t="s">
        <v>91</v>
      </c>
    </row>
    <row r="7" spans="1:8" x14ac:dyDescent="0.25">
      <c r="A7" s="25" t="s">
        <v>57</v>
      </c>
      <c r="B7" s="25" t="s">
        <v>431</v>
      </c>
      <c r="C7" s="25" t="s">
        <v>58</v>
      </c>
      <c r="D7" s="25" t="s">
        <v>58</v>
      </c>
      <c r="E7" s="25" t="s">
        <v>59</v>
      </c>
      <c r="F7" s="25" t="s">
        <v>60</v>
      </c>
      <c r="G7" s="25" t="s">
        <v>61</v>
      </c>
      <c r="H7" s="25" t="s">
        <v>92</v>
      </c>
    </row>
    <row r="8" spans="1:8" x14ac:dyDescent="0.25">
      <c r="A8" s="26"/>
      <c r="B8" s="27" t="s">
        <v>465</v>
      </c>
      <c r="C8" s="27" t="s">
        <v>62</v>
      </c>
      <c r="D8" s="27" t="s">
        <v>63</v>
      </c>
      <c r="E8" s="27" t="s">
        <v>64</v>
      </c>
      <c r="F8" s="27" t="s">
        <v>65</v>
      </c>
      <c r="G8" s="27" t="s">
        <v>66</v>
      </c>
      <c r="H8" s="27" t="s">
        <v>93</v>
      </c>
    </row>
    <row r="9" spans="1:8" x14ac:dyDescent="0.25">
      <c r="A9" s="12" t="s">
        <v>67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</row>
    <row r="10" spans="1:8" x14ac:dyDescent="0.25">
      <c r="A10" s="12" t="s">
        <v>68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</row>
    <row r="11" spans="1:8" x14ac:dyDescent="0.25">
      <c r="A11" s="13" t="s">
        <v>69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</row>
    <row r="12" spans="1:8" x14ac:dyDescent="0.25">
      <c r="A12" s="13" t="s">
        <v>70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</row>
    <row r="13" spans="1:8" x14ac:dyDescent="0.25">
      <c r="A13" s="13" t="s">
        <v>71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</row>
    <row r="14" spans="1:8" x14ac:dyDescent="0.25">
      <c r="A14" s="12" t="s">
        <v>72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x14ac:dyDescent="0.25">
      <c r="A15" s="13" t="s">
        <v>73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x14ac:dyDescent="0.25">
      <c r="A16" s="13" t="s">
        <v>74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x14ac:dyDescent="0.25">
      <c r="A17" s="13" t="s">
        <v>75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</row>
    <row r="18" spans="1:8" x14ac:dyDescent="0.25">
      <c r="A18" s="12" t="s">
        <v>76</v>
      </c>
      <c r="B18" s="75">
        <f>+'FORMATO 1'!G46</f>
        <v>10301720.689999999</v>
      </c>
      <c r="C18" s="13">
        <v>0</v>
      </c>
      <c r="D18" s="13">
        <v>0</v>
      </c>
      <c r="E18" s="13">
        <v>0</v>
      </c>
      <c r="F18" s="75">
        <f>+'FORMATO 1'!F46</f>
        <v>906649.95</v>
      </c>
      <c r="G18" s="13">
        <v>0</v>
      </c>
      <c r="H18" s="13">
        <v>0</v>
      </c>
    </row>
    <row r="19" spans="1:8" x14ac:dyDescent="0.25">
      <c r="A19" s="12" t="s">
        <v>89</v>
      </c>
      <c r="B19" s="75">
        <f>B9+B18</f>
        <v>10301720.689999999</v>
      </c>
      <c r="C19" s="75">
        <f t="shared" ref="C19:H19" si="0">C9+C18</f>
        <v>0</v>
      </c>
      <c r="D19" s="75">
        <f t="shared" si="0"/>
        <v>0</v>
      </c>
      <c r="E19" s="75">
        <f t="shared" si="0"/>
        <v>0</v>
      </c>
      <c r="F19" s="75">
        <f>F9+F18</f>
        <v>906649.95</v>
      </c>
      <c r="G19" s="75">
        <f t="shared" si="0"/>
        <v>0</v>
      </c>
      <c r="H19" s="75">
        <f t="shared" si="0"/>
        <v>0</v>
      </c>
    </row>
    <row r="20" spans="1:8" x14ac:dyDescent="0.25">
      <c r="A20" s="12" t="s">
        <v>77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x14ac:dyDescent="0.25">
      <c r="A21" s="12" t="s">
        <v>90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 x14ac:dyDescent="0.25">
      <c r="A22" s="16"/>
      <c r="B22" s="16"/>
      <c r="C22" s="16"/>
      <c r="D22" s="16"/>
      <c r="E22" s="16"/>
      <c r="F22" s="16"/>
      <c r="G22" s="16"/>
      <c r="H22" s="16"/>
    </row>
    <row r="23" spans="1:8" ht="33.75" customHeight="1" x14ac:dyDescent="0.25">
      <c r="A23" s="110" t="s">
        <v>433</v>
      </c>
      <c r="B23" s="111"/>
      <c r="C23" s="111"/>
      <c r="D23" s="111"/>
      <c r="E23" s="111"/>
      <c r="F23" s="111"/>
      <c r="G23" s="111"/>
      <c r="H23" s="111"/>
    </row>
    <row r="24" spans="1:8" ht="12" customHeight="1" x14ac:dyDescent="0.25">
      <c r="A24" s="112" t="s">
        <v>434</v>
      </c>
      <c r="B24" s="113"/>
      <c r="C24" s="113"/>
      <c r="D24" s="113"/>
      <c r="E24" s="113"/>
      <c r="F24" s="113"/>
      <c r="G24" s="113"/>
      <c r="H24" s="113"/>
    </row>
    <row r="25" spans="1:8" ht="11.25" customHeight="1" x14ac:dyDescent="0.25">
      <c r="A25" s="108"/>
      <c r="B25" s="108"/>
      <c r="C25" s="108"/>
      <c r="D25" s="108"/>
      <c r="E25" s="108"/>
      <c r="F25" s="108"/>
      <c r="G25" s="28"/>
      <c r="H25" s="28"/>
    </row>
    <row r="26" spans="1:8" ht="11.25" customHeight="1" x14ac:dyDescent="0.25">
      <c r="A26" s="108" t="s">
        <v>426</v>
      </c>
      <c r="B26" s="108"/>
      <c r="C26" s="108"/>
      <c r="D26" s="108"/>
      <c r="E26" s="108"/>
      <c r="F26" s="108"/>
      <c r="G26" s="28"/>
      <c r="H26" s="28"/>
    </row>
    <row r="27" spans="1:8" ht="11.25" customHeight="1" x14ac:dyDescent="0.25">
      <c r="A27" s="108" t="s">
        <v>430</v>
      </c>
      <c r="B27" s="108"/>
      <c r="C27" s="108"/>
      <c r="D27" s="108"/>
      <c r="E27" s="108"/>
      <c r="F27" s="108"/>
      <c r="G27" s="28"/>
      <c r="H27" s="28"/>
    </row>
    <row r="28" spans="1:8" ht="11.25" customHeight="1" x14ac:dyDescent="0.25">
      <c r="A28" s="108" t="str">
        <f>+A4</f>
        <v>Al 31 de diciembre de 2025 y al 30 de junio de 2026</v>
      </c>
      <c r="B28" s="108"/>
      <c r="C28" s="108"/>
      <c r="D28" s="108"/>
      <c r="E28" s="108"/>
      <c r="F28" s="108"/>
      <c r="G28" s="28"/>
      <c r="H28" s="28"/>
    </row>
    <row r="29" spans="1:8" ht="11.25" customHeight="1" x14ac:dyDescent="0.25">
      <c r="A29" s="114" t="s">
        <v>428</v>
      </c>
      <c r="B29" s="114"/>
      <c r="C29" s="114"/>
      <c r="D29" s="114"/>
      <c r="E29" s="114"/>
      <c r="F29" s="114"/>
      <c r="G29" s="28"/>
      <c r="H29" s="28"/>
    </row>
    <row r="30" spans="1:8" x14ac:dyDescent="0.25">
      <c r="A30" s="29" t="s">
        <v>78</v>
      </c>
      <c r="B30" s="30" t="s">
        <v>79</v>
      </c>
      <c r="C30" s="30" t="s">
        <v>10</v>
      </c>
      <c r="D30" s="30" t="s">
        <v>80</v>
      </c>
      <c r="E30" s="31" t="s">
        <v>81</v>
      </c>
      <c r="F30" s="32" t="s">
        <v>82</v>
      </c>
      <c r="G30" s="22"/>
      <c r="H30" s="22"/>
    </row>
    <row r="31" spans="1:8" x14ac:dyDescent="0.25">
      <c r="A31" s="26"/>
      <c r="B31" s="33" t="s">
        <v>83</v>
      </c>
      <c r="C31" s="33" t="s">
        <v>84</v>
      </c>
      <c r="D31" s="33" t="s">
        <v>85</v>
      </c>
      <c r="E31" s="34" t="s">
        <v>86</v>
      </c>
      <c r="F31" s="35" t="s">
        <v>87</v>
      </c>
      <c r="G31" s="22"/>
      <c r="H31" s="22"/>
    </row>
    <row r="32" spans="1:8" x14ac:dyDescent="0.25">
      <c r="A32" s="23" t="s">
        <v>88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2"/>
      <c r="H32" s="22"/>
    </row>
  </sheetData>
  <mergeCells count="12">
    <mergeCell ref="A25:F25"/>
    <mergeCell ref="A26:F26"/>
    <mergeCell ref="A27:F27"/>
    <mergeCell ref="A28:F28"/>
    <mergeCell ref="A29:F29"/>
    <mergeCell ref="A23:H23"/>
    <mergeCell ref="A24:H24"/>
    <mergeCell ref="A1:H1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showGridLines="0" zoomScale="110" zoomScaleNormal="110" workbookViewId="0">
      <selection activeCell="C20" sqref="C20"/>
    </sheetView>
  </sheetViews>
  <sheetFormatPr baseColWidth="10" defaultRowHeight="15" x14ac:dyDescent="0.25"/>
  <cols>
    <col min="1" max="1" width="26" customWidth="1"/>
    <col min="2" max="6" width="12.85546875" style="86" customWidth="1"/>
    <col min="7" max="11" width="13.7109375" style="86" customWidth="1"/>
  </cols>
  <sheetData>
    <row r="1" spans="1:12" ht="13.5" customHeight="1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11.25" customHeight="1" x14ac:dyDescent="0.25">
      <c r="A2" s="108" t="s">
        <v>426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2" ht="11.25" customHeight="1" x14ac:dyDescent="0.25">
      <c r="A3" s="108" t="s">
        <v>457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2" ht="11.25" customHeight="1" x14ac:dyDescent="0.25">
      <c r="A4" s="108" t="s">
        <v>468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2" ht="11.25" customHeight="1" x14ac:dyDescent="0.25">
      <c r="A5" s="114" t="s">
        <v>428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</row>
    <row r="6" spans="1:12" ht="25.5" customHeight="1" x14ac:dyDescent="0.25">
      <c r="A6" s="116" t="s">
        <v>453</v>
      </c>
      <c r="B6" s="116" t="s">
        <v>450</v>
      </c>
      <c r="C6" s="116" t="s">
        <v>452</v>
      </c>
      <c r="D6" s="116" t="s">
        <v>451</v>
      </c>
      <c r="E6" s="116" t="s">
        <v>449</v>
      </c>
      <c r="F6" s="116" t="s">
        <v>454</v>
      </c>
      <c r="G6" s="116" t="s">
        <v>455</v>
      </c>
      <c r="H6" s="116" t="s">
        <v>456</v>
      </c>
      <c r="I6" s="116" t="s">
        <v>471</v>
      </c>
      <c r="J6" s="116" t="s">
        <v>470</v>
      </c>
      <c r="K6" s="116" t="s">
        <v>469</v>
      </c>
      <c r="L6" s="115"/>
    </row>
    <row r="7" spans="1:12" ht="30" customHeight="1" x14ac:dyDescent="0.25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5"/>
    </row>
    <row r="8" spans="1:12" ht="26.25" customHeight="1" x14ac:dyDescent="0.2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5"/>
    </row>
    <row r="9" spans="1:12" ht="24.75" customHeight="1" x14ac:dyDescent="0.25">
      <c r="A9" s="96" t="s">
        <v>446</v>
      </c>
      <c r="B9" s="89"/>
      <c r="C9" s="89"/>
      <c r="D9" s="89"/>
      <c r="E9" s="89">
        <v>0</v>
      </c>
      <c r="F9" s="89"/>
      <c r="G9" s="89">
        <v>0</v>
      </c>
      <c r="H9" s="89">
        <v>0</v>
      </c>
      <c r="I9" s="89">
        <v>0</v>
      </c>
      <c r="J9" s="89">
        <v>0</v>
      </c>
      <c r="K9" s="89">
        <v>0</v>
      </c>
    </row>
    <row r="10" spans="1:12" ht="24.75" customHeight="1" x14ac:dyDescent="0.25">
      <c r="A10" s="98" t="s">
        <v>447</v>
      </c>
      <c r="B10" s="90"/>
      <c r="C10" s="90"/>
      <c r="D10" s="90"/>
      <c r="E10" s="90">
        <v>0</v>
      </c>
      <c r="F10" s="90"/>
      <c r="G10" s="90">
        <v>0</v>
      </c>
      <c r="H10" s="90">
        <v>0</v>
      </c>
      <c r="I10" s="90">
        <v>0</v>
      </c>
      <c r="J10" s="90">
        <v>0</v>
      </c>
      <c r="K10" s="90">
        <v>0</v>
      </c>
    </row>
    <row r="11" spans="1:12" ht="39" x14ac:dyDescent="0.25">
      <c r="A11" s="97" t="s">
        <v>448</v>
      </c>
      <c r="B11" s="91"/>
      <c r="C11" s="91"/>
      <c r="D11" s="91"/>
      <c r="E11" s="91">
        <v>0</v>
      </c>
      <c r="F11" s="91"/>
      <c r="G11" s="91">
        <v>0</v>
      </c>
      <c r="H11" s="91">
        <v>0</v>
      </c>
      <c r="I11" s="91">
        <v>0</v>
      </c>
      <c r="J11" s="91">
        <v>0</v>
      </c>
      <c r="K11" s="91">
        <v>0</v>
      </c>
    </row>
    <row r="12" spans="1:12" x14ac:dyDescent="0.25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</row>
  </sheetData>
  <mergeCells count="17">
    <mergeCell ref="L6:L8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A1:K1"/>
    <mergeCell ref="A2:K2"/>
    <mergeCell ref="A3:K3"/>
    <mergeCell ref="A4:K4"/>
    <mergeCell ref="A5:K5"/>
  </mergeCells>
  <printOptions horizontalCentered="1"/>
  <pageMargins left="0.70866141732283472" right="0.70866141732283472" top="1.1417322834645669" bottom="0.74803149606299213" header="0.31496062992125984" footer="0.31496062992125984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8"/>
  <sheetViews>
    <sheetView showGridLines="0" zoomScale="140" zoomScaleNormal="140" zoomScaleSheetLayoutView="110" workbookViewId="0">
      <selection activeCell="A90" sqref="A90"/>
    </sheetView>
  </sheetViews>
  <sheetFormatPr baseColWidth="10" defaultRowHeight="15" x14ac:dyDescent="0.25"/>
  <cols>
    <col min="1" max="1" width="73.140625" customWidth="1"/>
    <col min="2" max="2" width="14.7109375" customWidth="1"/>
    <col min="3" max="3" width="13.140625" customWidth="1"/>
    <col min="4" max="4" width="13.42578125" customWidth="1"/>
  </cols>
  <sheetData>
    <row r="1" spans="1:7" ht="12.75" customHeight="1" x14ac:dyDescent="0.25">
      <c r="A1" s="108" t="s">
        <v>426</v>
      </c>
      <c r="B1" s="108"/>
      <c r="C1" s="108"/>
      <c r="D1" s="108"/>
      <c r="E1" s="28"/>
      <c r="F1" s="28"/>
      <c r="G1" s="28"/>
    </row>
    <row r="2" spans="1:7" ht="10.9" customHeight="1" x14ac:dyDescent="0.25">
      <c r="A2" s="108" t="s">
        <v>435</v>
      </c>
      <c r="B2" s="108"/>
      <c r="C2" s="108"/>
      <c r="D2" s="108"/>
      <c r="E2" s="28"/>
      <c r="F2" s="28"/>
      <c r="G2" s="28"/>
    </row>
    <row r="3" spans="1:7" ht="12" customHeight="1" x14ac:dyDescent="0.25">
      <c r="A3" s="108" t="str">
        <f>+'FORMATO 3'!A4</f>
        <v>Del  01 de enero al 30 de junio de 2026</v>
      </c>
      <c r="B3" s="108"/>
      <c r="C3" s="108"/>
      <c r="D3" s="108"/>
      <c r="E3" s="28"/>
      <c r="F3" s="28"/>
      <c r="G3" s="28"/>
    </row>
    <row r="4" spans="1:7" ht="9" customHeight="1" x14ac:dyDescent="0.25">
      <c r="A4" s="108" t="s">
        <v>428</v>
      </c>
      <c r="B4" s="108"/>
      <c r="C4" s="108"/>
      <c r="D4" s="108"/>
      <c r="E4" s="28"/>
      <c r="F4" s="28"/>
      <c r="G4" s="28"/>
    </row>
    <row r="5" spans="1:7" ht="4.5" customHeight="1" x14ac:dyDescent="0.25">
      <c r="A5" s="36"/>
      <c r="B5" s="36"/>
      <c r="C5" s="36"/>
      <c r="D5" s="36"/>
      <c r="E5" s="36"/>
      <c r="F5" s="36"/>
      <c r="G5" s="36"/>
    </row>
    <row r="6" spans="1:7" s="4" customFormat="1" ht="12" customHeight="1" x14ac:dyDescent="0.25">
      <c r="A6" s="117" t="s">
        <v>427</v>
      </c>
      <c r="B6" s="45" t="s">
        <v>94</v>
      </c>
      <c r="C6" s="117" t="s">
        <v>97</v>
      </c>
      <c r="D6" s="49" t="s">
        <v>95</v>
      </c>
    </row>
    <row r="7" spans="1:7" s="4" customFormat="1" x14ac:dyDescent="0.25">
      <c r="A7" s="118"/>
      <c r="B7" s="47" t="s">
        <v>436</v>
      </c>
      <c r="C7" s="118"/>
      <c r="D7" s="50" t="s">
        <v>98</v>
      </c>
    </row>
    <row r="8" spans="1:7" s="4" customFormat="1" ht="11.25" customHeight="1" x14ac:dyDescent="0.25">
      <c r="A8" s="37" t="s">
        <v>99</v>
      </c>
      <c r="B8" s="79">
        <f>SUM(B9:B11)</f>
        <v>68702061</v>
      </c>
      <c r="C8" s="79">
        <f t="shared" ref="C8:D8" si="0">SUM(C9:C11)</f>
        <v>34914892.060000002</v>
      </c>
      <c r="D8" s="79">
        <f t="shared" si="0"/>
        <v>34914892.060000002</v>
      </c>
      <c r="E8"/>
    </row>
    <row r="9" spans="1:7" ht="11.25" customHeight="1" x14ac:dyDescent="0.25">
      <c r="A9" s="8" t="s">
        <v>100</v>
      </c>
      <c r="B9" s="77">
        <f>+'FORMATO 5'!B69</f>
        <v>68702061</v>
      </c>
      <c r="C9" s="77">
        <f>+'FORMATO 5'!E69</f>
        <v>34914892.060000002</v>
      </c>
      <c r="D9" s="77">
        <f>+'FORMATO 5'!F69</f>
        <v>34914892.060000002</v>
      </c>
    </row>
    <row r="10" spans="1:7" ht="11.25" customHeight="1" x14ac:dyDescent="0.25">
      <c r="A10" s="8" t="s">
        <v>101</v>
      </c>
      <c r="B10" s="8">
        <v>0</v>
      </c>
      <c r="C10" s="8">
        <v>0</v>
      </c>
      <c r="D10" s="8">
        <v>0</v>
      </c>
    </row>
    <row r="11" spans="1:7" ht="11.25" customHeight="1" x14ac:dyDescent="0.25">
      <c r="A11" s="8" t="s">
        <v>102</v>
      </c>
      <c r="B11" s="8">
        <v>0</v>
      </c>
      <c r="C11" s="8">
        <v>0</v>
      </c>
      <c r="D11" s="8">
        <v>0</v>
      </c>
    </row>
    <row r="12" spans="1:7" ht="7.5" customHeight="1" x14ac:dyDescent="0.25">
      <c r="A12" s="8"/>
      <c r="B12" s="8"/>
      <c r="C12" s="8"/>
      <c r="D12" s="8"/>
    </row>
    <row r="13" spans="1:7" s="4" customFormat="1" ht="12.75" customHeight="1" x14ac:dyDescent="0.25">
      <c r="A13" s="38" t="s">
        <v>103</v>
      </c>
      <c r="B13" s="77">
        <f>SUM(B14:B17)</f>
        <v>68702061</v>
      </c>
      <c r="C13" s="77">
        <f t="shared" ref="C13:D13" si="1">SUM(C14:C17)</f>
        <v>25887090.599999998</v>
      </c>
      <c r="D13" s="77">
        <f t="shared" si="1"/>
        <v>25887090.599999998</v>
      </c>
    </row>
    <row r="14" spans="1:7" ht="12.75" customHeight="1" x14ac:dyDescent="0.25">
      <c r="A14" s="8" t="s">
        <v>104</v>
      </c>
      <c r="B14" s="77">
        <f>+'FORMATO 6A'!C87</f>
        <v>68702061</v>
      </c>
      <c r="C14" s="77">
        <f>+'FORMATO 6A'!F87</f>
        <v>25887090.599999998</v>
      </c>
      <c r="D14" s="77">
        <f>+'FORMATO 6A'!G87</f>
        <v>25887090.599999998</v>
      </c>
    </row>
    <row r="15" spans="1:7" ht="12.75" customHeight="1" x14ac:dyDescent="0.25">
      <c r="A15" s="8" t="s">
        <v>105</v>
      </c>
      <c r="B15" s="80"/>
      <c r="C15" s="8"/>
      <c r="D15" s="8"/>
    </row>
    <row r="16" spans="1:7" ht="12.75" customHeight="1" x14ac:dyDescent="0.25">
      <c r="A16" s="8" t="s">
        <v>106</v>
      </c>
      <c r="B16" s="8">
        <v>0</v>
      </c>
      <c r="C16" s="8">
        <v>0</v>
      </c>
      <c r="D16" s="8">
        <v>0</v>
      </c>
    </row>
    <row r="17" spans="1:4" ht="12.75" customHeight="1" x14ac:dyDescent="0.25">
      <c r="A17" s="8" t="s">
        <v>105</v>
      </c>
      <c r="B17" s="80"/>
      <c r="C17" s="8"/>
      <c r="D17" s="8"/>
    </row>
    <row r="18" spans="1:4" ht="6" customHeight="1" x14ac:dyDescent="0.25">
      <c r="A18" s="8"/>
      <c r="B18" s="80"/>
      <c r="C18" s="8"/>
      <c r="D18" s="8"/>
    </row>
    <row r="19" spans="1:4" s="4" customFormat="1" ht="12" customHeight="1" x14ac:dyDescent="0.25">
      <c r="A19" s="38" t="s">
        <v>107</v>
      </c>
      <c r="B19" s="8">
        <v>0</v>
      </c>
      <c r="C19" s="77">
        <f>SUM(C20:C22)</f>
        <v>259948.92</v>
      </c>
      <c r="D19" s="77">
        <f>SUM(D20:D22)</f>
        <v>259948.92</v>
      </c>
    </row>
    <row r="20" spans="1:4" ht="12" customHeight="1" x14ac:dyDescent="0.25">
      <c r="A20" s="8" t="s">
        <v>108</v>
      </c>
      <c r="B20" s="8">
        <v>0</v>
      </c>
      <c r="C20" s="77">
        <v>259948.92</v>
      </c>
      <c r="D20" s="77">
        <f>+C20</f>
        <v>259948.92</v>
      </c>
    </row>
    <row r="21" spans="1:4" ht="12" customHeight="1" x14ac:dyDescent="0.25">
      <c r="A21" s="8" t="s">
        <v>109</v>
      </c>
      <c r="B21" s="80"/>
      <c r="C21" s="77"/>
      <c r="D21" s="77"/>
    </row>
    <row r="22" spans="1:4" ht="12" customHeight="1" x14ac:dyDescent="0.25">
      <c r="A22" s="8" t="s">
        <v>110</v>
      </c>
      <c r="B22" s="80"/>
      <c r="C22" s="77">
        <v>0</v>
      </c>
      <c r="D22" s="77">
        <v>0</v>
      </c>
    </row>
    <row r="23" spans="1:4" ht="12" customHeight="1" x14ac:dyDescent="0.25">
      <c r="A23" s="8" t="s">
        <v>109</v>
      </c>
      <c r="B23" s="80"/>
      <c r="C23" s="77"/>
      <c r="D23" s="77"/>
    </row>
    <row r="24" spans="1:4" ht="9.75" customHeight="1" x14ac:dyDescent="0.25">
      <c r="A24" s="8"/>
      <c r="B24" s="80"/>
      <c r="C24" s="77"/>
      <c r="D24" s="77"/>
    </row>
    <row r="25" spans="1:4" s="4" customFormat="1" x14ac:dyDescent="0.25">
      <c r="A25" s="38" t="s">
        <v>111</v>
      </c>
      <c r="B25" s="8">
        <v>0</v>
      </c>
      <c r="C25" s="77">
        <f>C8-C13+C19</f>
        <v>9287750.3800000045</v>
      </c>
      <c r="D25" s="77">
        <f>D8-D13+D19</f>
        <v>9287750.3800000045</v>
      </c>
    </row>
    <row r="26" spans="1:4" s="4" customFormat="1" x14ac:dyDescent="0.25">
      <c r="A26" s="38" t="s">
        <v>129</v>
      </c>
      <c r="B26" s="8">
        <v>0</v>
      </c>
      <c r="C26" s="77">
        <f>C25-C11</f>
        <v>9287750.3800000045</v>
      </c>
      <c r="D26" s="77">
        <f>D25-D11</f>
        <v>9287750.3800000045</v>
      </c>
    </row>
    <row r="27" spans="1:4" s="4" customFormat="1" ht="23.25" customHeight="1" x14ac:dyDescent="0.25">
      <c r="A27" s="94" t="s">
        <v>130</v>
      </c>
      <c r="B27" s="40">
        <v>0</v>
      </c>
      <c r="C27" s="78">
        <f>C26-C19</f>
        <v>9027801.4600000046</v>
      </c>
      <c r="D27" s="78">
        <f>D26-D19</f>
        <v>9027801.4600000046</v>
      </c>
    </row>
    <row r="28" spans="1:4" ht="6" customHeight="1" x14ac:dyDescent="0.25">
      <c r="A28" s="41"/>
      <c r="B28" s="41"/>
      <c r="C28" s="41"/>
      <c r="D28" s="41"/>
    </row>
    <row r="29" spans="1:4" ht="14.25" customHeight="1" x14ac:dyDescent="0.25">
      <c r="A29" s="42" t="s">
        <v>1</v>
      </c>
      <c r="B29" s="43" t="s">
        <v>96</v>
      </c>
      <c r="C29" s="43" t="s">
        <v>97</v>
      </c>
      <c r="D29" s="43" t="s">
        <v>98</v>
      </c>
    </row>
    <row r="30" spans="1:4" s="4" customFormat="1" ht="13.5" customHeight="1" x14ac:dyDescent="0.25">
      <c r="A30" s="38" t="s">
        <v>112</v>
      </c>
      <c r="B30" s="8">
        <v>0</v>
      </c>
      <c r="C30" s="8">
        <v>0</v>
      </c>
      <c r="D30" s="8">
        <v>0</v>
      </c>
    </row>
    <row r="31" spans="1:4" ht="13.5" customHeight="1" x14ac:dyDescent="0.25">
      <c r="A31" s="8" t="s">
        <v>113</v>
      </c>
      <c r="B31" s="8">
        <v>0</v>
      </c>
      <c r="C31" s="8">
        <v>0</v>
      </c>
      <c r="D31" s="8">
        <v>0</v>
      </c>
    </row>
    <row r="32" spans="1:4" ht="13.5" customHeight="1" x14ac:dyDescent="0.25">
      <c r="A32" s="8" t="s">
        <v>114</v>
      </c>
      <c r="B32" s="8"/>
      <c r="C32" s="8"/>
      <c r="D32" s="8"/>
    </row>
    <row r="33" spans="1:4" ht="13.5" customHeight="1" x14ac:dyDescent="0.25">
      <c r="A33" s="8" t="s">
        <v>115</v>
      </c>
      <c r="B33" s="8">
        <v>0</v>
      </c>
      <c r="C33" s="8">
        <v>0</v>
      </c>
      <c r="D33" s="8">
        <v>0</v>
      </c>
    </row>
    <row r="34" spans="1:4" ht="13.5" customHeight="1" x14ac:dyDescent="0.25">
      <c r="A34" s="8" t="s">
        <v>116</v>
      </c>
      <c r="B34" s="8"/>
      <c r="C34" s="8"/>
      <c r="D34" s="8"/>
    </row>
    <row r="35" spans="1:4" ht="8.25" customHeight="1" x14ac:dyDescent="0.25">
      <c r="A35" s="8"/>
      <c r="B35" s="8"/>
      <c r="C35" s="8"/>
      <c r="D35" s="8"/>
    </row>
    <row r="36" spans="1:4" s="4" customFormat="1" ht="13.5" customHeight="1" x14ac:dyDescent="0.25">
      <c r="A36" s="38" t="s">
        <v>117</v>
      </c>
      <c r="B36" s="8">
        <v>0</v>
      </c>
      <c r="C36" s="77">
        <f>C27-C30</f>
        <v>9027801.4600000046</v>
      </c>
      <c r="D36" s="77">
        <f>D27-D30</f>
        <v>9027801.4600000046</v>
      </c>
    </row>
    <row r="37" spans="1:4" ht="8.25" customHeight="1" x14ac:dyDescent="0.25">
      <c r="A37" s="40"/>
      <c r="B37" s="40"/>
      <c r="C37" s="40"/>
      <c r="D37" s="40"/>
    </row>
    <row r="38" spans="1:4" ht="10.5" customHeight="1" x14ac:dyDescent="0.25">
      <c r="A38" s="41"/>
      <c r="B38" s="41"/>
      <c r="C38" s="41"/>
      <c r="D38" s="41"/>
    </row>
    <row r="39" spans="1:4" ht="13.5" customHeight="1" x14ac:dyDescent="0.25">
      <c r="A39" s="117" t="s">
        <v>1</v>
      </c>
      <c r="B39" s="44" t="s">
        <v>94</v>
      </c>
      <c r="C39" s="117" t="s">
        <v>97</v>
      </c>
      <c r="D39" s="45" t="s">
        <v>95</v>
      </c>
    </row>
    <row r="40" spans="1:4" ht="10.5" customHeight="1" x14ac:dyDescent="0.25">
      <c r="A40" s="118"/>
      <c r="B40" s="46" t="s">
        <v>96</v>
      </c>
      <c r="C40" s="118"/>
      <c r="D40" s="47" t="s">
        <v>98</v>
      </c>
    </row>
    <row r="41" spans="1:4" s="4" customFormat="1" ht="13.5" customHeight="1" x14ac:dyDescent="0.25">
      <c r="A41" s="38" t="s">
        <v>118</v>
      </c>
      <c r="B41" s="8">
        <v>0</v>
      </c>
      <c r="C41" s="8">
        <v>0</v>
      </c>
      <c r="D41" s="8">
        <v>0</v>
      </c>
    </row>
    <row r="42" spans="1:4" ht="13.5" customHeight="1" x14ac:dyDescent="0.25">
      <c r="A42" s="8" t="s">
        <v>131</v>
      </c>
      <c r="B42" s="8">
        <v>0</v>
      </c>
      <c r="C42" s="8">
        <v>0</v>
      </c>
      <c r="D42" s="8">
        <v>0</v>
      </c>
    </row>
    <row r="43" spans="1:4" ht="13.5" customHeight="1" x14ac:dyDescent="0.25">
      <c r="A43" s="8" t="s">
        <v>132</v>
      </c>
      <c r="B43" s="8">
        <v>0</v>
      </c>
      <c r="C43" s="8">
        <v>0</v>
      </c>
      <c r="D43" s="8">
        <v>0</v>
      </c>
    </row>
    <row r="44" spans="1:4" ht="10.5" customHeight="1" x14ac:dyDescent="0.25">
      <c r="A44" s="8"/>
      <c r="B44" s="8"/>
      <c r="C44" s="8"/>
      <c r="D44" s="8"/>
    </row>
    <row r="45" spans="1:4" s="4" customFormat="1" ht="13.5" customHeight="1" x14ac:dyDescent="0.25">
      <c r="A45" s="38" t="s">
        <v>122</v>
      </c>
      <c r="B45" s="8">
        <v>0</v>
      </c>
      <c r="C45" s="8">
        <v>0</v>
      </c>
      <c r="D45" s="8">
        <v>0</v>
      </c>
    </row>
    <row r="46" spans="1:4" ht="13.5" customHeight="1" x14ac:dyDescent="0.25">
      <c r="A46" s="8" t="s">
        <v>133</v>
      </c>
      <c r="B46" s="8">
        <v>0</v>
      </c>
      <c r="C46" s="8">
        <v>0</v>
      </c>
      <c r="D46" s="8">
        <v>0</v>
      </c>
    </row>
    <row r="47" spans="1:4" ht="13.5" customHeight="1" x14ac:dyDescent="0.25">
      <c r="A47" s="8" t="s">
        <v>134</v>
      </c>
      <c r="B47" s="8">
        <v>0</v>
      </c>
      <c r="C47" s="8">
        <v>0</v>
      </c>
      <c r="D47" s="8">
        <v>0</v>
      </c>
    </row>
    <row r="48" spans="1:4" ht="8.25" customHeight="1" x14ac:dyDescent="0.25">
      <c r="A48" s="8"/>
      <c r="B48" s="8"/>
      <c r="C48" s="8"/>
      <c r="D48" s="8"/>
    </row>
    <row r="49" spans="1:4" s="4" customFormat="1" ht="12.75" customHeight="1" x14ac:dyDescent="0.25">
      <c r="A49" s="38" t="s">
        <v>124</v>
      </c>
      <c r="B49" s="8">
        <v>0</v>
      </c>
      <c r="C49" s="8">
        <v>0</v>
      </c>
      <c r="D49" s="8">
        <v>0</v>
      </c>
    </row>
    <row r="50" spans="1:4" ht="8.25" customHeight="1" x14ac:dyDescent="0.25">
      <c r="A50" s="40"/>
      <c r="B50" s="40"/>
      <c r="C50" s="40"/>
      <c r="D50" s="40"/>
    </row>
    <row r="51" spans="1:4" ht="10.5" customHeight="1" x14ac:dyDescent="0.25">
      <c r="A51" s="41"/>
      <c r="B51" s="41"/>
      <c r="C51" s="41"/>
      <c r="D51" s="41"/>
    </row>
    <row r="52" spans="1:4" ht="12" customHeight="1" x14ac:dyDescent="0.25">
      <c r="A52" s="117" t="s">
        <v>1</v>
      </c>
      <c r="B52" s="44" t="s">
        <v>94</v>
      </c>
      <c r="C52" s="117" t="s">
        <v>97</v>
      </c>
      <c r="D52" s="45" t="s">
        <v>95</v>
      </c>
    </row>
    <row r="53" spans="1:4" ht="12.75" customHeight="1" x14ac:dyDescent="0.25">
      <c r="A53" s="118"/>
      <c r="B53" s="46" t="s">
        <v>96</v>
      </c>
      <c r="C53" s="118"/>
      <c r="D53" s="47" t="s">
        <v>98</v>
      </c>
    </row>
    <row r="54" spans="1:4" ht="12.75" customHeight="1" x14ac:dyDescent="0.25">
      <c r="A54" s="48" t="s">
        <v>100</v>
      </c>
      <c r="B54" s="79">
        <f>+B9</f>
        <v>68702061</v>
      </c>
      <c r="C54" s="79">
        <f>+C9</f>
        <v>34914892.060000002</v>
      </c>
      <c r="D54" s="79">
        <f>+D9</f>
        <v>34914892.060000002</v>
      </c>
    </row>
    <row r="55" spans="1:4" ht="10.5" customHeight="1" x14ac:dyDescent="0.25">
      <c r="A55" s="8"/>
      <c r="B55" s="77"/>
      <c r="C55" s="77"/>
      <c r="D55" s="77"/>
    </row>
    <row r="56" spans="1:4" ht="13.5" customHeight="1" x14ac:dyDescent="0.25">
      <c r="A56" s="8" t="s">
        <v>125</v>
      </c>
      <c r="B56" s="77">
        <v>0</v>
      </c>
      <c r="C56" s="77">
        <v>0</v>
      </c>
      <c r="D56" s="77">
        <v>0</v>
      </c>
    </row>
    <row r="57" spans="1:4" ht="13.5" customHeight="1" x14ac:dyDescent="0.25">
      <c r="A57" s="8" t="s">
        <v>126</v>
      </c>
      <c r="B57" s="77"/>
      <c r="C57" s="77"/>
      <c r="D57" s="77"/>
    </row>
    <row r="58" spans="1:4" ht="13.5" customHeight="1" x14ac:dyDescent="0.25">
      <c r="A58" s="8" t="s">
        <v>119</v>
      </c>
      <c r="B58" s="77">
        <v>0</v>
      </c>
      <c r="C58" s="77">
        <v>0</v>
      </c>
      <c r="D58" s="77">
        <v>0</v>
      </c>
    </row>
    <row r="59" spans="1:4" ht="13.5" customHeight="1" x14ac:dyDescent="0.25">
      <c r="A59" s="8" t="s">
        <v>120</v>
      </c>
      <c r="B59" s="77"/>
      <c r="C59" s="77"/>
      <c r="D59" s="77"/>
    </row>
    <row r="60" spans="1:4" ht="13.5" customHeight="1" x14ac:dyDescent="0.25">
      <c r="A60" s="8" t="s">
        <v>123</v>
      </c>
      <c r="B60" s="77">
        <v>0</v>
      </c>
      <c r="C60" s="77">
        <v>0</v>
      </c>
      <c r="D60" s="77">
        <v>0</v>
      </c>
    </row>
    <row r="61" spans="1:4" ht="13.5" customHeight="1" x14ac:dyDescent="0.25">
      <c r="A61" s="8" t="s">
        <v>114</v>
      </c>
      <c r="B61" s="77"/>
      <c r="C61" s="77"/>
      <c r="D61" s="77"/>
    </row>
    <row r="62" spans="1:4" ht="11.25" customHeight="1" x14ac:dyDescent="0.25">
      <c r="A62" s="8"/>
      <c r="B62" s="77"/>
      <c r="C62" s="77"/>
      <c r="D62" s="77"/>
    </row>
    <row r="63" spans="1:4" ht="14.25" customHeight="1" x14ac:dyDescent="0.25">
      <c r="A63" s="8" t="s">
        <v>104</v>
      </c>
      <c r="B63" s="77">
        <f>+B14</f>
        <v>68702061</v>
      </c>
      <c r="C63" s="77">
        <f>+C14</f>
        <v>25887090.599999998</v>
      </c>
      <c r="D63" s="77">
        <f>+D14</f>
        <v>25887090.599999998</v>
      </c>
    </row>
    <row r="64" spans="1:4" ht="14.25" customHeight="1" x14ac:dyDescent="0.25">
      <c r="A64" s="8" t="s">
        <v>105</v>
      </c>
      <c r="B64" s="77"/>
      <c r="C64" s="77"/>
      <c r="D64" s="77"/>
    </row>
    <row r="65" spans="1:5" ht="12" customHeight="1" x14ac:dyDescent="0.25">
      <c r="A65" s="8"/>
      <c r="B65" s="77"/>
      <c r="C65" s="77"/>
      <c r="D65" s="77"/>
    </row>
    <row r="66" spans="1:5" ht="14.25" customHeight="1" x14ac:dyDescent="0.25">
      <c r="A66" s="8" t="s">
        <v>127</v>
      </c>
      <c r="B66" s="77"/>
      <c r="C66" s="77">
        <f>+C20</f>
        <v>259948.92</v>
      </c>
      <c r="D66" s="77">
        <f>+D20</f>
        <v>259948.92</v>
      </c>
      <c r="E66" s="92"/>
    </row>
    <row r="67" spans="1:5" ht="14.25" customHeight="1" x14ac:dyDescent="0.25">
      <c r="A67" s="8" t="s">
        <v>128</v>
      </c>
      <c r="B67" s="77"/>
      <c r="C67" s="77"/>
      <c r="D67" s="77"/>
    </row>
    <row r="68" spans="1:5" ht="10.5" customHeight="1" x14ac:dyDescent="0.25">
      <c r="A68" s="8"/>
      <c r="B68" s="77"/>
      <c r="C68" s="77"/>
      <c r="D68" s="77"/>
    </row>
    <row r="69" spans="1:5" x14ac:dyDescent="0.25">
      <c r="A69" s="38" t="s">
        <v>135</v>
      </c>
      <c r="B69" s="77">
        <v>0</v>
      </c>
      <c r="C69" s="77">
        <f>C54+C56-C63+C66</f>
        <v>9287750.3800000045</v>
      </c>
      <c r="D69" s="77">
        <f>D54+D56-D63+D66</f>
        <v>9287750.3800000045</v>
      </c>
    </row>
    <row r="70" spans="1:5" x14ac:dyDescent="0.25">
      <c r="A70" s="38" t="s">
        <v>136</v>
      </c>
      <c r="B70" s="77">
        <v>0</v>
      </c>
      <c r="C70" s="77">
        <f>C69-C56</f>
        <v>9287750.3800000045</v>
      </c>
      <c r="D70" s="77">
        <f>D69-D56</f>
        <v>9287750.3800000045</v>
      </c>
    </row>
    <row r="71" spans="1:5" ht="9.75" customHeight="1" x14ac:dyDescent="0.25">
      <c r="A71" s="40"/>
      <c r="B71" s="40"/>
      <c r="C71" s="40"/>
      <c r="D71" s="40"/>
    </row>
    <row r="72" spans="1:5" ht="10.5" customHeight="1" x14ac:dyDescent="0.25">
      <c r="A72" s="41"/>
      <c r="B72" s="41"/>
      <c r="C72" s="41"/>
      <c r="D72" s="41"/>
    </row>
    <row r="73" spans="1:5" ht="13.5" customHeight="1" x14ac:dyDescent="0.25">
      <c r="A73" s="117" t="s">
        <v>1</v>
      </c>
      <c r="B73" s="44" t="s">
        <v>94</v>
      </c>
      <c r="C73" s="117" t="s">
        <v>97</v>
      </c>
      <c r="D73" s="45" t="s">
        <v>95</v>
      </c>
    </row>
    <row r="74" spans="1:5" ht="10.5" customHeight="1" x14ac:dyDescent="0.25">
      <c r="A74" s="118"/>
      <c r="B74" s="46" t="s">
        <v>96</v>
      </c>
      <c r="C74" s="118"/>
      <c r="D74" s="47" t="s">
        <v>98</v>
      </c>
    </row>
    <row r="75" spans="1:5" ht="14.25" customHeight="1" x14ac:dyDescent="0.25">
      <c r="A75" s="48" t="s">
        <v>101</v>
      </c>
      <c r="B75" s="48">
        <v>0</v>
      </c>
      <c r="C75" s="48">
        <v>0</v>
      </c>
      <c r="D75" s="48">
        <v>0</v>
      </c>
    </row>
    <row r="76" spans="1:5" ht="10.5" customHeight="1" x14ac:dyDescent="0.25">
      <c r="A76" s="8"/>
      <c r="B76" s="8"/>
      <c r="C76" s="8"/>
      <c r="D76" s="8"/>
    </row>
    <row r="77" spans="1:5" ht="14.25" customHeight="1" x14ac:dyDescent="0.25">
      <c r="A77" s="8" t="s">
        <v>137</v>
      </c>
      <c r="B77" s="8">
        <v>0</v>
      </c>
      <c r="C77" s="8">
        <v>0</v>
      </c>
      <c r="D77" s="8">
        <v>0</v>
      </c>
    </row>
    <row r="78" spans="1:5" ht="14.25" customHeight="1" x14ac:dyDescent="0.25">
      <c r="A78" s="8" t="s">
        <v>132</v>
      </c>
      <c r="B78" s="8">
        <v>0</v>
      </c>
      <c r="C78" s="8">
        <v>0</v>
      </c>
      <c r="D78" s="8">
        <v>0</v>
      </c>
    </row>
    <row r="79" spans="1:5" ht="14.25" customHeight="1" x14ac:dyDescent="0.25">
      <c r="A79" s="8" t="s">
        <v>134</v>
      </c>
      <c r="B79" s="8">
        <v>0</v>
      </c>
      <c r="C79" s="8">
        <v>0</v>
      </c>
      <c r="D79" s="8">
        <v>0</v>
      </c>
    </row>
    <row r="80" spans="1:5" ht="8.25" customHeight="1" x14ac:dyDescent="0.25">
      <c r="A80" s="8"/>
      <c r="B80" s="8"/>
      <c r="C80" s="8"/>
      <c r="D80" s="8"/>
    </row>
    <row r="81" spans="1:4" ht="15.75" customHeight="1" x14ac:dyDescent="0.25">
      <c r="A81" s="8" t="s">
        <v>138</v>
      </c>
      <c r="B81" s="8">
        <v>0</v>
      </c>
      <c r="C81" s="8">
        <v>0</v>
      </c>
      <c r="D81" s="8">
        <v>0</v>
      </c>
    </row>
    <row r="82" spans="1:4" ht="8.25" customHeight="1" x14ac:dyDescent="0.25">
      <c r="A82" s="8"/>
      <c r="B82" s="8"/>
      <c r="C82" s="8"/>
      <c r="D82" s="8"/>
    </row>
    <row r="83" spans="1:4" ht="14.25" customHeight="1" x14ac:dyDescent="0.25">
      <c r="A83" s="8" t="s">
        <v>139</v>
      </c>
      <c r="B83" s="8">
        <v>0</v>
      </c>
      <c r="C83" s="8">
        <v>0</v>
      </c>
      <c r="D83" s="8">
        <v>0</v>
      </c>
    </row>
    <row r="84" spans="1:4" ht="7.5" customHeight="1" x14ac:dyDescent="0.25">
      <c r="A84" s="8"/>
      <c r="B84" s="8"/>
      <c r="C84" s="8"/>
      <c r="D84" s="8"/>
    </row>
    <row r="85" spans="1:4" ht="12.75" customHeight="1" x14ac:dyDescent="0.25">
      <c r="A85" s="38" t="s">
        <v>140</v>
      </c>
      <c r="B85" s="8">
        <v>0</v>
      </c>
      <c r="C85" s="8">
        <v>0</v>
      </c>
      <c r="D85" s="8">
        <v>0</v>
      </c>
    </row>
    <row r="86" spans="1:4" ht="6" customHeight="1" x14ac:dyDescent="0.25">
      <c r="A86" s="8"/>
      <c r="B86" s="8"/>
      <c r="C86" s="8"/>
      <c r="D86" s="8"/>
    </row>
    <row r="87" spans="1:4" ht="13.5" customHeight="1" x14ac:dyDescent="0.25">
      <c r="A87" s="38" t="s">
        <v>141</v>
      </c>
      <c r="B87" s="8">
        <v>0</v>
      </c>
      <c r="C87" s="8">
        <v>0</v>
      </c>
      <c r="D87" s="8">
        <v>0</v>
      </c>
    </row>
    <row r="88" spans="1:4" ht="7.5" customHeight="1" x14ac:dyDescent="0.25">
      <c r="A88" s="40"/>
      <c r="B88" s="40"/>
      <c r="C88" s="40"/>
      <c r="D88" s="40"/>
    </row>
  </sheetData>
  <mergeCells count="12">
    <mergeCell ref="A73:A74"/>
    <mergeCell ref="C73:C74"/>
    <mergeCell ref="C6:C7"/>
    <mergeCell ref="A6:A7"/>
    <mergeCell ref="A39:A40"/>
    <mergeCell ref="C39:C40"/>
    <mergeCell ref="A1:D1"/>
    <mergeCell ref="A2:D2"/>
    <mergeCell ref="A3:D3"/>
    <mergeCell ref="A4:D4"/>
    <mergeCell ref="A52:A53"/>
    <mergeCell ref="C52:C5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75"/>
  <sheetViews>
    <sheetView showGridLines="0" zoomScale="90" zoomScaleNormal="90" workbookViewId="0">
      <selection activeCell="C25" sqref="C25"/>
    </sheetView>
  </sheetViews>
  <sheetFormatPr baseColWidth="10" defaultRowHeight="15" x14ac:dyDescent="0.25"/>
  <cols>
    <col min="1" max="1" width="68.85546875" customWidth="1"/>
    <col min="2" max="2" width="14.85546875" customWidth="1"/>
    <col min="3" max="6" width="12.5703125" customWidth="1"/>
    <col min="7" max="7" width="13.85546875" customWidth="1"/>
    <col min="9" max="9" width="12" bestFit="1" customWidth="1"/>
  </cols>
  <sheetData>
    <row r="1" spans="1:8" ht="11.25" customHeight="1" x14ac:dyDescent="0.25">
      <c r="A1" s="119" t="s">
        <v>426</v>
      </c>
      <c r="B1" s="119"/>
      <c r="C1" s="119"/>
      <c r="D1" s="119"/>
      <c r="E1" s="119"/>
      <c r="F1" s="119"/>
      <c r="G1" s="119"/>
      <c r="H1" s="28"/>
    </row>
    <row r="2" spans="1:8" ht="11.25" customHeight="1" x14ac:dyDescent="0.25">
      <c r="A2" s="119"/>
      <c r="B2" s="119"/>
      <c r="C2" s="119"/>
      <c r="D2" s="119"/>
      <c r="E2" s="119"/>
      <c r="F2" s="119"/>
      <c r="G2" s="119"/>
      <c r="H2" s="36"/>
    </row>
    <row r="3" spans="1:8" ht="11.25" customHeight="1" x14ac:dyDescent="0.25">
      <c r="A3" s="122" t="s">
        <v>437</v>
      </c>
      <c r="B3" s="122"/>
      <c r="C3" s="122"/>
      <c r="D3" s="122"/>
      <c r="E3" s="122"/>
      <c r="F3" s="122"/>
      <c r="G3" s="122"/>
      <c r="H3" s="36"/>
    </row>
    <row r="4" spans="1:8" ht="11.25" customHeight="1" x14ac:dyDescent="0.25">
      <c r="A4" s="122" t="str">
        <f>+'FORMATO 3'!A4</f>
        <v>Del  01 de enero al 30 de junio de 2026</v>
      </c>
      <c r="B4" s="122"/>
      <c r="C4" s="122"/>
      <c r="D4" s="122"/>
      <c r="E4" s="122"/>
      <c r="F4" s="122"/>
      <c r="G4" s="122"/>
      <c r="H4" s="36"/>
    </row>
    <row r="5" spans="1:8" ht="11.25" customHeight="1" x14ac:dyDescent="0.25">
      <c r="A5" s="108" t="s">
        <v>428</v>
      </c>
      <c r="B5" s="108"/>
      <c r="C5" s="108"/>
      <c r="D5" s="108"/>
      <c r="E5" s="108"/>
      <c r="F5" s="108"/>
      <c r="G5" s="108"/>
      <c r="H5" s="36"/>
    </row>
    <row r="6" spans="1:8" x14ac:dyDescent="0.25">
      <c r="A6" s="123" t="s">
        <v>1</v>
      </c>
      <c r="B6" s="125" t="s">
        <v>210</v>
      </c>
      <c r="C6" s="51" t="s">
        <v>209</v>
      </c>
      <c r="D6" s="125" t="s">
        <v>212</v>
      </c>
      <c r="E6" s="125" t="s">
        <v>97</v>
      </c>
      <c r="F6" s="125" t="s">
        <v>213</v>
      </c>
      <c r="G6" s="120" t="s">
        <v>214</v>
      </c>
    </row>
    <row r="7" spans="1:8" x14ac:dyDescent="0.25">
      <c r="A7" s="124"/>
      <c r="B7" s="126"/>
      <c r="C7" s="52" t="s">
        <v>211</v>
      </c>
      <c r="D7" s="126"/>
      <c r="E7" s="126"/>
      <c r="F7" s="126"/>
      <c r="G7" s="121"/>
    </row>
    <row r="8" spans="1:8" x14ac:dyDescent="0.25">
      <c r="A8" s="5" t="s">
        <v>215</v>
      </c>
      <c r="B8" s="1"/>
      <c r="C8" s="1"/>
      <c r="D8" s="1"/>
      <c r="E8" s="1"/>
      <c r="F8" s="1"/>
      <c r="G8" s="1"/>
    </row>
    <row r="9" spans="1:8" x14ac:dyDescent="0.25">
      <c r="A9" s="2" t="s">
        <v>216</v>
      </c>
      <c r="B9" s="2">
        <v>0</v>
      </c>
      <c r="C9" s="2">
        <v>0</v>
      </c>
      <c r="D9" s="81">
        <f t="shared" ref="D9:D12" si="0">+B9+C9</f>
        <v>0</v>
      </c>
      <c r="E9" s="2">
        <v>0</v>
      </c>
      <c r="F9" s="2">
        <v>0</v>
      </c>
      <c r="G9" s="2">
        <v>0</v>
      </c>
    </row>
    <row r="10" spans="1:8" x14ac:dyDescent="0.25">
      <c r="A10" s="2" t="s">
        <v>217</v>
      </c>
      <c r="B10" s="2">
        <v>0</v>
      </c>
      <c r="C10" s="2">
        <v>0</v>
      </c>
      <c r="D10" s="81">
        <f t="shared" si="0"/>
        <v>0</v>
      </c>
      <c r="E10" s="2">
        <v>0</v>
      </c>
      <c r="F10" s="2">
        <v>0</v>
      </c>
      <c r="G10" s="2">
        <v>0</v>
      </c>
    </row>
    <row r="11" spans="1:8" x14ac:dyDescent="0.25">
      <c r="A11" s="2" t="s">
        <v>218</v>
      </c>
      <c r="B11" s="2">
        <v>0</v>
      </c>
      <c r="C11" s="2">
        <v>0</v>
      </c>
      <c r="D11" s="81">
        <f t="shared" si="0"/>
        <v>0</v>
      </c>
      <c r="E11" s="2">
        <v>0</v>
      </c>
      <c r="F11" s="2">
        <v>0</v>
      </c>
      <c r="G11" s="2">
        <v>0</v>
      </c>
    </row>
    <row r="12" spans="1:8" x14ac:dyDescent="0.25">
      <c r="A12" s="2" t="s">
        <v>219</v>
      </c>
      <c r="B12" s="2">
        <v>0</v>
      </c>
      <c r="C12" s="2">
        <v>0</v>
      </c>
      <c r="D12" s="81">
        <f t="shared" si="0"/>
        <v>0</v>
      </c>
      <c r="E12" s="2">
        <v>0</v>
      </c>
      <c r="F12" s="2">
        <v>0</v>
      </c>
      <c r="G12" s="2">
        <v>0</v>
      </c>
    </row>
    <row r="13" spans="1:8" x14ac:dyDescent="0.25">
      <c r="A13" s="2" t="s">
        <v>220</v>
      </c>
      <c r="B13" s="2">
        <v>0</v>
      </c>
      <c r="C13" s="81">
        <v>1518750</v>
      </c>
      <c r="D13" s="81">
        <f>+B13+C13</f>
        <v>1518750</v>
      </c>
      <c r="E13" s="81">
        <v>624401.06000000006</v>
      </c>
      <c r="F13" s="81">
        <f>+E13</f>
        <v>624401.06000000006</v>
      </c>
      <c r="G13" s="81">
        <f>+E13-B13</f>
        <v>624401.06000000006</v>
      </c>
    </row>
    <row r="14" spans="1:8" x14ac:dyDescent="0.25">
      <c r="A14" s="2" t="s">
        <v>221</v>
      </c>
      <c r="B14" s="2">
        <v>0</v>
      </c>
      <c r="C14" s="81">
        <v>0</v>
      </c>
      <c r="D14" s="81">
        <f>+B14+C14</f>
        <v>0</v>
      </c>
      <c r="E14" s="81">
        <v>0</v>
      </c>
      <c r="F14" s="81">
        <v>0</v>
      </c>
      <c r="G14" s="81">
        <f t="shared" ref="G14:G39" si="1">+E14-B14</f>
        <v>0</v>
      </c>
    </row>
    <row r="15" spans="1:8" x14ac:dyDescent="0.25">
      <c r="A15" s="2" t="s">
        <v>222</v>
      </c>
      <c r="B15" s="2">
        <v>0</v>
      </c>
      <c r="C15" s="2">
        <v>0</v>
      </c>
      <c r="D15" s="81">
        <f t="shared" ref="D15:D39" si="2">+B15+C15</f>
        <v>0</v>
      </c>
      <c r="E15" s="81">
        <f>+D15</f>
        <v>0</v>
      </c>
      <c r="F15" s="81">
        <f>+E15</f>
        <v>0</v>
      </c>
      <c r="G15" s="81">
        <f>+E15-B15</f>
        <v>0</v>
      </c>
    </row>
    <row r="16" spans="1:8" x14ac:dyDescent="0.25">
      <c r="A16" s="2" t="s">
        <v>223</v>
      </c>
      <c r="B16" s="2">
        <v>0</v>
      </c>
      <c r="C16" s="81">
        <v>0</v>
      </c>
      <c r="D16" s="81">
        <f t="shared" si="2"/>
        <v>0</v>
      </c>
      <c r="E16" s="81">
        <v>0</v>
      </c>
      <c r="F16" s="81">
        <v>0</v>
      </c>
      <c r="G16" s="81">
        <f t="shared" si="1"/>
        <v>0</v>
      </c>
    </row>
    <row r="17" spans="1:7" x14ac:dyDescent="0.25">
      <c r="A17" s="2" t="s">
        <v>224</v>
      </c>
      <c r="B17" s="2">
        <v>0</v>
      </c>
      <c r="C17" s="81">
        <v>0</v>
      </c>
      <c r="D17" s="81">
        <f t="shared" si="2"/>
        <v>0</v>
      </c>
      <c r="E17" s="81">
        <v>0</v>
      </c>
      <c r="F17" s="81">
        <v>0</v>
      </c>
      <c r="G17" s="81">
        <f t="shared" si="1"/>
        <v>0</v>
      </c>
    </row>
    <row r="18" spans="1:7" x14ac:dyDescent="0.25">
      <c r="A18" s="2" t="s">
        <v>225</v>
      </c>
      <c r="B18" s="2">
        <v>0</v>
      </c>
      <c r="C18" s="81">
        <v>0</v>
      </c>
      <c r="D18" s="81">
        <f t="shared" si="2"/>
        <v>0</v>
      </c>
      <c r="E18" s="81">
        <v>0</v>
      </c>
      <c r="F18" s="81">
        <v>0</v>
      </c>
      <c r="G18" s="81">
        <f t="shared" si="1"/>
        <v>0</v>
      </c>
    </row>
    <row r="19" spans="1:7" x14ac:dyDescent="0.25">
      <c r="A19" s="2" t="s">
        <v>226</v>
      </c>
      <c r="B19" s="2">
        <v>0</v>
      </c>
      <c r="C19" s="81">
        <v>0</v>
      </c>
      <c r="D19" s="81">
        <f t="shared" si="2"/>
        <v>0</v>
      </c>
      <c r="E19" s="81">
        <v>0</v>
      </c>
      <c r="F19" s="81">
        <v>0</v>
      </c>
      <c r="G19" s="81">
        <f t="shared" si="1"/>
        <v>0</v>
      </c>
    </row>
    <row r="20" spans="1:7" x14ac:dyDescent="0.25">
      <c r="A20" s="2" t="s">
        <v>227</v>
      </c>
      <c r="B20" s="2">
        <v>0</v>
      </c>
      <c r="C20" s="81">
        <v>0</v>
      </c>
      <c r="D20" s="81">
        <f t="shared" si="2"/>
        <v>0</v>
      </c>
      <c r="E20" s="81">
        <v>0</v>
      </c>
      <c r="F20" s="81">
        <v>0</v>
      </c>
      <c r="G20" s="81">
        <f t="shared" si="1"/>
        <v>0</v>
      </c>
    </row>
    <row r="21" spans="1:7" x14ac:dyDescent="0.25">
      <c r="A21" s="2" t="s">
        <v>228</v>
      </c>
      <c r="B21" s="2">
        <v>0</v>
      </c>
      <c r="C21" s="81">
        <v>0</v>
      </c>
      <c r="D21" s="81">
        <f t="shared" si="2"/>
        <v>0</v>
      </c>
      <c r="E21" s="81">
        <v>0</v>
      </c>
      <c r="F21" s="81">
        <v>0</v>
      </c>
      <c r="G21" s="81">
        <f t="shared" si="1"/>
        <v>0</v>
      </c>
    </row>
    <row r="22" spans="1:7" x14ac:dyDescent="0.25">
      <c r="A22" s="2" t="s">
        <v>229</v>
      </c>
      <c r="B22" s="2">
        <v>0</v>
      </c>
      <c r="C22" s="81">
        <v>0</v>
      </c>
      <c r="D22" s="81">
        <f t="shared" si="2"/>
        <v>0</v>
      </c>
      <c r="E22" s="81">
        <v>0</v>
      </c>
      <c r="F22" s="81">
        <v>0</v>
      </c>
      <c r="G22" s="81">
        <f t="shared" si="1"/>
        <v>0</v>
      </c>
    </row>
    <row r="23" spans="1:7" x14ac:dyDescent="0.25">
      <c r="A23" s="2" t="s">
        <v>230</v>
      </c>
      <c r="B23" s="2">
        <v>0</v>
      </c>
      <c r="C23" s="81">
        <v>0</v>
      </c>
      <c r="D23" s="81">
        <f t="shared" si="2"/>
        <v>0</v>
      </c>
      <c r="E23" s="81">
        <v>0</v>
      </c>
      <c r="F23" s="81">
        <v>0</v>
      </c>
      <c r="G23" s="81">
        <f t="shared" si="1"/>
        <v>0</v>
      </c>
    </row>
    <row r="24" spans="1:7" x14ac:dyDescent="0.25">
      <c r="A24" s="2" t="s">
        <v>231</v>
      </c>
      <c r="B24" s="2">
        <v>0</v>
      </c>
      <c r="C24" s="81">
        <v>0</v>
      </c>
      <c r="D24" s="81">
        <f t="shared" si="2"/>
        <v>0</v>
      </c>
      <c r="E24" s="81">
        <v>0</v>
      </c>
      <c r="F24" s="81">
        <v>0</v>
      </c>
      <c r="G24" s="81">
        <f t="shared" si="1"/>
        <v>0</v>
      </c>
    </row>
    <row r="25" spans="1:7" x14ac:dyDescent="0.25">
      <c r="A25" s="2" t="s">
        <v>232</v>
      </c>
      <c r="B25" s="2">
        <v>0</v>
      </c>
      <c r="C25" s="81">
        <v>0</v>
      </c>
      <c r="D25" s="81">
        <f t="shared" si="2"/>
        <v>0</v>
      </c>
      <c r="E25" s="81">
        <v>0</v>
      </c>
      <c r="F25" s="81">
        <v>0</v>
      </c>
      <c r="G25" s="81">
        <f t="shared" si="1"/>
        <v>0</v>
      </c>
    </row>
    <row r="26" spans="1:7" x14ac:dyDescent="0.25">
      <c r="A26" s="2" t="s">
        <v>233</v>
      </c>
      <c r="B26" s="2">
        <v>0</v>
      </c>
      <c r="C26" s="81">
        <v>0</v>
      </c>
      <c r="D26" s="81">
        <f t="shared" si="2"/>
        <v>0</v>
      </c>
      <c r="E26" s="81">
        <v>0</v>
      </c>
      <c r="F26" s="81">
        <v>0</v>
      </c>
      <c r="G26" s="81">
        <f t="shared" si="1"/>
        <v>0</v>
      </c>
    </row>
    <row r="27" spans="1:7" x14ac:dyDescent="0.25">
      <c r="A27" s="2" t="s">
        <v>234</v>
      </c>
      <c r="B27" s="2">
        <v>0</v>
      </c>
      <c r="C27" s="81">
        <v>0</v>
      </c>
      <c r="D27" s="81">
        <f t="shared" si="2"/>
        <v>0</v>
      </c>
      <c r="E27" s="81">
        <v>0</v>
      </c>
      <c r="F27" s="81">
        <v>0</v>
      </c>
      <c r="G27" s="81">
        <f t="shared" si="1"/>
        <v>0</v>
      </c>
    </row>
    <row r="28" spans="1:7" x14ac:dyDescent="0.25">
      <c r="A28" s="2" t="s">
        <v>235</v>
      </c>
      <c r="B28" s="2">
        <v>0</v>
      </c>
      <c r="C28" s="81">
        <v>0</v>
      </c>
      <c r="D28" s="81">
        <f t="shared" si="2"/>
        <v>0</v>
      </c>
      <c r="E28" s="81">
        <v>0</v>
      </c>
      <c r="F28" s="81">
        <v>0</v>
      </c>
      <c r="G28" s="81">
        <f t="shared" si="1"/>
        <v>0</v>
      </c>
    </row>
    <row r="29" spans="1:7" x14ac:dyDescent="0.25">
      <c r="A29" s="2" t="s">
        <v>236</v>
      </c>
      <c r="B29" s="2">
        <v>0</v>
      </c>
      <c r="C29" s="81">
        <v>0</v>
      </c>
      <c r="D29" s="81">
        <f t="shared" si="2"/>
        <v>0</v>
      </c>
      <c r="E29" s="81">
        <v>0</v>
      </c>
      <c r="F29" s="81">
        <v>0</v>
      </c>
      <c r="G29" s="81">
        <f t="shared" si="1"/>
        <v>0</v>
      </c>
    </row>
    <row r="30" spans="1:7" x14ac:dyDescent="0.25">
      <c r="A30" s="2" t="s">
        <v>237</v>
      </c>
      <c r="B30" s="2">
        <v>0</v>
      </c>
      <c r="C30" s="81">
        <v>0</v>
      </c>
      <c r="D30" s="81">
        <f t="shared" si="2"/>
        <v>0</v>
      </c>
      <c r="E30" s="81">
        <v>0</v>
      </c>
      <c r="F30" s="81">
        <v>0</v>
      </c>
      <c r="G30" s="81">
        <f t="shared" si="1"/>
        <v>0</v>
      </c>
    </row>
    <row r="31" spans="1:7" x14ac:dyDescent="0.25">
      <c r="A31" s="2" t="s">
        <v>238</v>
      </c>
      <c r="B31" s="2">
        <v>0</v>
      </c>
      <c r="C31" s="81">
        <v>0</v>
      </c>
      <c r="D31" s="81">
        <f t="shared" si="2"/>
        <v>0</v>
      </c>
      <c r="E31" s="81">
        <v>0</v>
      </c>
      <c r="F31" s="81">
        <v>0</v>
      </c>
      <c r="G31" s="81">
        <f t="shared" si="1"/>
        <v>0</v>
      </c>
    </row>
    <row r="32" spans="1:7" x14ac:dyDescent="0.25">
      <c r="A32" s="2" t="s">
        <v>239</v>
      </c>
      <c r="B32" s="2">
        <v>0</v>
      </c>
      <c r="C32" s="81">
        <v>0</v>
      </c>
      <c r="D32" s="81">
        <f t="shared" si="2"/>
        <v>0</v>
      </c>
      <c r="E32" s="81">
        <v>0</v>
      </c>
      <c r="F32" s="81">
        <v>0</v>
      </c>
      <c r="G32" s="81">
        <f t="shared" si="1"/>
        <v>0</v>
      </c>
    </row>
    <row r="33" spans="1:9" x14ac:dyDescent="0.25">
      <c r="A33" s="2" t="s">
        <v>240</v>
      </c>
      <c r="B33" s="2">
        <v>0</v>
      </c>
      <c r="C33" s="81">
        <v>0</v>
      </c>
      <c r="D33" s="81">
        <f t="shared" si="2"/>
        <v>0</v>
      </c>
      <c r="E33" s="81">
        <v>0</v>
      </c>
      <c r="F33" s="81">
        <v>0</v>
      </c>
      <c r="G33" s="81">
        <f t="shared" si="1"/>
        <v>0</v>
      </c>
    </row>
    <row r="34" spans="1:9" x14ac:dyDescent="0.25">
      <c r="A34" s="2" t="s">
        <v>241</v>
      </c>
      <c r="B34" s="81">
        <v>68702061</v>
      </c>
      <c r="C34" s="81">
        <v>11310000</v>
      </c>
      <c r="D34" s="81">
        <f>+B34+C34</f>
        <v>80012061</v>
      </c>
      <c r="E34" s="81">
        <v>34290491</v>
      </c>
      <c r="F34" s="81">
        <f>+E34</f>
        <v>34290491</v>
      </c>
      <c r="G34" s="81">
        <f t="shared" si="1"/>
        <v>-34411570</v>
      </c>
      <c r="H34" s="92"/>
      <c r="I34" s="92"/>
    </row>
    <row r="35" spans="1:9" x14ac:dyDescent="0.25">
      <c r="A35" s="2" t="s">
        <v>242</v>
      </c>
      <c r="B35" s="81">
        <v>0</v>
      </c>
      <c r="C35" s="81">
        <v>0</v>
      </c>
      <c r="D35" s="81">
        <f t="shared" si="2"/>
        <v>0</v>
      </c>
      <c r="E35" s="81">
        <v>0</v>
      </c>
      <c r="F35" s="81">
        <v>0</v>
      </c>
      <c r="G35" s="81">
        <f t="shared" si="1"/>
        <v>0</v>
      </c>
    </row>
    <row r="36" spans="1:9" x14ac:dyDescent="0.25">
      <c r="A36" s="2" t="s">
        <v>243</v>
      </c>
      <c r="B36" s="81">
        <v>0</v>
      </c>
      <c r="C36" s="81">
        <v>0</v>
      </c>
      <c r="D36" s="81">
        <f t="shared" si="2"/>
        <v>0</v>
      </c>
      <c r="E36" s="81">
        <v>0</v>
      </c>
      <c r="F36" s="81">
        <v>0</v>
      </c>
      <c r="G36" s="81">
        <f t="shared" si="1"/>
        <v>0</v>
      </c>
    </row>
    <row r="37" spans="1:9" x14ac:dyDescent="0.25">
      <c r="A37" s="2" t="s">
        <v>244</v>
      </c>
      <c r="B37" s="81">
        <v>0</v>
      </c>
      <c r="C37" s="81">
        <v>0</v>
      </c>
      <c r="D37" s="81">
        <f t="shared" si="2"/>
        <v>0</v>
      </c>
      <c r="E37" s="81">
        <v>0</v>
      </c>
      <c r="F37" s="81">
        <v>0</v>
      </c>
      <c r="G37" s="81">
        <f t="shared" si="1"/>
        <v>0</v>
      </c>
    </row>
    <row r="38" spans="1:9" x14ac:dyDescent="0.25">
      <c r="A38" s="2" t="s">
        <v>245</v>
      </c>
      <c r="B38" s="81">
        <v>0</v>
      </c>
      <c r="C38" s="81">
        <v>0</v>
      </c>
      <c r="D38" s="81">
        <f t="shared" si="2"/>
        <v>0</v>
      </c>
      <c r="E38" s="81">
        <v>0</v>
      </c>
      <c r="F38" s="81">
        <v>0</v>
      </c>
      <c r="G38" s="81">
        <f t="shared" si="1"/>
        <v>0</v>
      </c>
    </row>
    <row r="39" spans="1:9" x14ac:dyDescent="0.25">
      <c r="A39" s="2" t="s">
        <v>246</v>
      </c>
      <c r="B39" s="81">
        <v>0</v>
      </c>
      <c r="C39" s="81">
        <v>0</v>
      </c>
      <c r="D39" s="81">
        <f t="shared" si="2"/>
        <v>0</v>
      </c>
      <c r="E39" s="81">
        <v>0</v>
      </c>
      <c r="F39" s="81">
        <v>0</v>
      </c>
      <c r="G39" s="81">
        <f t="shared" si="1"/>
        <v>0</v>
      </c>
    </row>
    <row r="40" spans="1:9" x14ac:dyDescent="0.25">
      <c r="A40" s="7" t="s">
        <v>247</v>
      </c>
      <c r="B40" s="81">
        <f>SUM(B9:B37)</f>
        <v>68702061</v>
      </c>
      <c r="C40" s="81">
        <f t="shared" ref="C40:E40" si="3">SUM(C9:C37)</f>
        <v>12828750</v>
      </c>
      <c r="D40" s="81">
        <f t="shared" si="3"/>
        <v>81530811</v>
      </c>
      <c r="E40" s="81">
        <f t="shared" si="3"/>
        <v>34914892.060000002</v>
      </c>
      <c r="F40" s="81">
        <f>SUM(F9:F37)</f>
        <v>34914892.060000002</v>
      </c>
      <c r="G40" s="81">
        <f>SUM(G9:G37)</f>
        <v>-33787168.939999998</v>
      </c>
    </row>
    <row r="41" spans="1:9" x14ac:dyDescent="0.25">
      <c r="A41" s="7" t="s">
        <v>248</v>
      </c>
      <c r="B41" s="2"/>
      <c r="C41" s="81"/>
      <c r="D41" s="81"/>
      <c r="E41" s="81"/>
      <c r="F41" s="81"/>
      <c r="G41" s="81">
        <v>0</v>
      </c>
    </row>
    <row r="42" spans="1:9" x14ac:dyDescent="0.25">
      <c r="A42" s="7" t="s">
        <v>249</v>
      </c>
      <c r="B42" s="2"/>
      <c r="C42" s="81"/>
      <c r="D42" s="81"/>
      <c r="E42" s="81"/>
      <c r="F42" s="81"/>
      <c r="G42" s="81"/>
    </row>
    <row r="43" spans="1:9" x14ac:dyDescent="0.25">
      <c r="A43" s="2" t="s">
        <v>250</v>
      </c>
      <c r="B43" s="2">
        <v>0</v>
      </c>
      <c r="C43" s="81">
        <v>0</v>
      </c>
      <c r="D43" s="81">
        <v>0</v>
      </c>
      <c r="E43" s="81">
        <v>0</v>
      </c>
      <c r="F43" s="81">
        <v>0</v>
      </c>
      <c r="G43" s="81">
        <v>0</v>
      </c>
    </row>
    <row r="44" spans="1:9" x14ac:dyDescent="0.25">
      <c r="A44" s="2" t="s">
        <v>251</v>
      </c>
      <c r="B44" s="2">
        <v>0</v>
      </c>
      <c r="C44" s="81">
        <v>0</v>
      </c>
      <c r="D44" s="81">
        <v>0</v>
      </c>
      <c r="E44" s="81">
        <v>0</v>
      </c>
      <c r="F44" s="81">
        <v>0</v>
      </c>
      <c r="G44" s="81">
        <v>0</v>
      </c>
    </row>
    <row r="45" spans="1:9" x14ac:dyDescent="0.25">
      <c r="A45" s="2" t="s">
        <v>252</v>
      </c>
      <c r="B45" s="2">
        <v>0</v>
      </c>
      <c r="C45" s="81">
        <v>0</v>
      </c>
      <c r="D45" s="81">
        <v>0</v>
      </c>
      <c r="E45" s="81">
        <v>0</v>
      </c>
      <c r="F45" s="81">
        <v>0</v>
      </c>
      <c r="G45" s="81">
        <v>0</v>
      </c>
    </row>
    <row r="46" spans="1:9" x14ac:dyDescent="0.25">
      <c r="A46" s="2" t="s">
        <v>253</v>
      </c>
      <c r="B46" s="2">
        <v>0</v>
      </c>
      <c r="C46" s="81">
        <v>0</v>
      </c>
      <c r="D46" s="81">
        <v>0</v>
      </c>
      <c r="E46" s="81">
        <v>0</v>
      </c>
      <c r="F46" s="81">
        <v>0</v>
      </c>
      <c r="G46" s="81">
        <v>0</v>
      </c>
    </row>
    <row r="47" spans="1:9" x14ac:dyDescent="0.25">
      <c r="A47" s="2" t="s">
        <v>254</v>
      </c>
      <c r="B47" s="2">
        <v>0</v>
      </c>
      <c r="C47" s="81">
        <v>0</v>
      </c>
      <c r="D47" s="81">
        <v>0</v>
      </c>
      <c r="E47" s="81">
        <v>0</v>
      </c>
      <c r="F47" s="81">
        <v>0</v>
      </c>
      <c r="G47" s="81">
        <v>0</v>
      </c>
    </row>
    <row r="48" spans="1:9" x14ac:dyDescent="0.25">
      <c r="A48" s="2" t="s">
        <v>255</v>
      </c>
      <c r="B48" s="2"/>
      <c r="C48" s="81"/>
      <c r="D48" s="81"/>
      <c r="E48" s="81"/>
      <c r="F48" s="81"/>
      <c r="G48" s="81"/>
    </row>
    <row r="49" spans="1:7" x14ac:dyDescent="0.25">
      <c r="A49" s="2" t="s">
        <v>256</v>
      </c>
      <c r="B49" s="2">
        <v>0</v>
      </c>
      <c r="C49" s="81">
        <v>0</v>
      </c>
      <c r="D49" s="81">
        <v>0</v>
      </c>
      <c r="E49" s="81">
        <v>0</v>
      </c>
      <c r="F49" s="81">
        <v>0</v>
      </c>
      <c r="G49" s="81">
        <v>0</v>
      </c>
    </row>
    <row r="50" spans="1:7" x14ac:dyDescent="0.25">
      <c r="A50" s="2" t="s">
        <v>257</v>
      </c>
      <c r="B50" s="2">
        <v>0</v>
      </c>
      <c r="C50" s="81">
        <v>0</v>
      </c>
      <c r="D50" s="81">
        <v>0</v>
      </c>
      <c r="E50" s="81">
        <v>0</v>
      </c>
      <c r="F50" s="81">
        <v>0</v>
      </c>
      <c r="G50" s="81">
        <v>0</v>
      </c>
    </row>
    <row r="51" spans="1:7" x14ac:dyDescent="0.25">
      <c r="A51" s="2" t="s">
        <v>258</v>
      </c>
      <c r="B51" s="2">
        <v>0</v>
      </c>
      <c r="C51" s="81">
        <v>0</v>
      </c>
      <c r="D51" s="81">
        <v>0</v>
      </c>
      <c r="E51" s="81">
        <v>0</v>
      </c>
      <c r="F51" s="81">
        <v>0</v>
      </c>
      <c r="G51" s="81">
        <v>0</v>
      </c>
    </row>
    <row r="52" spans="1:7" x14ac:dyDescent="0.25">
      <c r="A52" s="2" t="s">
        <v>259</v>
      </c>
      <c r="B52" s="2"/>
      <c r="C52" s="81"/>
      <c r="D52" s="81"/>
      <c r="E52" s="81"/>
      <c r="F52" s="81"/>
      <c r="G52" s="81"/>
    </row>
    <row r="53" spans="1:7" x14ac:dyDescent="0.25">
      <c r="A53" s="2" t="s">
        <v>260</v>
      </c>
      <c r="B53" s="2">
        <v>0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</row>
    <row r="54" spans="1:7" x14ac:dyDescent="0.25">
      <c r="A54" s="2" t="s">
        <v>261</v>
      </c>
      <c r="B54" s="2"/>
      <c r="C54" s="81"/>
      <c r="D54" s="81"/>
      <c r="E54" s="81"/>
      <c r="F54" s="81"/>
      <c r="G54" s="81"/>
    </row>
    <row r="55" spans="1:7" x14ac:dyDescent="0.25">
      <c r="A55" s="2" t="s">
        <v>262</v>
      </c>
      <c r="B55" s="2">
        <v>0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</row>
    <row r="56" spans="1:7" x14ac:dyDescent="0.25">
      <c r="A56" s="2" t="s">
        <v>263</v>
      </c>
      <c r="B56" s="2">
        <v>0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</row>
    <row r="57" spans="1:7" x14ac:dyDescent="0.25">
      <c r="A57" s="2" t="s">
        <v>264</v>
      </c>
      <c r="B57" s="2">
        <v>0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</row>
    <row r="58" spans="1:7" x14ac:dyDescent="0.25">
      <c r="A58" s="2" t="s">
        <v>265</v>
      </c>
      <c r="B58" s="2">
        <v>0</v>
      </c>
      <c r="C58" s="81">
        <v>0</v>
      </c>
      <c r="D58" s="81">
        <v>0</v>
      </c>
      <c r="E58" s="81">
        <v>0</v>
      </c>
      <c r="F58" s="81">
        <v>0</v>
      </c>
      <c r="G58" s="81">
        <v>0</v>
      </c>
    </row>
    <row r="59" spans="1:7" x14ac:dyDescent="0.25">
      <c r="A59" s="2" t="s">
        <v>266</v>
      </c>
      <c r="B59" s="2">
        <v>0</v>
      </c>
      <c r="C59" s="81">
        <v>0</v>
      </c>
      <c r="D59" s="81">
        <v>0</v>
      </c>
      <c r="E59" s="81">
        <v>0</v>
      </c>
      <c r="F59" s="81">
        <v>0</v>
      </c>
      <c r="G59" s="81">
        <v>0</v>
      </c>
    </row>
    <row r="60" spans="1:7" x14ac:dyDescent="0.25">
      <c r="A60" s="2" t="s">
        <v>267</v>
      </c>
      <c r="B60" s="2">
        <v>0</v>
      </c>
      <c r="C60" s="81">
        <v>0</v>
      </c>
      <c r="D60" s="81">
        <v>0</v>
      </c>
      <c r="E60" s="81">
        <v>0</v>
      </c>
      <c r="F60" s="81">
        <v>0</v>
      </c>
      <c r="G60" s="81">
        <v>0</v>
      </c>
    </row>
    <row r="61" spans="1:7" x14ac:dyDescent="0.25">
      <c r="A61" s="2" t="s">
        <v>268</v>
      </c>
      <c r="B61" s="2">
        <v>0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</row>
    <row r="62" spans="1:7" x14ac:dyDescent="0.25">
      <c r="A62" s="2" t="s">
        <v>269</v>
      </c>
      <c r="B62" s="2"/>
      <c r="C62" s="81"/>
      <c r="D62" s="81"/>
      <c r="E62" s="81"/>
      <c r="F62" s="81"/>
      <c r="G62" s="81"/>
    </row>
    <row r="63" spans="1:7" x14ac:dyDescent="0.25">
      <c r="A63" s="2" t="s">
        <v>270</v>
      </c>
      <c r="B63" s="2">
        <v>0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</row>
    <row r="64" spans="1:7" x14ac:dyDescent="0.25">
      <c r="A64" s="2" t="s">
        <v>271</v>
      </c>
      <c r="B64" s="2">
        <v>0</v>
      </c>
      <c r="C64" s="81">
        <v>0</v>
      </c>
      <c r="D64" s="81">
        <v>0</v>
      </c>
      <c r="E64" s="81">
        <v>0</v>
      </c>
      <c r="F64" s="81">
        <v>0</v>
      </c>
      <c r="G64" s="81">
        <v>0</v>
      </c>
    </row>
    <row r="65" spans="1:7" x14ac:dyDescent="0.25">
      <c r="A65" s="2" t="s">
        <v>272</v>
      </c>
      <c r="B65" s="2">
        <v>0</v>
      </c>
      <c r="C65" s="81">
        <v>0</v>
      </c>
      <c r="D65" s="81">
        <v>0</v>
      </c>
      <c r="E65" s="81">
        <v>0</v>
      </c>
      <c r="F65" s="81">
        <v>0</v>
      </c>
      <c r="G65" s="81">
        <v>0</v>
      </c>
    </row>
    <row r="66" spans="1:7" x14ac:dyDescent="0.25">
      <c r="A66" s="7" t="s">
        <v>273</v>
      </c>
      <c r="B66" s="2">
        <v>0</v>
      </c>
      <c r="C66" s="81">
        <v>0</v>
      </c>
      <c r="D66" s="81">
        <v>0</v>
      </c>
      <c r="E66" s="81">
        <v>0</v>
      </c>
      <c r="F66" s="81">
        <v>0</v>
      </c>
      <c r="G66" s="81">
        <v>0</v>
      </c>
    </row>
    <row r="67" spans="1:7" x14ac:dyDescent="0.25">
      <c r="A67" s="7" t="s">
        <v>274</v>
      </c>
      <c r="B67" s="2">
        <v>0</v>
      </c>
      <c r="C67" s="81">
        <f>C68</f>
        <v>6804450.4699999997</v>
      </c>
      <c r="D67" s="81">
        <f>D68</f>
        <v>6804450.4699999997</v>
      </c>
      <c r="E67" s="81">
        <f t="shared" ref="E67:G67" si="4">E68</f>
        <v>0</v>
      </c>
      <c r="F67" s="81">
        <f t="shared" si="4"/>
        <v>0</v>
      </c>
      <c r="G67" s="81">
        <f t="shared" si="4"/>
        <v>0</v>
      </c>
    </row>
    <row r="68" spans="1:7" x14ac:dyDescent="0.25">
      <c r="A68" s="2" t="s">
        <v>275</v>
      </c>
      <c r="B68" s="2">
        <v>0</v>
      </c>
      <c r="C68" s="81">
        <v>6804450.4699999997</v>
      </c>
      <c r="D68" s="81">
        <f>+B68+C68</f>
        <v>6804450.4699999997</v>
      </c>
      <c r="E68" s="81">
        <v>0</v>
      </c>
      <c r="F68" s="81">
        <v>0</v>
      </c>
      <c r="G68" s="81">
        <v>0</v>
      </c>
    </row>
    <row r="69" spans="1:7" x14ac:dyDescent="0.25">
      <c r="A69" s="7" t="s">
        <v>276</v>
      </c>
      <c r="B69" s="81">
        <f>B40+B66+B67</f>
        <v>68702061</v>
      </c>
      <c r="C69" s="81">
        <f t="shared" ref="C69:G69" si="5">C40+C66+C67</f>
        <v>19633200.469999999</v>
      </c>
      <c r="D69" s="81">
        <f>D40+D66+D67</f>
        <v>88335261.469999999</v>
      </c>
      <c r="E69" s="81">
        <f>E40+E66+E67</f>
        <v>34914892.060000002</v>
      </c>
      <c r="F69" s="81">
        <f>F40+F66+F67</f>
        <v>34914892.060000002</v>
      </c>
      <c r="G69" s="81">
        <f t="shared" si="5"/>
        <v>-33787168.939999998</v>
      </c>
    </row>
    <row r="70" spans="1:7" x14ac:dyDescent="0.25">
      <c r="A70" s="7" t="s">
        <v>277</v>
      </c>
      <c r="B70" s="2"/>
      <c r="C70" s="81"/>
      <c r="D70" s="81"/>
      <c r="E70" s="81"/>
      <c r="F70" s="81"/>
      <c r="G70" s="81"/>
    </row>
    <row r="71" spans="1:7" x14ac:dyDescent="0.25">
      <c r="A71" s="2" t="s">
        <v>278</v>
      </c>
      <c r="B71" s="2">
        <v>0</v>
      </c>
      <c r="C71" s="81">
        <v>6804450.4699999997</v>
      </c>
      <c r="D71" s="81">
        <f>+B71+C71</f>
        <v>6804450.4699999997</v>
      </c>
      <c r="E71" s="81">
        <v>0</v>
      </c>
      <c r="F71" s="81">
        <v>0</v>
      </c>
      <c r="G71" s="81">
        <v>0</v>
      </c>
    </row>
    <row r="72" spans="1:7" x14ac:dyDescent="0.25">
      <c r="A72" s="2" t="s">
        <v>120</v>
      </c>
      <c r="B72" s="2"/>
      <c r="C72" s="81"/>
      <c r="D72" s="81"/>
      <c r="E72" s="81"/>
      <c r="F72" s="81"/>
      <c r="G72" s="81"/>
    </row>
    <row r="73" spans="1:7" x14ac:dyDescent="0.25">
      <c r="A73" s="2" t="s">
        <v>279</v>
      </c>
      <c r="B73" s="2">
        <v>0</v>
      </c>
      <c r="C73" s="81">
        <v>0</v>
      </c>
      <c r="D73" s="81">
        <v>0</v>
      </c>
      <c r="E73" s="81">
        <v>0</v>
      </c>
      <c r="F73" s="81">
        <v>0</v>
      </c>
      <c r="G73" s="81">
        <v>0</v>
      </c>
    </row>
    <row r="74" spans="1:7" x14ac:dyDescent="0.25">
      <c r="A74" s="2" t="s">
        <v>121</v>
      </c>
      <c r="B74" s="2"/>
      <c r="C74" s="81"/>
      <c r="D74" s="81"/>
      <c r="E74" s="81"/>
      <c r="F74" s="81"/>
      <c r="G74" s="81"/>
    </row>
    <row r="75" spans="1:7" x14ac:dyDescent="0.25">
      <c r="A75" s="6" t="s">
        <v>280</v>
      </c>
      <c r="B75" s="3">
        <v>0</v>
      </c>
      <c r="C75" s="82">
        <f>C71+C73</f>
        <v>6804450.4699999997</v>
      </c>
      <c r="D75" s="82">
        <f>D71+D73</f>
        <v>6804450.4699999997</v>
      </c>
      <c r="E75" s="82">
        <v>0</v>
      </c>
      <c r="F75" s="82">
        <v>0</v>
      </c>
      <c r="G75" s="82">
        <v>0</v>
      </c>
    </row>
  </sheetData>
  <mergeCells count="10">
    <mergeCell ref="A1:G2"/>
    <mergeCell ref="G6:G7"/>
    <mergeCell ref="A3:G3"/>
    <mergeCell ref="A4:G4"/>
    <mergeCell ref="A5:G5"/>
    <mergeCell ref="A6:A7"/>
    <mergeCell ref="B6:B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scale="61" fitToHeight="2" orientation="portrait" r:id="rId1"/>
  <ignoredErrors>
    <ignoredError sqref="B40 C40:E4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88"/>
  <sheetViews>
    <sheetView showGridLines="0" zoomScale="80" zoomScaleNormal="80" workbookViewId="0">
      <selection activeCell="F37" sqref="F37"/>
    </sheetView>
  </sheetViews>
  <sheetFormatPr baseColWidth="10" defaultRowHeight="15" x14ac:dyDescent="0.25"/>
  <cols>
    <col min="1" max="1" width="7.85546875" customWidth="1"/>
    <col min="2" max="2" width="61.140625" customWidth="1"/>
    <col min="3" max="8" width="15" customWidth="1"/>
    <col min="9" max="9" width="10.85546875" bestFit="1" customWidth="1"/>
    <col min="10" max="13" width="0" hidden="1" customWidth="1"/>
    <col min="14" max="18" width="20.7109375" hidden="1" customWidth="1"/>
    <col min="19" max="19" width="24.140625" hidden="1" customWidth="1"/>
    <col min="20" max="21" width="0" hidden="1" customWidth="1"/>
  </cols>
  <sheetData>
    <row r="1" spans="1:19" ht="11.25" customHeight="1" x14ac:dyDescent="0.25">
      <c r="A1" s="107"/>
      <c r="B1" s="107"/>
      <c r="C1" s="107"/>
      <c r="D1" s="107"/>
      <c r="E1" s="107"/>
      <c r="F1" s="107"/>
      <c r="G1" s="107"/>
      <c r="H1" s="107"/>
      <c r="I1" s="28"/>
    </row>
    <row r="2" spans="1:19" ht="11.25" customHeight="1" x14ac:dyDescent="0.25">
      <c r="A2" s="107" t="s">
        <v>426</v>
      </c>
      <c r="B2" s="107"/>
      <c r="C2" s="107"/>
      <c r="D2" s="107"/>
      <c r="E2" s="107"/>
      <c r="F2" s="107"/>
      <c r="G2" s="107"/>
      <c r="H2" s="107"/>
      <c r="I2" s="36"/>
    </row>
    <row r="3" spans="1:19" ht="11.25" customHeight="1" x14ac:dyDescent="0.25">
      <c r="A3" s="107" t="s">
        <v>439</v>
      </c>
      <c r="B3" s="107"/>
      <c r="C3" s="107"/>
      <c r="D3" s="107"/>
      <c r="E3" s="107"/>
      <c r="F3" s="107"/>
      <c r="G3" s="107"/>
      <c r="H3" s="107"/>
      <c r="I3" s="36"/>
    </row>
    <row r="4" spans="1:19" ht="11.25" customHeight="1" x14ac:dyDescent="0.25">
      <c r="A4" s="107" t="s">
        <v>438</v>
      </c>
      <c r="B4" s="107"/>
      <c r="C4" s="107"/>
      <c r="D4" s="107"/>
      <c r="E4" s="107"/>
      <c r="F4" s="107"/>
      <c r="G4" s="107"/>
      <c r="H4" s="107"/>
      <c r="I4" s="36"/>
    </row>
    <row r="5" spans="1:19" ht="11.25" customHeight="1" x14ac:dyDescent="0.25">
      <c r="A5" s="107" t="str">
        <f>+'FORMATO 3'!A4</f>
        <v>Del  01 de enero al 30 de junio de 2026</v>
      </c>
      <c r="B5" s="107"/>
      <c r="C5" s="107"/>
      <c r="D5" s="107"/>
      <c r="E5" s="107"/>
      <c r="F5" s="107"/>
      <c r="G5" s="107"/>
      <c r="H5" s="107"/>
      <c r="I5" s="36"/>
    </row>
    <row r="6" spans="1:19" ht="11.25" customHeight="1" x14ac:dyDescent="0.25">
      <c r="A6" s="107" t="s">
        <v>428</v>
      </c>
      <c r="B6" s="107"/>
      <c r="C6" s="107"/>
      <c r="D6" s="107"/>
      <c r="E6" s="107"/>
      <c r="F6" s="107"/>
      <c r="G6" s="107"/>
      <c r="H6" s="107"/>
      <c r="I6" s="36"/>
      <c r="O6" t="s">
        <v>209</v>
      </c>
      <c r="S6" t="s">
        <v>478</v>
      </c>
    </row>
    <row r="7" spans="1:19" x14ac:dyDescent="0.25">
      <c r="A7" s="127" t="s">
        <v>1</v>
      </c>
      <c r="B7" s="128"/>
      <c r="C7" s="104" t="s">
        <v>96</v>
      </c>
      <c r="D7" s="62" t="s">
        <v>209</v>
      </c>
      <c r="E7" s="104" t="s">
        <v>212</v>
      </c>
      <c r="F7" s="104" t="s">
        <v>97</v>
      </c>
      <c r="G7" s="104" t="s">
        <v>98</v>
      </c>
      <c r="H7" s="132" t="s">
        <v>281</v>
      </c>
      <c r="L7" t="s">
        <v>1</v>
      </c>
      <c r="N7" t="s">
        <v>96</v>
      </c>
      <c r="O7" t="s">
        <v>479</v>
      </c>
      <c r="P7" t="s">
        <v>212</v>
      </c>
      <c r="Q7" t="s">
        <v>97</v>
      </c>
      <c r="R7" t="s">
        <v>98</v>
      </c>
      <c r="S7" t="s">
        <v>480</v>
      </c>
    </row>
    <row r="8" spans="1:19" x14ac:dyDescent="0.25">
      <c r="A8" s="129"/>
      <c r="B8" s="130"/>
      <c r="C8" s="131"/>
      <c r="D8" s="63" t="s">
        <v>211</v>
      </c>
      <c r="E8" s="131"/>
      <c r="F8" s="131"/>
      <c r="G8" s="131"/>
      <c r="H8" s="133"/>
      <c r="K8" t="s">
        <v>481</v>
      </c>
      <c r="L8" t="s">
        <v>482</v>
      </c>
      <c r="M8" t="s">
        <v>483</v>
      </c>
      <c r="N8" t="s">
        <v>484</v>
      </c>
      <c r="O8" t="s">
        <v>484</v>
      </c>
      <c r="P8" t="s">
        <v>484</v>
      </c>
      <c r="Q8" t="s">
        <v>484</v>
      </c>
      <c r="R8" t="s">
        <v>484</v>
      </c>
      <c r="S8" t="s">
        <v>485</v>
      </c>
    </row>
    <row r="9" spans="1:19" x14ac:dyDescent="0.25">
      <c r="A9" s="53" t="s">
        <v>282</v>
      </c>
      <c r="B9" s="53"/>
      <c r="C9" s="72">
        <f>C10+C18+C29+C39+C50+C60+C64+C73+C77</f>
        <v>68702061</v>
      </c>
      <c r="D9" s="72">
        <f t="shared" ref="D9:G9" si="0">D10+D18+D29+D39+D50+D60+D64+D73+D77</f>
        <v>19633200.469999999</v>
      </c>
      <c r="E9" s="72">
        <f t="shared" si="0"/>
        <v>88335261.470000014</v>
      </c>
      <c r="F9" s="72">
        <f t="shared" si="0"/>
        <v>25887090.599999998</v>
      </c>
      <c r="G9" s="72">
        <f t="shared" si="0"/>
        <v>25887090.599999998</v>
      </c>
      <c r="H9" s="72">
        <f>H10+H18+H29+H39+H50+H60+H64+H73+H77</f>
        <v>62448170.870000005</v>
      </c>
      <c r="J9" s="92"/>
      <c r="K9" t="s">
        <v>486</v>
      </c>
      <c r="L9" t="s">
        <v>487</v>
      </c>
      <c r="N9" s="99">
        <v>68702061</v>
      </c>
      <c r="O9" s="99">
        <v>19633200.469999999</v>
      </c>
      <c r="P9" s="99">
        <v>88335261.469999999</v>
      </c>
      <c r="Q9" s="99">
        <v>25887090.600000001</v>
      </c>
      <c r="R9" s="99">
        <v>25887090.600000001</v>
      </c>
      <c r="S9" s="99">
        <v>62448170.869999997</v>
      </c>
    </row>
    <row r="10" spans="1:19" x14ac:dyDescent="0.25">
      <c r="A10" s="9" t="s">
        <v>283</v>
      </c>
      <c r="C10" s="73">
        <f>SUM(C11:C17)</f>
        <v>66737547</v>
      </c>
      <c r="D10" s="73">
        <f t="shared" ref="D10:H10" si="1">SUM(D11:D17)</f>
        <v>2.3283064365386963E-10</v>
      </c>
      <c r="E10" s="73">
        <f t="shared" si="1"/>
        <v>66737547</v>
      </c>
      <c r="F10" s="73">
        <f t="shared" si="1"/>
        <v>23530823.18</v>
      </c>
      <c r="G10" s="73">
        <f t="shared" si="1"/>
        <v>23530823.18</v>
      </c>
      <c r="H10" s="73">
        <f t="shared" si="1"/>
        <v>43206723.820000008</v>
      </c>
      <c r="J10" s="92"/>
      <c r="K10" t="s">
        <v>488</v>
      </c>
      <c r="L10" t="s">
        <v>489</v>
      </c>
      <c r="N10" s="99">
        <v>66737547</v>
      </c>
      <c r="O10">
        <v>0</v>
      </c>
      <c r="P10" s="99">
        <v>66737547</v>
      </c>
      <c r="Q10" s="99">
        <v>23530823.18</v>
      </c>
      <c r="R10" s="99">
        <v>23530823.18</v>
      </c>
      <c r="S10" s="99">
        <v>43206723.82</v>
      </c>
    </row>
    <row r="11" spans="1:19" x14ac:dyDescent="0.25">
      <c r="A11" s="61"/>
      <c r="B11" s="59" t="s">
        <v>284</v>
      </c>
      <c r="C11" s="73">
        <v>15247764</v>
      </c>
      <c r="D11" s="73">
        <v>-46351.07</v>
      </c>
      <c r="E11" s="73">
        <f>+C11+D11</f>
        <v>15201412.93</v>
      </c>
      <c r="F11" s="73">
        <v>7297721</v>
      </c>
      <c r="G11" s="73">
        <v>7297721</v>
      </c>
      <c r="H11" s="73">
        <f>+E11-F11</f>
        <v>7903691.9299999997</v>
      </c>
      <c r="I11" s="92"/>
      <c r="J11" s="92"/>
      <c r="L11" t="s">
        <v>284</v>
      </c>
      <c r="N11" s="99">
        <v>15247764</v>
      </c>
      <c r="O11" s="99">
        <v>-46351.07</v>
      </c>
      <c r="P11" s="99">
        <v>15201412.93</v>
      </c>
      <c r="Q11" s="99">
        <v>7297721</v>
      </c>
      <c r="R11" s="99">
        <v>7297721</v>
      </c>
      <c r="S11" s="99">
        <v>7903691.9299999997</v>
      </c>
    </row>
    <row r="12" spans="1:19" x14ac:dyDescent="0.25">
      <c r="A12" s="61"/>
      <c r="B12" s="59" t="s">
        <v>285</v>
      </c>
      <c r="C12" s="73">
        <v>4262626</v>
      </c>
      <c r="D12" s="73">
        <v>1727185.11</v>
      </c>
      <c r="E12" s="73">
        <f t="shared" ref="E12:E17" si="2">+C12+D12</f>
        <v>5989811.1100000003</v>
      </c>
      <c r="F12" s="73">
        <v>2774109.61</v>
      </c>
      <c r="G12" s="73">
        <v>2774109.61</v>
      </c>
      <c r="H12" s="73">
        <f t="shared" ref="H12:H17" si="3">+E12-F12</f>
        <v>3215701.5000000005</v>
      </c>
      <c r="J12" s="92"/>
      <c r="L12" t="s">
        <v>285</v>
      </c>
      <c r="N12" s="99">
        <v>4262626</v>
      </c>
      <c r="O12" s="99">
        <v>1727185.11</v>
      </c>
      <c r="P12" s="99">
        <v>5989811.1100000003</v>
      </c>
      <c r="Q12" s="99">
        <v>2774109.61</v>
      </c>
      <c r="R12" s="99">
        <v>2774109.61</v>
      </c>
      <c r="S12" s="99">
        <v>3215701.5</v>
      </c>
    </row>
    <row r="13" spans="1:19" x14ac:dyDescent="0.25">
      <c r="A13" s="61"/>
      <c r="B13" s="59" t="s">
        <v>286</v>
      </c>
      <c r="C13" s="73">
        <v>17758633</v>
      </c>
      <c r="D13" s="73">
        <v>-2673526.3199999998</v>
      </c>
      <c r="E13" s="73">
        <f t="shared" si="2"/>
        <v>15085106.68</v>
      </c>
      <c r="F13" s="73">
        <v>5119856.51</v>
      </c>
      <c r="G13" s="73">
        <v>5119856.51</v>
      </c>
      <c r="H13" s="73">
        <f t="shared" si="3"/>
        <v>9965250.1699999999</v>
      </c>
      <c r="J13" s="92"/>
      <c r="L13" t="s">
        <v>286</v>
      </c>
      <c r="N13" s="99">
        <v>17758633</v>
      </c>
      <c r="O13" s="99">
        <v>-2673526.3199999998</v>
      </c>
      <c r="P13" s="99">
        <v>15085106.68</v>
      </c>
      <c r="Q13" s="99">
        <v>5119856.51</v>
      </c>
      <c r="R13" s="99">
        <v>5119856.51</v>
      </c>
      <c r="S13" s="99">
        <v>9965250.1699999999</v>
      </c>
    </row>
    <row r="14" spans="1:19" x14ac:dyDescent="0.25">
      <c r="A14" s="61"/>
      <c r="B14" s="59" t="s">
        <v>287</v>
      </c>
      <c r="C14" s="73">
        <v>462479</v>
      </c>
      <c r="D14" s="73">
        <v>0</v>
      </c>
      <c r="E14" s="73">
        <f t="shared" si="2"/>
        <v>462479</v>
      </c>
      <c r="F14" s="73">
        <v>0</v>
      </c>
      <c r="G14" s="73">
        <v>0</v>
      </c>
      <c r="H14" s="73">
        <f t="shared" si="3"/>
        <v>462479</v>
      </c>
      <c r="J14" s="92"/>
      <c r="L14" t="s">
        <v>287</v>
      </c>
      <c r="N14" s="99">
        <v>462479</v>
      </c>
      <c r="O14">
        <v>0</v>
      </c>
      <c r="P14" s="99">
        <v>462479</v>
      </c>
      <c r="Q14">
        <v>0</v>
      </c>
      <c r="R14">
        <v>0</v>
      </c>
      <c r="S14" s="99">
        <v>462479</v>
      </c>
    </row>
    <row r="15" spans="1:19" x14ac:dyDescent="0.25">
      <c r="A15" s="61"/>
      <c r="B15" s="59" t="s">
        <v>288</v>
      </c>
      <c r="C15" s="73">
        <v>29006045</v>
      </c>
      <c r="D15" s="73">
        <v>992692.28</v>
      </c>
      <c r="E15" s="73">
        <f t="shared" si="2"/>
        <v>29998737.280000001</v>
      </c>
      <c r="F15" s="73">
        <v>8339136.0599999996</v>
      </c>
      <c r="G15" s="73">
        <v>8339136.0599999996</v>
      </c>
      <c r="H15" s="73">
        <f t="shared" si="3"/>
        <v>21659601.220000003</v>
      </c>
      <c r="J15" s="92"/>
      <c r="L15" t="s">
        <v>288</v>
      </c>
      <c r="N15" s="99">
        <v>29006045</v>
      </c>
      <c r="O15" s="99">
        <v>992692.28</v>
      </c>
      <c r="P15" s="99">
        <v>29998737.280000001</v>
      </c>
      <c r="Q15" s="99">
        <v>8339136.0599999996</v>
      </c>
      <c r="R15" s="99">
        <v>8339136.0599999996</v>
      </c>
      <c r="S15" s="99">
        <v>21659601.219999999</v>
      </c>
    </row>
    <row r="16" spans="1:19" x14ac:dyDescent="0.25">
      <c r="A16" s="61"/>
      <c r="B16" s="59" t="s">
        <v>289</v>
      </c>
      <c r="C16" s="73">
        <v>0</v>
      </c>
      <c r="D16" s="73">
        <v>0</v>
      </c>
      <c r="E16" s="73">
        <f t="shared" si="2"/>
        <v>0</v>
      </c>
      <c r="F16" s="73">
        <v>0</v>
      </c>
      <c r="G16" s="73">
        <v>0</v>
      </c>
      <c r="H16" s="73">
        <f t="shared" si="3"/>
        <v>0</v>
      </c>
      <c r="J16" s="92"/>
      <c r="L16" t="s">
        <v>289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25">
      <c r="A17" s="61"/>
      <c r="B17" s="59" t="s">
        <v>290</v>
      </c>
      <c r="C17" s="73">
        <v>0</v>
      </c>
      <c r="D17" s="73">
        <v>0</v>
      </c>
      <c r="E17" s="73">
        <f t="shared" si="2"/>
        <v>0</v>
      </c>
      <c r="F17" s="73">
        <v>0</v>
      </c>
      <c r="G17" s="73">
        <v>0</v>
      </c>
      <c r="H17" s="73">
        <f t="shared" si="3"/>
        <v>0</v>
      </c>
      <c r="J17" s="92"/>
      <c r="L17" t="s">
        <v>290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25">
      <c r="A18" s="56" t="s">
        <v>291</v>
      </c>
      <c r="B18" s="59"/>
      <c r="C18" s="73">
        <f>SUM(C19:C28)</f>
        <v>828701</v>
      </c>
      <c r="D18" s="73">
        <f t="shared" ref="D18:H18" si="4">SUM(D19:D28)</f>
        <v>704064.79</v>
      </c>
      <c r="E18" s="73">
        <f t="shared" si="4"/>
        <v>1532765.79</v>
      </c>
      <c r="F18" s="73">
        <f>SUM(F19:F28)</f>
        <v>939198.05999999994</v>
      </c>
      <c r="G18" s="73">
        <f>SUM(G19:G28)</f>
        <v>939198.05999999994</v>
      </c>
      <c r="H18" s="73">
        <f t="shared" si="4"/>
        <v>593567.7300000001</v>
      </c>
      <c r="J18" s="92"/>
      <c r="K18" t="s">
        <v>490</v>
      </c>
      <c r="L18" t="s">
        <v>491</v>
      </c>
      <c r="N18" s="99">
        <v>828701</v>
      </c>
      <c r="O18" s="99">
        <v>704064.79</v>
      </c>
      <c r="P18" s="99">
        <v>1532765.79</v>
      </c>
      <c r="Q18" s="99">
        <v>939198.06</v>
      </c>
      <c r="R18" s="99">
        <v>939198.06</v>
      </c>
      <c r="S18" s="99">
        <v>593567.73</v>
      </c>
    </row>
    <row r="19" spans="1:19" x14ac:dyDescent="0.25">
      <c r="A19" s="61"/>
      <c r="B19" s="59" t="s">
        <v>292</v>
      </c>
      <c r="C19" s="73">
        <v>567000</v>
      </c>
      <c r="D19" s="73">
        <v>116980.02</v>
      </c>
      <c r="E19" s="73">
        <f t="shared" ref="E19:E38" si="5">+C19+D19</f>
        <v>683980.02</v>
      </c>
      <c r="F19" s="73">
        <v>459823.85</v>
      </c>
      <c r="G19" s="73">
        <v>459823.85</v>
      </c>
      <c r="H19" s="73">
        <f t="shared" ref="H19:H28" si="6">+E19-F19</f>
        <v>224156.17000000004</v>
      </c>
      <c r="J19" s="92"/>
      <c r="L19" t="s">
        <v>492</v>
      </c>
      <c r="M19" t="s">
        <v>493</v>
      </c>
      <c r="N19" s="99">
        <v>567000</v>
      </c>
      <c r="O19" s="99">
        <v>116980.02</v>
      </c>
      <c r="P19" s="99">
        <v>683980.02</v>
      </c>
      <c r="Q19" s="99">
        <v>459823.85</v>
      </c>
      <c r="R19" s="99">
        <v>459823.85</v>
      </c>
      <c r="S19" s="99">
        <v>224156.17</v>
      </c>
    </row>
    <row r="20" spans="1:19" x14ac:dyDescent="0.25">
      <c r="A20" s="61"/>
      <c r="B20" s="59" t="s">
        <v>293</v>
      </c>
      <c r="C20" s="73"/>
      <c r="D20" s="73"/>
      <c r="E20" s="73"/>
      <c r="F20" s="73"/>
      <c r="G20" s="73"/>
      <c r="H20" s="73">
        <f t="shared" si="6"/>
        <v>0</v>
      </c>
      <c r="J20" s="92"/>
      <c r="L20" t="s">
        <v>293</v>
      </c>
    </row>
    <row r="21" spans="1:19" x14ac:dyDescent="0.25">
      <c r="A21" s="61"/>
      <c r="B21" s="59" t="s">
        <v>294</v>
      </c>
      <c r="C21" s="73">
        <v>65000</v>
      </c>
      <c r="D21" s="73">
        <v>155554.66</v>
      </c>
      <c r="E21" s="73">
        <f t="shared" si="5"/>
        <v>220554.66</v>
      </c>
      <c r="F21" s="73">
        <v>113892.15</v>
      </c>
      <c r="G21" s="73">
        <v>113892.15</v>
      </c>
      <c r="H21" s="73">
        <f t="shared" si="6"/>
        <v>106662.51000000001</v>
      </c>
      <c r="J21" s="92"/>
      <c r="L21" t="s">
        <v>294</v>
      </c>
      <c r="N21" s="99">
        <v>65000</v>
      </c>
      <c r="O21" s="99">
        <v>155554.66</v>
      </c>
      <c r="P21" s="99">
        <v>220554.66</v>
      </c>
      <c r="Q21" s="99">
        <v>113892.15</v>
      </c>
      <c r="R21" s="99">
        <v>113892.15</v>
      </c>
      <c r="S21" s="99">
        <v>106662.51</v>
      </c>
    </row>
    <row r="22" spans="1:19" x14ac:dyDescent="0.25">
      <c r="A22" s="61"/>
      <c r="B22" s="59" t="s">
        <v>295</v>
      </c>
      <c r="C22" s="73">
        <v>0</v>
      </c>
      <c r="D22" s="73">
        <v>0</v>
      </c>
      <c r="E22" s="73">
        <f t="shared" si="5"/>
        <v>0</v>
      </c>
      <c r="F22" s="73">
        <v>0</v>
      </c>
      <c r="G22" s="73">
        <v>0</v>
      </c>
      <c r="H22" s="73">
        <f t="shared" si="6"/>
        <v>0</v>
      </c>
      <c r="J22" s="92"/>
      <c r="L22" t="s">
        <v>494</v>
      </c>
      <c r="M22" t="s">
        <v>495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25">
      <c r="A23" s="61"/>
      <c r="B23" s="59" t="s">
        <v>296</v>
      </c>
      <c r="C23" s="73">
        <v>14000</v>
      </c>
      <c r="D23" s="73">
        <v>81302.11</v>
      </c>
      <c r="E23" s="73">
        <f t="shared" si="5"/>
        <v>95302.11</v>
      </c>
      <c r="F23" s="73">
        <v>80634.97</v>
      </c>
      <c r="G23" s="73">
        <v>80634.97</v>
      </c>
      <c r="H23" s="73">
        <f t="shared" si="6"/>
        <v>14667.14</v>
      </c>
      <c r="J23" s="92"/>
      <c r="L23" t="s">
        <v>296</v>
      </c>
      <c r="N23" s="99">
        <v>14000</v>
      </c>
      <c r="O23" s="99">
        <v>81302.11</v>
      </c>
      <c r="P23" s="99">
        <v>95302.11</v>
      </c>
      <c r="Q23" s="99">
        <v>80634.97</v>
      </c>
      <c r="R23" s="99">
        <v>80634.97</v>
      </c>
      <c r="S23" s="99">
        <v>14667.14</v>
      </c>
    </row>
    <row r="24" spans="1:19" x14ac:dyDescent="0.25">
      <c r="A24" s="61"/>
      <c r="B24" s="59" t="s">
        <v>297</v>
      </c>
      <c r="C24" s="73">
        <v>2000</v>
      </c>
      <c r="D24" s="73">
        <v>8476</v>
      </c>
      <c r="E24" s="73">
        <f t="shared" si="5"/>
        <v>10476</v>
      </c>
      <c r="F24" s="73">
        <v>10476</v>
      </c>
      <c r="G24" s="73">
        <v>10476</v>
      </c>
      <c r="H24" s="73">
        <f t="shared" si="6"/>
        <v>0</v>
      </c>
      <c r="J24" s="92"/>
      <c r="L24" t="s">
        <v>297</v>
      </c>
      <c r="N24" s="99">
        <v>2000</v>
      </c>
      <c r="O24" s="99">
        <v>8476</v>
      </c>
      <c r="P24" s="99">
        <v>10476</v>
      </c>
      <c r="Q24" s="99">
        <v>10476</v>
      </c>
      <c r="R24" s="99">
        <v>10476</v>
      </c>
      <c r="S24">
        <v>0</v>
      </c>
    </row>
    <row r="25" spans="1:19" x14ac:dyDescent="0.25">
      <c r="A25" s="61"/>
      <c r="B25" s="59" t="s">
        <v>298</v>
      </c>
      <c r="C25" s="73">
        <v>160000</v>
      </c>
      <c r="D25" s="73">
        <v>188000</v>
      </c>
      <c r="E25" s="73">
        <f t="shared" si="5"/>
        <v>348000</v>
      </c>
      <c r="F25" s="73">
        <v>180000</v>
      </c>
      <c r="G25" s="73">
        <v>180000</v>
      </c>
      <c r="H25" s="73">
        <f t="shared" si="6"/>
        <v>168000</v>
      </c>
      <c r="J25" s="92"/>
      <c r="L25" t="s">
        <v>298</v>
      </c>
      <c r="N25" s="99">
        <v>160000</v>
      </c>
      <c r="O25" s="99">
        <v>188000</v>
      </c>
      <c r="P25" s="99">
        <v>348000</v>
      </c>
      <c r="Q25" s="99">
        <v>180000</v>
      </c>
      <c r="R25" s="99">
        <v>180000</v>
      </c>
      <c r="S25" s="99">
        <v>168000</v>
      </c>
    </row>
    <row r="26" spans="1:19" x14ac:dyDescent="0.25">
      <c r="A26" s="61"/>
      <c r="B26" s="59" t="s">
        <v>299</v>
      </c>
      <c r="C26" s="73">
        <v>5000</v>
      </c>
      <c r="D26" s="73">
        <v>38334</v>
      </c>
      <c r="E26" s="73">
        <f t="shared" si="5"/>
        <v>43334</v>
      </c>
      <c r="F26" s="73">
        <v>3074</v>
      </c>
      <c r="G26" s="73">
        <v>3074</v>
      </c>
      <c r="H26" s="73">
        <f t="shared" si="6"/>
        <v>40260</v>
      </c>
      <c r="J26" s="92"/>
      <c r="L26" t="s">
        <v>496</v>
      </c>
      <c r="M26" t="s">
        <v>497</v>
      </c>
      <c r="N26" s="99">
        <v>5000</v>
      </c>
      <c r="O26" s="99">
        <v>38334</v>
      </c>
      <c r="P26" s="99">
        <v>43334</v>
      </c>
      <c r="Q26" s="99">
        <v>3074</v>
      </c>
      <c r="R26" s="99">
        <v>3074</v>
      </c>
      <c r="S26" s="99">
        <v>40260</v>
      </c>
    </row>
    <row r="27" spans="1:19" x14ac:dyDescent="0.25">
      <c r="A27" s="61"/>
      <c r="B27" s="59" t="s">
        <v>300</v>
      </c>
      <c r="C27" s="73">
        <v>0</v>
      </c>
      <c r="D27" s="73">
        <v>0</v>
      </c>
      <c r="E27" s="73">
        <f t="shared" si="5"/>
        <v>0</v>
      </c>
      <c r="F27" s="73">
        <v>0</v>
      </c>
      <c r="G27" s="73">
        <v>0</v>
      </c>
      <c r="H27" s="73">
        <f t="shared" si="6"/>
        <v>0</v>
      </c>
      <c r="J27" s="92"/>
      <c r="L27" t="s">
        <v>300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25">
      <c r="A28" s="61"/>
      <c r="B28" s="59" t="s">
        <v>301</v>
      </c>
      <c r="C28" s="73">
        <v>15701</v>
      </c>
      <c r="D28" s="73">
        <v>115418</v>
      </c>
      <c r="E28" s="73">
        <f t="shared" si="5"/>
        <v>131119</v>
      </c>
      <c r="F28" s="73">
        <v>91297.09</v>
      </c>
      <c r="G28" s="73">
        <v>91297.09</v>
      </c>
      <c r="H28" s="73">
        <f t="shared" si="6"/>
        <v>39821.910000000003</v>
      </c>
      <c r="J28" s="92"/>
      <c r="L28" t="s">
        <v>301</v>
      </c>
      <c r="N28" s="99">
        <v>15701</v>
      </c>
      <c r="O28" s="99">
        <v>115418</v>
      </c>
      <c r="P28" s="99">
        <v>131119</v>
      </c>
      <c r="Q28" s="99">
        <v>91297.09</v>
      </c>
      <c r="R28" s="99">
        <v>91297.09</v>
      </c>
      <c r="S28" s="99">
        <v>39821.910000000003</v>
      </c>
    </row>
    <row r="29" spans="1:19" x14ac:dyDescent="0.25">
      <c r="A29" s="56" t="s">
        <v>302</v>
      </c>
      <c r="B29" s="59"/>
      <c r="C29" s="73">
        <f>SUM(C30:C38)</f>
        <v>1135813</v>
      </c>
      <c r="D29" s="73">
        <f t="shared" ref="D29:H29" si="7">SUM(D30:D38)</f>
        <v>2121677.34</v>
      </c>
      <c r="E29" s="73">
        <f t="shared" si="7"/>
        <v>3257490.34</v>
      </c>
      <c r="F29" s="73">
        <f t="shared" si="7"/>
        <v>1178061.49</v>
      </c>
      <c r="G29" s="73">
        <f t="shared" si="7"/>
        <v>1178061.49</v>
      </c>
      <c r="H29" s="73">
        <f t="shared" si="7"/>
        <v>2079428.85</v>
      </c>
      <c r="J29" s="92"/>
      <c r="K29" t="s">
        <v>498</v>
      </c>
      <c r="L29" t="s">
        <v>499</v>
      </c>
      <c r="N29" s="99">
        <v>1135813</v>
      </c>
      <c r="O29" s="99">
        <v>2121677.34</v>
      </c>
      <c r="P29" s="99">
        <v>3257490.34</v>
      </c>
      <c r="Q29" s="99">
        <v>1178061.49</v>
      </c>
      <c r="R29" s="99">
        <v>1178061.49</v>
      </c>
      <c r="S29" s="99">
        <v>2079428.85</v>
      </c>
    </row>
    <row r="30" spans="1:19" x14ac:dyDescent="0.25">
      <c r="A30" s="61"/>
      <c r="B30" s="59" t="s">
        <v>303</v>
      </c>
      <c r="C30" s="73">
        <v>120000</v>
      </c>
      <c r="D30" s="73">
        <v>87500</v>
      </c>
      <c r="E30" s="73">
        <f t="shared" si="5"/>
        <v>207500</v>
      </c>
      <c r="F30" s="73">
        <v>96499.11</v>
      </c>
      <c r="G30" s="73">
        <v>96499.11</v>
      </c>
      <c r="H30" s="73">
        <f t="shared" ref="H30:H38" si="8">+E30-F30</f>
        <v>111000.89</v>
      </c>
      <c r="J30" s="92"/>
      <c r="L30" t="s">
        <v>303</v>
      </c>
      <c r="N30" s="99">
        <v>120000</v>
      </c>
      <c r="O30" s="99">
        <v>87500</v>
      </c>
      <c r="P30" s="99">
        <v>207500</v>
      </c>
      <c r="Q30" s="99">
        <v>96499.11</v>
      </c>
      <c r="R30" s="99">
        <v>96499.11</v>
      </c>
      <c r="S30" s="99">
        <v>111000.89</v>
      </c>
    </row>
    <row r="31" spans="1:19" x14ac:dyDescent="0.25">
      <c r="A31" s="61"/>
      <c r="B31" s="59" t="s">
        <v>304</v>
      </c>
      <c r="C31" s="73">
        <v>90000</v>
      </c>
      <c r="D31" s="73">
        <v>262022.7</v>
      </c>
      <c r="E31" s="73">
        <f t="shared" si="5"/>
        <v>352022.7</v>
      </c>
      <c r="F31" s="73">
        <v>261502.7</v>
      </c>
      <c r="G31" s="73">
        <v>261502.7</v>
      </c>
      <c r="H31" s="73">
        <f t="shared" si="8"/>
        <v>90520</v>
      </c>
      <c r="J31" s="92"/>
      <c r="L31" t="s">
        <v>304</v>
      </c>
      <c r="N31" s="99">
        <v>90000</v>
      </c>
      <c r="O31" s="99">
        <v>262022.7</v>
      </c>
      <c r="P31" s="99">
        <v>352022.7</v>
      </c>
      <c r="Q31" s="99">
        <v>261502.7</v>
      </c>
      <c r="R31" s="99">
        <v>261502.7</v>
      </c>
      <c r="S31" s="99">
        <v>90520</v>
      </c>
    </row>
    <row r="32" spans="1:19" x14ac:dyDescent="0.25">
      <c r="A32" s="61"/>
      <c r="B32" s="59" t="s">
        <v>305</v>
      </c>
      <c r="C32" s="73">
        <v>60000</v>
      </c>
      <c r="D32" s="73">
        <v>166000</v>
      </c>
      <c r="E32" s="73">
        <f t="shared" si="5"/>
        <v>226000</v>
      </c>
      <c r="F32" s="73">
        <v>115066.33</v>
      </c>
      <c r="G32" s="73">
        <v>115066.33</v>
      </c>
      <c r="H32" s="73">
        <f t="shared" si="8"/>
        <v>110933.67</v>
      </c>
      <c r="J32" s="92"/>
      <c r="L32" t="s">
        <v>500</v>
      </c>
      <c r="M32" t="s">
        <v>501</v>
      </c>
      <c r="N32" s="99">
        <v>60000</v>
      </c>
      <c r="O32" s="99">
        <v>166000</v>
      </c>
      <c r="P32" s="99">
        <v>226000</v>
      </c>
      <c r="Q32" s="99">
        <v>115066.33</v>
      </c>
      <c r="R32" s="99">
        <v>115066.33</v>
      </c>
      <c r="S32" s="99">
        <v>110933.67</v>
      </c>
    </row>
    <row r="33" spans="1:19" x14ac:dyDescent="0.25">
      <c r="A33" s="61"/>
      <c r="B33" s="59" t="s">
        <v>306</v>
      </c>
      <c r="C33" s="73">
        <v>60000</v>
      </c>
      <c r="D33" s="73">
        <v>158000</v>
      </c>
      <c r="E33" s="73">
        <f t="shared" si="5"/>
        <v>218000</v>
      </c>
      <c r="F33" s="73">
        <v>49066.46</v>
      </c>
      <c r="G33" s="73">
        <v>49066.46</v>
      </c>
      <c r="H33" s="73">
        <f t="shared" si="8"/>
        <v>168933.54</v>
      </c>
      <c r="J33" s="92"/>
      <c r="L33" t="s">
        <v>306</v>
      </c>
      <c r="N33" s="99">
        <v>60000</v>
      </c>
      <c r="O33" s="99">
        <v>158000</v>
      </c>
      <c r="P33" s="99">
        <v>218000</v>
      </c>
      <c r="Q33" s="99">
        <v>49066.46</v>
      </c>
      <c r="R33" s="99">
        <v>49066.46</v>
      </c>
      <c r="S33" s="99">
        <v>168933.54</v>
      </c>
    </row>
    <row r="34" spans="1:19" x14ac:dyDescent="0.25">
      <c r="A34" s="61"/>
      <c r="B34" s="59" t="s">
        <v>307</v>
      </c>
      <c r="C34" s="73">
        <v>80000</v>
      </c>
      <c r="D34" s="73">
        <v>223566</v>
      </c>
      <c r="E34" s="73">
        <f t="shared" si="5"/>
        <v>303566</v>
      </c>
      <c r="F34" s="73">
        <v>64152.95</v>
      </c>
      <c r="G34" s="73">
        <v>64152.95</v>
      </c>
      <c r="H34" s="73">
        <f t="shared" si="8"/>
        <v>239413.05</v>
      </c>
      <c r="J34" s="92"/>
      <c r="L34" t="s">
        <v>502</v>
      </c>
      <c r="M34" t="s">
        <v>503</v>
      </c>
      <c r="N34" s="99">
        <v>80000</v>
      </c>
      <c r="O34" s="99">
        <v>223566</v>
      </c>
      <c r="P34" s="99">
        <v>303566</v>
      </c>
      <c r="Q34" s="99">
        <v>64152.95</v>
      </c>
      <c r="R34" s="99">
        <v>64152.95</v>
      </c>
      <c r="S34" s="99">
        <v>239413.05</v>
      </c>
    </row>
    <row r="35" spans="1:19" x14ac:dyDescent="0.25">
      <c r="A35" s="61"/>
      <c r="B35" s="59" t="s">
        <v>308</v>
      </c>
      <c r="C35" s="73">
        <v>22000</v>
      </c>
      <c r="D35" s="73">
        <v>57422.64</v>
      </c>
      <c r="E35" s="73">
        <f t="shared" si="5"/>
        <v>79422.64</v>
      </c>
      <c r="F35" s="73">
        <v>0</v>
      </c>
      <c r="G35" s="73">
        <v>0</v>
      </c>
      <c r="H35" s="73">
        <f t="shared" si="8"/>
        <v>79422.64</v>
      </c>
      <c r="J35" s="92"/>
      <c r="L35" t="s">
        <v>308</v>
      </c>
      <c r="N35" s="99">
        <v>22000</v>
      </c>
      <c r="O35" s="99">
        <v>57422.64</v>
      </c>
      <c r="P35" s="99">
        <v>79422.64</v>
      </c>
      <c r="Q35">
        <v>0</v>
      </c>
      <c r="R35">
        <v>0</v>
      </c>
      <c r="S35" s="99">
        <v>79422.64</v>
      </c>
    </row>
    <row r="36" spans="1:19" x14ac:dyDescent="0.25">
      <c r="A36" s="61"/>
      <c r="B36" s="59" t="s">
        <v>309</v>
      </c>
      <c r="C36" s="73">
        <v>20000</v>
      </c>
      <c r="D36" s="73">
        <v>30000</v>
      </c>
      <c r="E36" s="73">
        <f t="shared" si="5"/>
        <v>50000</v>
      </c>
      <c r="F36" s="73">
        <v>1110</v>
      </c>
      <c r="G36" s="73">
        <v>1110</v>
      </c>
      <c r="H36" s="73">
        <f t="shared" si="8"/>
        <v>48890</v>
      </c>
      <c r="J36" s="92"/>
      <c r="L36" t="s">
        <v>309</v>
      </c>
      <c r="N36" s="99">
        <v>20000</v>
      </c>
      <c r="O36" s="99">
        <v>30000</v>
      </c>
      <c r="P36" s="99">
        <v>50000</v>
      </c>
      <c r="Q36" s="99">
        <v>1110</v>
      </c>
      <c r="R36" s="99">
        <v>1110</v>
      </c>
      <c r="S36" s="99">
        <v>48890</v>
      </c>
    </row>
    <row r="37" spans="1:19" x14ac:dyDescent="0.25">
      <c r="A37" s="61"/>
      <c r="B37" s="59" t="s">
        <v>310</v>
      </c>
      <c r="C37" s="73">
        <v>10000</v>
      </c>
      <c r="D37" s="73">
        <v>300000</v>
      </c>
      <c r="E37" s="73">
        <f t="shared" si="5"/>
        <v>310000</v>
      </c>
      <c r="F37" s="73">
        <v>43221.58</v>
      </c>
      <c r="G37" s="73">
        <v>43221.58</v>
      </c>
      <c r="H37" s="73">
        <f t="shared" si="8"/>
        <v>266778.42</v>
      </c>
      <c r="J37" s="92"/>
      <c r="L37" t="s">
        <v>310</v>
      </c>
      <c r="N37" s="99">
        <v>10000</v>
      </c>
      <c r="O37" s="99">
        <v>300000</v>
      </c>
      <c r="P37" s="99">
        <v>310000</v>
      </c>
      <c r="Q37" s="99">
        <v>43221.58</v>
      </c>
      <c r="R37" s="99">
        <v>43221.58</v>
      </c>
      <c r="S37" s="99">
        <v>266778.42</v>
      </c>
    </row>
    <row r="38" spans="1:19" x14ac:dyDescent="0.25">
      <c r="A38" s="61"/>
      <c r="B38" s="59" t="s">
        <v>311</v>
      </c>
      <c r="C38" s="73">
        <v>673813</v>
      </c>
      <c r="D38" s="73">
        <v>837166</v>
      </c>
      <c r="E38" s="73">
        <f t="shared" si="5"/>
        <v>1510979</v>
      </c>
      <c r="F38" s="73">
        <v>547442.36</v>
      </c>
      <c r="G38" s="73">
        <v>547442.36</v>
      </c>
      <c r="H38" s="73">
        <f t="shared" si="8"/>
        <v>963536.64</v>
      </c>
      <c r="J38" s="92"/>
      <c r="L38" t="s">
        <v>311</v>
      </c>
      <c r="N38" s="99">
        <v>673813</v>
      </c>
      <c r="O38" s="99">
        <v>837166</v>
      </c>
      <c r="P38" s="99">
        <v>1510979</v>
      </c>
      <c r="Q38" s="99">
        <v>547442.36</v>
      </c>
      <c r="R38" s="99">
        <v>547442.36</v>
      </c>
      <c r="S38" s="99">
        <v>963536.64</v>
      </c>
    </row>
    <row r="39" spans="1:19" x14ac:dyDescent="0.25">
      <c r="A39" s="56" t="s">
        <v>312</v>
      </c>
      <c r="B39" s="59"/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J39" s="92"/>
      <c r="K39" t="s">
        <v>504</v>
      </c>
      <c r="L39" t="s">
        <v>505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5">
      <c r="A40" s="56" t="s">
        <v>313</v>
      </c>
      <c r="B40" s="59"/>
      <c r="C40" s="73"/>
      <c r="D40" s="73"/>
      <c r="E40" s="73"/>
      <c r="F40" s="73"/>
      <c r="G40" s="73"/>
      <c r="H40" s="73"/>
      <c r="J40" s="92"/>
      <c r="L40" t="s">
        <v>313</v>
      </c>
    </row>
    <row r="41" spans="1:19" x14ac:dyDescent="0.25">
      <c r="A41" s="61"/>
      <c r="B41" s="59" t="s">
        <v>314</v>
      </c>
      <c r="C41" s="73">
        <v>0</v>
      </c>
      <c r="D41" s="73">
        <v>0</v>
      </c>
      <c r="E41" s="73">
        <f t="shared" ref="E41:E49" si="9">+C41+D41</f>
        <v>0</v>
      </c>
      <c r="F41" s="73">
        <v>0</v>
      </c>
      <c r="G41" s="73">
        <v>0</v>
      </c>
      <c r="H41" s="73">
        <f t="shared" ref="H41:H49" si="10">+E41-F41</f>
        <v>0</v>
      </c>
      <c r="J41" s="92"/>
      <c r="L41" t="s">
        <v>506</v>
      </c>
      <c r="M41" t="s">
        <v>507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5">
      <c r="A42" s="61"/>
      <c r="B42" s="59" t="s">
        <v>315</v>
      </c>
      <c r="C42" s="73">
        <v>0</v>
      </c>
      <c r="D42" s="73">
        <v>0</v>
      </c>
      <c r="E42" s="73">
        <f t="shared" si="9"/>
        <v>0</v>
      </c>
      <c r="F42" s="73">
        <v>0</v>
      </c>
      <c r="G42" s="73">
        <v>0</v>
      </c>
      <c r="H42" s="73">
        <f t="shared" si="10"/>
        <v>0</v>
      </c>
      <c r="J42" s="92"/>
      <c r="L42" t="s">
        <v>315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25">
      <c r="A43" s="61"/>
      <c r="B43" s="59" t="s">
        <v>316</v>
      </c>
      <c r="C43" s="73">
        <v>0</v>
      </c>
      <c r="D43" s="73">
        <v>0</v>
      </c>
      <c r="E43" s="73">
        <f t="shared" si="9"/>
        <v>0</v>
      </c>
      <c r="F43" s="73">
        <v>0</v>
      </c>
      <c r="G43" s="73">
        <v>0</v>
      </c>
      <c r="H43" s="73">
        <f t="shared" si="10"/>
        <v>0</v>
      </c>
      <c r="J43" s="92"/>
      <c r="L43" t="s">
        <v>316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25">
      <c r="A44" s="61"/>
      <c r="B44" s="59" t="s">
        <v>317</v>
      </c>
      <c r="C44" s="73">
        <v>0</v>
      </c>
      <c r="D44" s="73">
        <v>0</v>
      </c>
      <c r="E44" s="73">
        <f t="shared" si="9"/>
        <v>0</v>
      </c>
      <c r="F44" s="73">
        <v>0</v>
      </c>
      <c r="G44" s="73">
        <v>0</v>
      </c>
      <c r="H44" s="73">
        <f t="shared" si="10"/>
        <v>0</v>
      </c>
      <c r="J44" s="92"/>
      <c r="L44" t="s">
        <v>317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25">
      <c r="A45" s="61"/>
      <c r="B45" s="59" t="s">
        <v>318</v>
      </c>
      <c r="C45" s="73">
        <v>0</v>
      </c>
      <c r="D45" s="73">
        <v>0</v>
      </c>
      <c r="E45" s="73">
        <f t="shared" si="9"/>
        <v>0</v>
      </c>
      <c r="F45" s="73">
        <v>0</v>
      </c>
      <c r="G45" s="73">
        <v>0</v>
      </c>
      <c r="H45" s="73">
        <f t="shared" si="10"/>
        <v>0</v>
      </c>
      <c r="J45" s="92"/>
      <c r="L45" t="s">
        <v>318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</row>
    <row r="46" spans="1:19" x14ac:dyDescent="0.25">
      <c r="A46" s="61"/>
      <c r="B46" s="59" t="s">
        <v>319</v>
      </c>
      <c r="C46" s="73">
        <v>0</v>
      </c>
      <c r="D46" s="73">
        <v>0</v>
      </c>
      <c r="E46" s="73">
        <f t="shared" si="9"/>
        <v>0</v>
      </c>
      <c r="F46" s="73">
        <v>0</v>
      </c>
      <c r="G46" s="73">
        <v>0</v>
      </c>
      <c r="H46" s="73">
        <f t="shared" si="10"/>
        <v>0</v>
      </c>
      <c r="J46" s="92"/>
      <c r="L46" t="s">
        <v>508</v>
      </c>
      <c r="M46" t="s">
        <v>509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25">
      <c r="A47" s="61"/>
      <c r="B47" s="59" t="s">
        <v>320</v>
      </c>
      <c r="C47" s="73">
        <v>0</v>
      </c>
      <c r="D47" s="73">
        <v>0</v>
      </c>
      <c r="E47" s="73">
        <f t="shared" si="9"/>
        <v>0</v>
      </c>
      <c r="F47" s="73">
        <v>0</v>
      </c>
      <c r="G47" s="73">
        <v>0</v>
      </c>
      <c r="H47" s="73">
        <f t="shared" si="10"/>
        <v>0</v>
      </c>
      <c r="J47" s="92"/>
      <c r="L47" t="s">
        <v>320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25">
      <c r="A48" s="61"/>
      <c r="B48" s="59" t="s">
        <v>321</v>
      </c>
      <c r="C48" s="73">
        <v>0</v>
      </c>
      <c r="D48" s="73">
        <v>0</v>
      </c>
      <c r="E48" s="73">
        <f t="shared" si="9"/>
        <v>0</v>
      </c>
      <c r="F48" s="73">
        <v>0</v>
      </c>
      <c r="G48" s="73">
        <v>0</v>
      </c>
      <c r="H48" s="73">
        <f t="shared" si="10"/>
        <v>0</v>
      </c>
      <c r="J48" s="92"/>
      <c r="L48" t="s">
        <v>321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5">
      <c r="A49" s="61"/>
      <c r="B49" s="59" t="s">
        <v>322</v>
      </c>
      <c r="C49" s="73">
        <v>0</v>
      </c>
      <c r="D49" s="73">
        <v>0</v>
      </c>
      <c r="E49" s="73">
        <f t="shared" si="9"/>
        <v>0</v>
      </c>
      <c r="F49" s="73">
        <v>0</v>
      </c>
      <c r="G49" s="73">
        <v>0</v>
      </c>
      <c r="H49" s="73">
        <f t="shared" si="10"/>
        <v>0</v>
      </c>
      <c r="J49" s="92"/>
      <c r="L49" t="s">
        <v>322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25">
      <c r="A50" s="56" t="s">
        <v>323</v>
      </c>
      <c r="B50" s="59"/>
      <c r="C50" s="73">
        <f>SUM(C51:C59)</f>
        <v>0</v>
      </c>
      <c r="D50" s="73">
        <f t="shared" ref="D50:H50" si="11">SUM(D51:D59)</f>
        <v>239007.87</v>
      </c>
      <c r="E50" s="73">
        <f t="shared" si="11"/>
        <v>239007.87</v>
      </c>
      <c r="F50" s="73">
        <f t="shared" si="11"/>
        <v>239007.87</v>
      </c>
      <c r="G50" s="73">
        <f t="shared" si="11"/>
        <v>239007.87</v>
      </c>
      <c r="H50" s="73">
        <f t="shared" si="11"/>
        <v>0</v>
      </c>
      <c r="J50" s="92"/>
      <c r="K50" t="s">
        <v>510</v>
      </c>
      <c r="L50" t="s">
        <v>511</v>
      </c>
      <c r="M50" t="s">
        <v>512</v>
      </c>
      <c r="N50">
        <v>0</v>
      </c>
      <c r="O50" s="99">
        <v>239007.87</v>
      </c>
      <c r="P50" s="99">
        <v>239007.87</v>
      </c>
      <c r="Q50" s="99">
        <v>239007.87</v>
      </c>
      <c r="R50" s="99">
        <v>239007.87</v>
      </c>
      <c r="S50">
        <v>0</v>
      </c>
    </row>
    <row r="51" spans="1:19" x14ac:dyDescent="0.25">
      <c r="A51" s="61"/>
      <c r="B51" s="59" t="s">
        <v>324</v>
      </c>
      <c r="C51" s="73">
        <v>0</v>
      </c>
      <c r="D51" s="73">
        <v>228008.86</v>
      </c>
      <c r="E51" s="73">
        <f t="shared" ref="E51:E59" si="12">+C51+D51</f>
        <v>228008.86</v>
      </c>
      <c r="F51" s="73">
        <v>228008.86</v>
      </c>
      <c r="G51" s="73">
        <v>228008.86</v>
      </c>
      <c r="H51" s="73">
        <f t="shared" ref="H51:H59" si="13">+E51-F51</f>
        <v>0</v>
      </c>
      <c r="J51" s="92"/>
      <c r="L51" t="s">
        <v>324</v>
      </c>
      <c r="N51">
        <v>0</v>
      </c>
      <c r="O51" s="99">
        <v>228008.86</v>
      </c>
      <c r="P51" s="99">
        <v>228008.86</v>
      </c>
      <c r="Q51" s="99">
        <v>228008.86</v>
      </c>
      <c r="R51" s="99">
        <v>228008.86</v>
      </c>
      <c r="S51">
        <v>0</v>
      </c>
    </row>
    <row r="52" spans="1:19" x14ac:dyDescent="0.25">
      <c r="A52" s="61"/>
      <c r="B52" s="59" t="s">
        <v>325</v>
      </c>
      <c r="C52" s="73">
        <v>0</v>
      </c>
      <c r="D52" s="73">
        <v>10999.01</v>
      </c>
      <c r="E52" s="73">
        <f t="shared" si="12"/>
        <v>10999.01</v>
      </c>
      <c r="F52" s="73">
        <v>10999.01</v>
      </c>
      <c r="G52" s="73">
        <v>10999.01</v>
      </c>
      <c r="H52" s="73">
        <f t="shared" si="13"/>
        <v>0</v>
      </c>
      <c r="J52" s="92"/>
      <c r="L52" t="s">
        <v>325</v>
      </c>
      <c r="N52">
        <v>0</v>
      </c>
      <c r="O52" s="99">
        <v>10999.01</v>
      </c>
      <c r="P52" s="99">
        <v>10999.01</v>
      </c>
      <c r="Q52" s="99">
        <v>10999.01</v>
      </c>
      <c r="R52" s="99">
        <v>10999.01</v>
      </c>
      <c r="S52">
        <v>0</v>
      </c>
    </row>
    <row r="53" spans="1:19" x14ac:dyDescent="0.25">
      <c r="A53" s="61"/>
      <c r="B53" s="59" t="s">
        <v>326</v>
      </c>
      <c r="C53" s="73">
        <v>0</v>
      </c>
      <c r="D53" s="73">
        <v>0</v>
      </c>
      <c r="E53" s="73">
        <f t="shared" si="12"/>
        <v>0</v>
      </c>
      <c r="F53" s="73">
        <v>0</v>
      </c>
      <c r="G53" s="73">
        <v>0</v>
      </c>
      <c r="H53" s="73">
        <f t="shared" si="13"/>
        <v>0</v>
      </c>
      <c r="J53" s="92"/>
      <c r="L53" t="s">
        <v>326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25">
      <c r="A54" s="61"/>
      <c r="B54" s="59" t="s">
        <v>327</v>
      </c>
      <c r="C54" s="73">
        <v>0</v>
      </c>
      <c r="D54" s="73">
        <v>0</v>
      </c>
      <c r="E54" s="73">
        <f t="shared" si="12"/>
        <v>0</v>
      </c>
      <c r="F54" s="73">
        <v>0</v>
      </c>
      <c r="G54" s="73">
        <v>0</v>
      </c>
      <c r="H54" s="73">
        <f t="shared" si="13"/>
        <v>0</v>
      </c>
      <c r="J54" s="92"/>
      <c r="L54" t="s">
        <v>327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 x14ac:dyDescent="0.25">
      <c r="A55" s="61"/>
      <c r="B55" s="59" t="s">
        <v>328</v>
      </c>
      <c r="C55" s="73">
        <v>0</v>
      </c>
      <c r="D55" s="73">
        <v>0</v>
      </c>
      <c r="E55" s="73">
        <f t="shared" si="12"/>
        <v>0</v>
      </c>
      <c r="F55" s="73">
        <v>0</v>
      </c>
      <c r="G55" s="73">
        <v>0</v>
      </c>
      <c r="H55" s="73">
        <f t="shared" si="13"/>
        <v>0</v>
      </c>
      <c r="J55" s="92"/>
      <c r="L55" t="s">
        <v>328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5">
      <c r="A56" s="61"/>
      <c r="B56" s="59" t="s">
        <v>329</v>
      </c>
      <c r="C56" s="73">
        <v>0</v>
      </c>
      <c r="D56" s="73">
        <v>0</v>
      </c>
      <c r="E56" s="73">
        <f t="shared" si="12"/>
        <v>0</v>
      </c>
      <c r="F56" s="73">
        <v>0</v>
      </c>
      <c r="G56" s="73">
        <v>0</v>
      </c>
      <c r="H56" s="73">
        <f t="shared" si="13"/>
        <v>0</v>
      </c>
      <c r="J56" s="92"/>
      <c r="L56" t="s">
        <v>329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25">
      <c r="A57" s="61"/>
      <c r="B57" s="59" t="s">
        <v>330</v>
      </c>
      <c r="C57" s="73">
        <v>0</v>
      </c>
      <c r="D57" s="73">
        <v>0</v>
      </c>
      <c r="E57" s="73">
        <f t="shared" si="12"/>
        <v>0</v>
      </c>
      <c r="F57" s="73">
        <v>0</v>
      </c>
      <c r="G57" s="73">
        <v>0</v>
      </c>
      <c r="H57" s="73">
        <f t="shared" si="13"/>
        <v>0</v>
      </c>
      <c r="J57" s="92"/>
      <c r="L57" t="s">
        <v>330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25">
      <c r="A58" s="61"/>
      <c r="B58" s="59" t="s">
        <v>331</v>
      </c>
      <c r="C58" s="73">
        <v>0</v>
      </c>
      <c r="D58" s="73">
        <v>0</v>
      </c>
      <c r="E58" s="73">
        <f t="shared" si="12"/>
        <v>0</v>
      </c>
      <c r="F58" s="73">
        <v>0</v>
      </c>
      <c r="G58" s="73">
        <v>0</v>
      </c>
      <c r="H58" s="73">
        <f t="shared" si="13"/>
        <v>0</v>
      </c>
      <c r="J58" s="92"/>
      <c r="L58" t="s">
        <v>331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5">
      <c r="A59" s="61"/>
      <c r="B59" s="59" t="s">
        <v>332</v>
      </c>
      <c r="C59" s="73">
        <v>0</v>
      </c>
      <c r="D59" s="73">
        <v>0</v>
      </c>
      <c r="E59" s="73">
        <f t="shared" si="12"/>
        <v>0</v>
      </c>
      <c r="F59" s="73">
        <v>0</v>
      </c>
      <c r="G59" s="73">
        <v>0</v>
      </c>
      <c r="H59" s="73">
        <f t="shared" si="13"/>
        <v>0</v>
      </c>
      <c r="J59" s="92"/>
      <c r="L59" t="s">
        <v>332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5">
      <c r="A60" s="56" t="s">
        <v>333</v>
      </c>
      <c r="B60" s="59"/>
      <c r="C60" s="73">
        <f>SUM(C61:C63)</f>
        <v>0</v>
      </c>
      <c r="D60" s="73">
        <f t="shared" ref="D60:G60" si="14">SUM(D61:D63)</f>
        <v>16568450.470000001</v>
      </c>
      <c r="E60" s="73">
        <f t="shared" si="14"/>
        <v>16568450.470000001</v>
      </c>
      <c r="F60" s="73">
        <f t="shared" si="14"/>
        <v>0</v>
      </c>
      <c r="G60" s="73">
        <f t="shared" si="14"/>
        <v>0</v>
      </c>
      <c r="H60" s="73">
        <f>SUM(H61:H63)</f>
        <v>16568450.470000001</v>
      </c>
      <c r="J60" s="92"/>
      <c r="K60" t="s">
        <v>513</v>
      </c>
      <c r="L60" t="s">
        <v>514</v>
      </c>
      <c r="N60">
        <v>0</v>
      </c>
      <c r="O60" s="99">
        <v>16568450.470000001</v>
      </c>
      <c r="P60" s="99">
        <v>16568450.470000001</v>
      </c>
      <c r="Q60">
        <v>0</v>
      </c>
      <c r="R60">
        <v>0</v>
      </c>
      <c r="S60" s="99">
        <v>16568450.470000001</v>
      </c>
    </row>
    <row r="61" spans="1:19" x14ac:dyDescent="0.25">
      <c r="A61" s="61"/>
      <c r="B61" s="59" t="s">
        <v>334</v>
      </c>
      <c r="C61" s="73">
        <v>0</v>
      </c>
      <c r="D61" s="73">
        <v>0</v>
      </c>
      <c r="E61" s="73">
        <f t="shared" ref="E61:E63" si="15">+C61+D61</f>
        <v>0</v>
      </c>
      <c r="F61" s="73">
        <v>0</v>
      </c>
      <c r="G61" s="73">
        <v>0</v>
      </c>
      <c r="H61" s="73">
        <f t="shared" ref="H61:H63" si="16">+E61-F61</f>
        <v>0</v>
      </c>
      <c r="J61" s="92"/>
      <c r="L61" t="s">
        <v>334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25">
      <c r="A62" s="61"/>
      <c r="B62" s="59" t="s">
        <v>335</v>
      </c>
      <c r="C62" s="73">
        <v>0</v>
      </c>
      <c r="D62" s="73">
        <v>16568450.470000001</v>
      </c>
      <c r="E62" s="73">
        <f t="shared" si="15"/>
        <v>16568450.470000001</v>
      </c>
      <c r="F62" s="73">
        <v>0</v>
      </c>
      <c r="G62" s="73">
        <v>0</v>
      </c>
      <c r="H62" s="73">
        <f t="shared" si="16"/>
        <v>16568450.470000001</v>
      </c>
      <c r="J62" s="92"/>
      <c r="L62" t="s">
        <v>335</v>
      </c>
      <c r="N62">
        <v>0</v>
      </c>
      <c r="O62" s="99">
        <v>16568450.470000001</v>
      </c>
      <c r="P62" s="99">
        <v>16568450.470000001</v>
      </c>
      <c r="Q62">
        <v>0</v>
      </c>
      <c r="R62">
        <v>0</v>
      </c>
      <c r="S62" s="99">
        <v>16568450.470000001</v>
      </c>
    </row>
    <row r="63" spans="1:19" x14ac:dyDescent="0.25">
      <c r="A63" s="61"/>
      <c r="B63" s="59" t="s">
        <v>336</v>
      </c>
      <c r="C63" s="73">
        <v>0</v>
      </c>
      <c r="D63" s="73">
        <v>0</v>
      </c>
      <c r="E63" s="73">
        <f t="shared" si="15"/>
        <v>0</v>
      </c>
      <c r="F63" s="73">
        <v>0</v>
      </c>
      <c r="G63" s="73">
        <v>0</v>
      </c>
      <c r="H63" s="73">
        <f t="shared" si="16"/>
        <v>0</v>
      </c>
      <c r="J63" s="92"/>
      <c r="L63" t="s">
        <v>336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</row>
    <row r="64" spans="1:19" x14ac:dyDescent="0.25">
      <c r="A64" s="56" t="s">
        <v>337</v>
      </c>
      <c r="B64" s="59"/>
      <c r="C64" s="73">
        <v>0</v>
      </c>
      <c r="D64" s="73">
        <v>0</v>
      </c>
      <c r="E64" s="73">
        <v>0</v>
      </c>
      <c r="F64" s="73">
        <v>0</v>
      </c>
      <c r="G64" s="73">
        <v>0</v>
      </c>
      <c r="H64" s="73">
        <v>0</v>
      </c>
      <c r="J64" s="92"/>
      <c r="K64" t="s">
        <v>515</v>
      </c>
      <c r="L64" t="s">
        <v>516</v>
      </c>
      <c r="M64" t="s">
        <v>517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25">
      <c r="A65" s="61"/>
      <c r="B65" s="59" t="s">
        <v>338</v>
      </c>
      <c r="C65" s="73">
        <v>0</v>
      </c>
      <c r="D65" s="73">
        <v>0</v>
      </c>
      <c r="E65" s="73">
        <f t="shared" ref="E65:E72" si="17">+C65+D65</f>
        <v>0</v>
      </c>
      <c r="F65" s="73">
        <v>0</v>
      </c>
      <c r="G65" s="73">
        <v>0</v>
      </c>
      <c r="H65" s="73">
        <f t="shared" ref="H65:H72" si="18">+E65-F65</f>
        <v>0</v>
      </c>
      <c r="J65" s="92"/>
      <c r="L65" t="s">
        <v>338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25">
      <c r="A66" s="61"/>
      <c r="B66" s="59" t="s">
        <v>339</v>
      </c>
      <c r="C66" s="73">
        <v>0</v>
      </c>
      <c r="D66" s="73">
        <v>0</v>
      </c>
      <c r="E66" s="73">
        <f t="shared" si="17"/>
        <v>0</v>
      </c>
      <c r="F66" s="73">
        <v>0</v>
      </c>
      <c r="G66" s="73">
        <v>0</v>
      </c>
      <c r="H66" s="73">
        <f t="shared" si="18"/>
        <v>0</v>
      </c>
      <c r="J66" s="92"/>
      <c r="L66" t="s">
        <v>339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25">
      <c r="A67" s="61"/>
      <c r="B67" s="59" t="s">
        <v>340</v>
      </c>
      <c r="C67" s="73">
        <v>0</v>
      </c>
      <c r="D67" s="73">
        <v>0</v>
      </c>
      <c r="E67" s="73">
        <f t="shared" si="17"/>
        <v>0</v>
      </c>
      <c r="F67" s="73">
        <v>0</v>
      </c>
      <c r="G67" s="73">
        <v>0</v>
      </c>
      <c r="H67" s="73">
        <f t="shared" si="18"/>
        <v>0</v>
      </c>
      <c r="J67" s="92"/>
      <c r="L67" t="s">
        <v>340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 s="61"/>
      <c r="B68" s="59" t="s">
        <v>341</v>
      </c>
      <c r="C68" s="73">
        <v>0</v>
      </c>
      <c r="D68" s="73">
        <v>0</v>
      </c>
      <c r="E68" s="73">
        <f t="shared" si="17"/>
        <v>0</v>
      </c>
      <c r="F68" s="73">
        <v>0</v>
      </c>
      <c r="G68" s="73">
        <v>0</v>
      </c>
      <c r="H68" s="73">
        <f t="shared" si="18"/>
        <v>0</v>
      </c>
      <c r="J68" s="92"/>
      <c r="L68" t="s">
        <v>341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25">
      <c r="A69" s="61"/>
      <c r="B69" s="59" t="s">
        <v>342</v>
      </c>
      <c r="C69" s="73">
        <v>0</v>
      </c>
      <c r="D69" s="73">
        <v>0</v>
      </c>
      <c r="E69" s="73">
        <f t="shared" si="17"/>
        <v>0</v>
      </c>
      <c r="F69" s="73">
        <v>0</v>
      </c>
      <c r="G69" s="73">
        <v>0</v>
      </c>
      <c r="H69" s="73">
        <f t="shared" si="18"/>
        <v>0</v>
      </c>
      <c r="J69" s="92"/>
      <c r="L69" t="s">
        <v>342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 x14ac:dyDescent="0.25">
      <c r="A70" s="61"/>
      <c r="B70" s="59" t="s">
        <v>343</v>
      </c>
      <c r="C70" s="73">
        <v>0</v>
      </c>
      <c r="D70" s="73">
        <v>0</v>
      </c>
      <c r="E70" s="73">
        <f t="shared" si="17"/>
        <v>0</v>
      </c>
      <c r="F70" s="73">
        <v>0</v>
      </c>
      <c r="G70" s="73">
        <v>0</v>
      </c>
      <c r="H70" s="73">
        <f t="shared" si="18"/>
        <v>0</v>
      </c>
      <c r="J70" s="92"/>
      <c r="L70" t="s">
        <v>343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5">
      <c r="A71" s="61"/>
      <c r="B71" s="59" t="s">
        <v>344</v>
      </c>
      <c r="C71" s="73">
        <v>0</v>
      </c>
      <c r="D71" s="73">
        <v>0</v>
      </c>
      <c r="E71" s="73">
        <f t="shared" si="17"/>
        <v>0</v>
      </c>
      <c r="F71" s="73">
        <v>0</v>
      </c>
      <c r="G71" s="73">
        <v>0</v>
      </c>
      <c r="H71" s="73">
        <f t="shared" si="18"/>
        <v>0</v>
      </c>
      <c r="J71" s="92"/>
      <c r="L71" t="s">
        <v>344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5">
      <c r="A72" s="61"/>
      <c r="B72" s="59" t="s">
        <v>345</v>
      </c>
      <c r="C72" s="73">
        <v>0</v>
      </c>
      <c r="D72" s="73">
        <v>0</v>
      </c>
      <c r="E72" s="73">
        <f t="shared" si="17"/>
        <v>0</v>
      </c>
      <c r="F72" s="73">
        <v>0</v>
      </c>
      <c r="G72" s="73">
        <v>0</v>
      </c>
      <c r="H72" s="73">
        <f t="shared" si="18"/>
        <v>0</v>
      </c>
      <c r="J72" s="92"/>
      <c r="L72" t="s">
        <v>518</v>
      </c>
      <c r="M72" t="s">
        <v>519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25">
      <c r="A73" s="56" t="s">
        <v>346</v>
      </c>
      <c r="B73" s="59"/>
      <c r="C73" s="73">
        <v>0</v>
      </c>
      <c r="D73" s="73">
        <v>0</v>
      </c>
      <c r="E73" s="73">
        <v>0</v>
      </c>
      <c r="F73" s="73">
        <v>0</v>
      </c>
      <c r="G73" s="73">
        <v>0</v>
      </c>
      <c r="H73" s="73">
        <v>0</v>
      </c>
      <c r="J73" s="92"/>
      <c r="K73" t="s">
        <v>520</v>
      </c>
      <c r="L73" t="s">
        <v>521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25">
      <c r="A74" s="61"/>
      <c r="B74" s="59" t="s">
        <v>347</v>
      </c>
      <c r="C74" s="73">
        <v>0</v>
      </c>
      <c r="D74" s="73">
        <v>0</v>
      </c>
      <c r="E74" s="73">
        <f t="shared" ref="E74:E76" si="19">+C74+D74</f>
        <v>0</v>
      </c>
      <c r="F74" s="73">
        <v>0</v>
      </c>
      <c r="G74" s="73">
        <v>0</v>
      </c>
      <c r="H74" s="73">
        <f t="shared" ref="H74:H76" si="20">+E74-F74</f>
        <v>0</v>
      </c>
      <c r="J74" s="92"/>
      <c r="L74" t="s">
        <v>347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</row>
    <row r="75" spans="1:19" x14ac:dyDescent="0.25">
      <c r="A75" s="61"/>
      <c r="B75" s="59" t="s">
        <v>348</v>
      </c>
      <c r="C75" s="73">
        <v>0</v>
      </c>
      <c r="D75" s="73">
        <v>0</v>
      </c>
      <c r="E75" s="73">
        <f t="shared" si="19"/>
        <v>0</v>
      </c>
      <c r="F75" s="73">
        <v>0</v>
      </c>
      <c r="G75" s="73">
        <v>0</v>
      </c>
      <c r="H75" s="73">
        <f t="shared" si="20"/>
        <v>0</v>
      </c>
      <c r="J75" s="92"/>
      <c r="L75" t="s">
        <v>348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25">
      <c r="A76" s="61"/>
      <c r="B76" s="59" t="s">
        <v>349</v>
      </c>
      <c r="C76" s="73">
        <v>0</v>
      </c>
      <c r="D76" s="73">
        <v>0</v>
      </c>
      <c r="E76" s="73">
        <f t="shared" si="19"/>
        <v>0</v>
      </c>
      <c r="F76" s="73">
        <v>0</v>
      </c>
      <c r="G76" s="73">
        <v>0</v>
      </c>
      <c r="H76" s="73">
        <f t="shared" si="20"/>
        <v>0</v>
      </c>
      <c r="J76" s="92"/>
      <c r="L76" t="s">
        <v>349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 x14ac:dyDescent="0.25">
      <c r="A77" s="56" t="s">
        <v>350</v>
      </c>
      <c r="B77" s="59"/>
      <c r="C77" s="73">
        <v>0</v>
      </c>
      <c r="D77" s="73">
        <v>0</v>
      </c>
      <c r="E77" s="73">
        <v>0</v>
      </c>
      <c r="F77" s="73">
        <v>0</v>
      </c>
      <c r="G77" s="73">
        <v>0</v>
      </c>
      <c r="H77" s="73">
        <v>0</v>
      </c>
      <c r="J77" s="92"/>
      <c r="K77" t="s">
        <v>486</v>
      </c>
      <c r="L77" t="s">
        <v>522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25">
      <c r="A78" s="61"/>
      <c r="B78" s="59" t="s">
        <v>351</v>
      </c>
      <c r="C78" s="73">
        <v>0</v>
      </c>
      <c r="D78" s="73">
        <v>0</v>
      </c>
      <c r="E78" s="73">
        <f t="shared" ref="E78:E84" si="21">+C78+D78</f>
        <v>0</v>
      </c>
      <c r="F78" s="73">
        <v>0</v>
      </c>
      <c r="G78" s="73">
        <v>0</v>
      </c>
      <c r="H78" s="73">
        <f t="shared" ref="H78:H84" si="22">+E78-F78</f>
        <v>0</v>
      </c>
      <c r="J78" s="92"/>
      <c r="L78" t="s">
        <v>351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25">
      <c r="A79" s="61"/>
      <c r="B79" s="59" t="s">
        <v>352</v>
      </c>
      <c r="C79" s="73">
        <v>0</v>
      </c>
      <c r="D79" s="73">
        <v>0</v>
      </c>
      <c r="E79" s="73">
        <f t="shared" si="21"/>
        <v>0</v>
      </c>
      <c r="F79" s="73">
        <v>0</v>
      </c>
      <c r="G79" s="73">
        <v>0</v>
      </c>
      <c r="H79" s="73">
        <f t="shared" si="22"/>
        <v>0</v>
      </c>
      <c r="J79" s="92"/>
      <c r="L79" t="s">
        <v>352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25">
      <c r="A80" s="61"/>
      <c r="B80" s="59" t="s">
        <v>353</v>
      </c>
      <c r="C80" s="73">
        <v>0</v>
      </c>
      <c r="D80" s="73">
        <v>0</v>
      </c>
      <c r="E80" s="73">
        <f t="shared" si="21"/>
        <v>0</v>
      </c>
      <c r="F80" s="73">
        <v>0</v>
      </c>
      <c r="G80" s="73">
        <v>0</v>
      </c>
      <c r="H80" s="73">
        <f t="shared" si="22"/>
        <v>0</v>
      </c>
      <c r="J80" s="92"/>
      <c r="L80" t="s">
        <v>353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25">
      <c r="A81" s="61"/>
      <c r="B81" s="59" t="s">
        <v>354</v>
      </c>
      <c r="C81" s="73">
        <v>0</v>
      </c>
      <c r="D81" s="73">
        <v>0</v>
      </c>
      <c r="E81" s="73">
        <f t="shared" si="21"/>
        <v>0</v>
      </c>
      <c r="F81" s="73">
        <v>0</v>
      </c>
      <c r="G81" s="73">
        <v>0</v>
      </c>
      <c r="H81" s="73">
        <f t="shared" si="22"/>
        <v>0</v>
      </c>
      <c r="J81" s="92"/>
      <c r="L81" t="s">
        <v>354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25">
      <c r="A82" s="61"/>
      <c r="B82" s="59" t="s">
        <v>355</v>
      </c>
      <c r="C82" s="73">
        <v>0</v>
      </c>
      <c r="D82" s="73">
        <v>0</v>
      </c>
      <c r="E82" s="73">
        <f t="shared" si="21"/>
        <v>0</v>
      </c>
      <c r="F82" s="73">
        <v>0</v>
      </c>
      <c r="G82" s="73">
        <v>0</v>
      </c>
      <c r="H82" s="73">
        <f t="shared" si="22"/>
        <v>0</v>
      </c>
      <c r="J82" s="92"/>
      <c r="L82" t="s">
        <v>355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25">
      <c r="A83" s="61"/>
      <c r="B83" s="59" t="s">
        <v>356</v>
      </c>
      <c r="C83" s="73">
        <v>0</v>
      </c>
      <c r="D83" s="73">
        <v>0</v>
      </c>
      <c r="E83" s="73">
        <f t="shared" si="21"/>
        <v>0</v>
      </c>
      <c r="F83" s="73">
        <v>0</v>
      </c>
      <c r="G83" s="73">
        <v>0</v>
      </c>
      <c r="H83" s="73">
        <f t="shared" si="22"/>
        <v>0</v>
      </c>
      <c r="J83" s="92"/>
      <c r="L83" t="s">
        <v>356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 spans="1:19" x14ac:dyDescent="0.25">
      <c r="A84" s="61"/>
      <c r="B84" s="59" t="s">
        <v>357</v>
      </c>
      <c r="C84" s="73">
        <v>0</v>
      </c>
      <c r="D84" s="73">
        <v>0</v>
      </c>
      <c r="E84" s="73">
        <f t="shared" si="21"/>
        <v>0</v>
      </c>
      <c r="F84" s="73">
        <v>0</v>
      </c>
      <c r="G84" s="73">
        <v>0</v>
      </c>
      <c r="H84" s="73">
        <f t="shared" si="22"/>
        <v>0</v>
      </c>
      <c r="J84" s="92"/>
      <c r="L84" t="s">
        <v>357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</row>
    <row r="85" spans="1:19" ht="8.25" customHeight="1" x14ac:dyDescent="0.25">
      <c r="A85" s="57" t="s">
        <v>0</v>
      </c>
      <c r="B85" s="59"/>
      <c r="C85" s="73"/>
      <c r="D85" s="73"/>
      <c r="E85" s="73"/>
      <c r="F85" s="73"/>
      <c r="G85" s="73"/>
      <c r="H85" s="73"/>
      <c r="J85" s="92"/>
      <c r="K85" t="s">
        <v>0</v>
      </c>
    </row>
    <row r="86" spans="1:19" x14ac:dyDescent="0.25">
      <c r="A86" s="56" t="s">
        <v>358</v>
      </c>
      <c r="B86" s="59"/>
      <c r="C86" s="73">
        <v>0</v>
      </c>
      <c r="D86" s="73">
        <v>0</v>
      </c>
      <c r="E86" s="73">
        <v>0</v>
      </c>
      <c r="F86" s="73">
        <v>0</v>
      </c>
      <c r="G86" s="73">
        <v>0</v>
      </c>
      <c r="H86" s="73">
        <v>0</v>
      </c>
      <c r="J86" s="92"/>
      <c r="K86" t="s">
        <v>523</v>
      </c>
      <c r="L86" t="s">
        <v>524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1:19" x14ac:dyDescent="0.25">
      <c r="A87" s="58" t="s">
        <v>359</v>
      </c>
      <c r="B87" s="60"/>
      <c r="C87" s="74">
        <f>C9+C86</f>
        <v>68702061</v>
      </c>
      <c r="D87" s="74">
        <f t="shared" ref="D87:G87" si="23">D9+D86</f>
        <v>19633200.469999999</v>
      </c>
      <c r="E87" s="74">
        <f>E9+E86</f>
        <v>88335261.470000014</v>
      </c>
      <c r="F87" s="74">
        <f t="shared" si="23"/>
        <v>25887090.599999998</v>
      </c>
      <c r="G87" s="74">
        <f t="shared" si="23"/>
        <v>25887090.599999998</v>
      </c>
      <c r="H87" s="74">
        <f>H9+H86</f>
        <v>62448170.870000005</v>
      </c>
      <c r="J87" s="92"/>
      <c r="K87" t="s">
        <v>525</v>
      </c>
      <c r="L87" t="s">
        <v>526</v>
      </c>
      <c r="N87" s="99">
        <v>68702061</v>
      </c>
      <c r="O87" s="99">
        <v>19633200.469999999</v>
      </c>
      <c r="P87" s="99">
        <v>88335261.469999999</v>
      </c>
      <c r="Q87" s="99">
        <v>25887090.600000001</v>
      </c>
      <c r="R87" s="99">
        <v>25887090.600000001</v>
      </c>
      <c r="S87" s="99">
        <v>62448170.869999997</v>
      </c>
    </row>
    <row r="88" spans="1:19" x14ac:dyDescent="0.25">
      <c r="G88" s="92"/>
    </row>
  </sheetData>
  <mergeCells count="12">
    <mergeCell ref="A7:B8"/>
    <mergeCell ref="A1:H1"/>
    <mergeCell ref="A2:H2"/>
    <mergeCell ref="A3:H3"/>
    <mergeCell ref="A5:H5"/>
    <mergeCell ref="A6:H6"/>
    <mergeCell ref="A4:H4"/>
    <mergeCell ref="C7:C8"/>
    <mergeCell ref="E7:E8"/>
    <mergeCell ref="F7:F8"/>
    <mergeCell ref="G7:G8"/>
    <mergeCell ref="H7:H8"/>
  </mergeCells>
  <pageMargins left="0.70866141732283472" right="0.31496062992125984" top="0.74803149606299213" bottom="0.74803149606299213" header="0.11811023622047245" footer="0.11811023622047245"/>
  <pageSetup scale="54" orientation="portrait" r:id="rId1"/>
  <ignoredErrors>
    <ignoredError sqref="C10:H10 D18:E18 C29:G29 C50:H50 C60:G60 H18" formulaRange="1"/>
    <ignoredError sqref="H29" formula="1" formulaRange="1"/>
    <ignoredError sqref="H6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7"/>
  <sheetViews>
    <sheetView showGridLines="0" topLeftCell="B1" zoomScale="70" zoomScaleNormal="70" workbookViewId="0">
      <selection activeCell="V46" sqref="V46"/>
    </sheetView>
  </sheetViews>
  <sheetFormatPr baseColWidth="10" defaultRowHeight="15" x14ac:dyDescent="0.25"/>
  <cols>
    <col min="1" max="1" width="59.85546875" customWidth="1"/>
    <col min="2" max="7" width="19.140625" bestFit="1" customWidth="1"/>
    <col min="8" max="8" width="4.28515625" customWidth="1"/>
    <col min="9" max="9" width="12.85546875" customWidth="1"/>
    <col min="10" max="10" width="42.42578125" hidden="1" customWidth="1"/>
    <col min="11" max="11" width="22.42578125" hidden="1" customWidth="1"/>
    <col min="12" max="15" width="23.5703125" hidden="1" customWidth="1"/>
    <col min="16" max="16" width="25.7109375" hidden="1" customWidth="1"/>
    <col min="17" max="19" width="0" hidden="1" customWidth="1"/>
  </cols>
  <sheetData>
    <row r="1" spans="1:16" ht="11.25" customHeight="1" x14ac:dyDescent="0.25">
      <c r="A1" s="107"/>
      <c r="B1" s="107"/>
      <c r="C1" s="107"/>
      <c r="D1" s="107"/>
      <c r="E1" s="107"/>
      <c r="F1" s="107"/>
      <c r="G1" s="107"/>
      <c r="H1" s="28"/>
    </row>
    <row r="2" spans="1:16" ht="11.25" customHeight="1" x14ac:dyDescent="0.25">
      <c r="A2" s="107" t="s">
        <v>426</v>
      </c>
      <c r="B2" s="107"/>
      <c r="C2" s="107"/>
      <c r="D2" s="107"/>
      <c r="E2" s="107"/>
      <c r="F2" s="107"/>
      <c r="G2" s="107"/>
      <c r="H2" s="36"/>
    </row>
    <row r="3" spans="1:16" ht="11.25" customHeight="1" x14ac:dyDescent="0.25">
      <c r="A3" s="107" t="s">
        <v>440</v>
      </c>
      <c r="B3" s="107"/>
      <c r="C3" s="107"/>
      <c r="D3" s="107"/>
      <c r="E3" s="107"/>
      <c r="F3" s="107"/>
      <c r="G3" s="107"/>
      <c r="H3" s="36"/>
    </row>
    <row r="4" spans="1:16" ht="11.25" customHeight="1" x14ac:dyDescent="0.25">
      <c r="A4" s="107" t="s">
        <v>443</v>
      </c>
      <c r="B4" s="107"/>
      <c r="C4" s="107"/>
      <c r="D4" s="107"/>
      <c r="E4" s="107"/>
      <c r="F4" s="107"/>
      <c r="G4" s="107"/>
      <c r="H4" s="36"/>
    </row>
    <row r="5" spans="1:16" ht="12.6" customHeight="1" x14ac:dyDescent="0.25">
      <c r="A5" s="119" t="str">
        <f>+'FORMATO 3'!A4</f>
        <v>Del  01 de enero al 30 de junio de 2026</v>
      </c>
      <c r="B5" s="119"/>
      <c r="C5" s="119"/>
      <c r="D5" s="119"/>
      <c r="E5" s="119"/>
      <c r="F5" s="119"/>
      <c r="G5" s="119"/>
      <c r="H5" s="36"/>
    </row>
    <row r="6" spans="1:16" ht="11.25" customHeight="1" x14ac:dyDescent="0.25">
      <c r="A6" s="107" t="s">
        <v>428</v>
      </c>
      <c r="B6" s="107"/>
      <c r="C6" s="107"/>
      <c r="D6" s="107"/>
      <c r="E6" s="107"/>
      <c r="F6" s="107"/>
      <c r="G6" s="107"/>
      <c r="H6" s="36"/>
      <c r="L6" t="s">
        <v>209</v>
      </c>
      <c r="P6" t="s">
        <v>478</v>
      </c>
    </row>
    <row r="7" spans="1:16" x14ac:dyDescent="0.25">
      <c r="A7" s="106" t="s">
        <v>1</v>
      </c>
      <c r="B7" s="104" t="s">
        <v>96</v>
      </c>
      <c r="C7" s="62" t="s">
        <v>209</v>
      </c>
      <c r="D7" s="104" t="s">
        <v>212</v>
      </c>
      <c r="E7" s="104" t="s">
        <v>97</v>
      </c>
      <c r="F7" s="104" t="s">
        <v>98</v>
      </c>
      <c r="G7" s="132" t="s">
        <v>281</v>
      </c>
      <c r="J7" t="s">
        <v>1</v>
      </c>
      <c r="K7" t="s">
        <v>96</v>
      </c>
      <c r="L7" t="s">
        <v>479</v>
      </c>
      <c r="M7" t="s">
        <v>212</v>
      </c>
      <c r="N7" t="s">
        <v>97</v>
      </c>
      <c r="O7" t="s">
        <v>98</v>
      </c>
      <c r="P7" t="s">
        <v>480</v>
      </c>
    </row>
    <row r="8" spans="1:16" x14ac:dyDescent="0.25">
      <c r="A8" s="134"/>
      <c r="B8" s="131"/>
      <c r="C8" s="63" t="s">
        <v>211</v>
      </c>
      <c r="D8" s="131"/>
      <c r="E8" s="131"/>
      <c r="F8" s="131"/>
      <c r="G8" s="133"/>
      <c r="J8" t="s">
        <v>527</v>
      </c>
      <c r="K8" t="s">
        <v>528</v>
      </c>
      <c r="L8" t="s">
        <v>484</v>
      </c>
      <c r="M8" t="s">
        <v>484</v>
      </c>
      <c r="N8" t="s">
        <v>484</v>
      </c>
      <c r="O8" t="s">
        <v>484</v>
      </c>
      <c r="P8" t="s">
        <v>485</v>
      </c>
    </row>
    <row r="9" spans="1:16" x14ac:dyDescent="0.25">
      <c r="A9" s="5" t="s">
        <v>360</v>
      </c>
      <c r="B9" s="83">
        <f>SUM(B10:B32)</f>
        <v>68702061</v>
      </c>
      <c r="C9" s="83">
        <f t="shared" ref="C9" si="0">SUM(C10:C32)</f>
        <v>19633200.469999999</v>
      </c>
      <c r="D9" s="83">
        <f>SUM(D10:D32)</f>
        <v>88335261.469999999</v>
      </c>
      <c r="E9" s="83">
        <f>SUM(E10:E32)</f>
        <v>25887090.599999998</v>
      </c>
      <c r="F9" s="83">
        <f>SUM(F10:F32)</f>
        <v>25887090.599999998</v>
      </c>
      <c r="G9" s="83">
        <f>SUM(G10:G32)</f>
        <v>62448170.86999999</v>
      </c>
      <c r="I9" s="92"/>
      <c r="J9" t="s">
        <v>529</v>
      </c>
      <c r="K9" s="99">
        <v>68702061</v>
      </c>
      <c r="L9" s="99">
        <v>19633200.469999999</v>
      </c>
      <c r="M9" s="99">
        <v>88335261.469999999</v>
      </c>
      <c r="N9" s="99">
        <v>25887090.600000001</v>
      </c>
      <c r="O9" s="99">
        <v>25887090.600000001</v>
      </c>
      <c r="P9" s="99">
        <v>62448170.869999997</v>
      </c>
    </row>
    <row r="10" spans="1:16" x14ac:dyDescent="0.25">
      <c r="A10" s="2" t="s">
        <v>361</v>
      </c>
      <c r="B10" s="81">
        <v>12495397.92</v>
      </c>
      <c r="C10" s="81">
        <v>-380202.99</v>
      </c>
      <c r="D10" s="81">
        <f t="shared" ref="D10:D21" si="1">+B10+C10</f>
        <v>12115194.93</v>
      </c>
      <c r="E10" s="81">
        <v>4993672.47</v>
      </c>
      <c r="F10" s="81">
        <v>4993672.47</v>
      </c>
      <c r="G10" s="81">
        <f>+D10-E10</f>
        <v>7121522.46</v>
      </c>
      <c r="I10" s="92"/>
      <c r="J10" t="s">
        <v>361</v>
      </c>
      <c r="K10" s="99">
        <v>12495397.92</v>
      </c>
      <c r="L10" s="99">
        <v>-380202.99</v>
      </c>
      <c r="M10" s="99">
        <v>12115194.93</v>
      </c>
      <c r="N10" s="99">
        <v>4993672.47</v>
      </c>
      <c r="O10" s="99">
        <v>4993672.47</v>
      </c>
      <c r="P10" s="99">
        <v>7121522.46</v>
      </c>
    </row>
    <row r="11" spans="1:16" x14ac:dyDescent="0.25">
      <c r="A11" s="2" t="s">
        <v>362</v>
      </c>
      <c r="B11" s="81">
        <v>2113868.02</v>
      </c>
      <c r="C11" s="81">
        <v>28800</v>
      </c>
      <c r="D11" s="81">
        <f t="shared" si="1"/>
        <v>2142668.02</v>
      </c>
      <c r="E11" s="81">
        <v>749651.29</v>
      </c>
      <c r="F11" s="81">
        <v>749651.29</v>
      </c>
      <c r="G11" s="81">
        <f t="shared" ref="G11:G32" si="2">+D11-E11</f>
        <v>1393016.73</v>
      </c>
      <c r="I11" s="92"/>
      <c r="J11" t="s">
        <v>362</v>
      </c>
      <c r="K11" s="99">
        <v>2113868.02</v>
      </c>
      <c r="L11" s="99">
        <v>28800</v>
      </c>
      <c r="M11" s="99">
        <v>2142668.02</v>
      </c>
      <c r="N11" s="99">
        <v>749651.29</v>
      </c>
      <c r="O11" s="99">
        <v>749651.29</v>
      </c>
      <c r="P11" s="99">
        <v>1393016.73</v>
      </c>
    </row>
    <row r="12" spans="1:16" x14ac:dyDescent="0.25">
      <c r="A12" s="2" t="s">
        <v>363</v>
      </c>
      <c r="B12" s="81">
        <v>6930335.5</v>
      </c>
      <c r="C12" s="81">
        <v>17798899.989999998</v>
      </c>
      <c r="D12" s="81">
        <f t="shared" si="1"/>
        <v>24729235.489999998</v>
      </c>
      <c r="E12" s="81">
        <v>3112260.49</v>
      </c>
      <c r="F12" s="81">
        <v>3112260.49</v>
      </c>
      <c r="G12" s="81">
        <f t="shared" si="2"/>
        <v>21616975</v>
      </c>
      <c r="I12" s="92"/>
      <c r="J12" s="92" t="s">
        <v>363</v>
      </c>
      <c r="K12" s="99">
        <v>6930335.5</v>
      </c>
      <c r="L12" s="99">
        <v>17798899.989999998</v>
      </c>
      <c r="M12" s="99">
        <v>24729235.489999998</v>
      </c>
      <c r="N12" s="99">
        <v>3112260.49</v>
      </c>
      <c r="O12" s="99">
        <v>3112260.49</v>
      </c>
      <c r="P12" s="99">
        <v>21616975</v>
      </c>
    </row>
    <row r="13" spans="1:16" x14ac:dyDescent="0.25">
      <c r="A13" s="2" t="s">
        <v>364</v>
      </c>
      <c r="B13" s="81">
        <v>0</v>
      </c>
      <c r="C13" s="81">
        <v>0</v>
      </c>
      <c r="D13" s="81">
        <f t="shared" si="1"/>
        <v>0</v>
      </c>
      <c r="E13" s="81">
        <v>0</v>
      </c>
      <c r="F13" s="81">
        <v>0</v>
      </c>
      <c r="G13" s="81">
        <f t="shared" si="2"/>
        <v>0</v>
      </c>
      <c r="I13" s="92"/>
      <c r="J13" t="s">
        <v>364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s="2" t="s">
        <v>365</v>
      </c>
      <c r="B14" s="81">
        <v>4678734.76</v>
      </c>
      <c r="C14" s="81">
        <v>-43871.79</v>
      </c>
      <c r="D14" s="81">
        <f t="shared" si="1"/>
        <v>4634862.97</v>
      </c>
      <c r="E14" s="81">
        <v>1677179.2</v>
      </c>
      <c r="F14" s="81">
        <v>1677179.2</v>
      </c>
      <c r="G14" s="81">
        <f t="shared" si="2"/>
        <v>2957683.7699999996</v>
      </c>
      <c r="I14" s="92"/>
      <c r="J14" t="s">
        <v>365</v>
      </c>
      <c r="K14" s="99">
        <v>4678734.76</v>
      </c>
      <c r="L14" s="99">
        <v>-43871.79</v>
      </c>
      <c r="M14" s="99">
        <v>4634862.97</v>
      </c>
      <c r="N14" s="99">
        <v>1677179.2</v>
      </c>
      <c r="O14" s="99">
        <v>1677179.2</v>
      </c>
      <c r="P14" s="99">
        <v>2957683.77</v>
      </c>
    </row>
    <row r="15" spans="1:16" x14ac:dyDescent="0.25">
      <c r="A15" s="2" t="s">
        <v>366</v>
      </c>
      <c r="B15" s="81">
        <v>1090357.96</v>
      </c>
      <c r="C15" s="81">
        <v>37499.300000000003</v>
      </c>
      <c r="D15" s="81">
        <f t="shared" si="1"/>
        <v>1127857.26</v>
      </c>
      <c r="E15" s="81">
        <v>387910.55</v>
      </c>
      <c r="F15" s="81">
        <v>387910.55</v>
      </c>
      <c r="G15" s="81">
        <f t="shared" si="2"/>
        <v>739946.71</v>
      </c>
      <c r="I15" s="92"/>
      <c r="J15" t="s">
        <v>366</v>
      </c>
      <c r="K15" s="99">
        <v>1090357.96</v>
      </c>
      <c r="L15" s="99">
        <v>37499.300000000003</v>
      </c>
      <c r="M15" s="99">
        <v>1127857.26</v>
      </c>
      <c r="N15" s="99">
        <v>387910.55</v>
      </c>
      <c r="O15" s="99">
        <v>387910.55</v>
      </c>
      <c r="P15" s="99">
        <v>739946.71</v>
      </c>
    </row>
    <row r="16" spans="1:16" x14ac:dyDescent="0.25">
      <c r="A16" s="2" t="s">
        <v>367</v>
      </c>
      <c r="B16" s="81">
        <v>693826.4</v>
      </c>
      <c r="C16" s="81">
        <v>0</v>
      </c>
      <c r="D16" s="81">
        <f t="shared" si="1"/>
        <v>693826.4</v>
      </c>
      <c r="E16" s="81">
        <v>267341.90999999997</v>
      </c>
      <c r="F16" s="81">
        <v>267341.90999999997</v>
      </c>
      <c r="G16" s="81">
        <f t="shared" si="2"/>
        <v>426484.49000000005</v>
      </c>
      <c r="I16" s="92"/>
      <c r="J16" t="s">
        <v>367</v>
      </c>
      <c r="K16" s="99">
        <v>693826.4</v>
      </c>
      <c r="L16">
        <v>0</v>
      </c>
      <c r="M16" s="99">
        <v>693826.4</v>
      </c>
      <c r="N16" s="99">
        <v>267341.90999999997</v>
      </c>
      <c r="O16" s="99">
        <v>267341.90999999997</v>
      </c>
      <c r="P16" s="99">
        <v>426484.49</v>
      </c>
    </row>
    <row r="17" spans="1:16" x14ac:dyDescent="0.25">
      <c r="A17" s="2" t="s">
        <v>368</v>
      </c>
      <c r="B17" s="81">
        <v>0</v>
      </c>
      <c r="C17" s="81">
        <v>0</v>
      </c>
      <c r="D17" s="81">
        <f t="shared" si="1"/>
        <v>0</v>
      </c>
      <c r="E17" s="81">
        <v>0</v>
      </c>
      <c r="F17" s="81">
        <v>0</v>
      </c>
      <c r="G17" s="81">
        <f t="shared" si="2"/>
        <v>0</v>
      </c>
      <c r="I17" s="92"/>
      <c r="J17" t="s">
        <v>368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s="2" t="s">
        <v>369</v>
      </c>
      <c r="B18" s="81">
        <v>9129850.0800000001</v>
      </c>
      <c r="C18" s="81">
        <v>452589.45</v>
      </c>
      <c r="D18" s="81">
        <f t="shared" si="1"/>
        <v>9582439.5299999993</v>
      </c>
      <c r="E18" s="81">
        <v>3359135.46</v>
      </c>
      <c r="F18" s="81">
        <v>3359135.46</v>
      </c>
      <c r="G18" s="81">
        <f t="shared" si="2"/>
        <v>6223304.0699999994</v>
      </c>
      <c r="I18" s="92"/>
      <c r="J18" t="s">
        <v>369</v>
      </c>
      <c r="K18" s="99">
        <v>9129850.0800000001</v>
      </c>
      <c r="L18" s="99">
        <v>452589.45</v>
      </c>
      <c r="M18" s="99">
        <v>9582439.5299999993</v>
      </c>
      <c r="N18" s="99">
        <v>3359135.46</v>
      </c>
      <c r="O18" s="99">
        <v>3359135.46</v>
      </c>
      <c r="P18" s="99">
        <v>6223304.0700000003</v>
      </c>
    </row>
    <row r="19" spans="1:16" x14ac:dyDescent="0.25">
      <c r="A19" s="2" t="s">
        <v>370</v>
      </c>
      <c r="B19" s="81">
        <v>9129845</v>
      </c>
      <c r="C19" s="81">
        <v>545575.28</v>
      </c>
      <c r="D19" s="81">
        <f t="shared" si="1"/>
        <v>9675420.2799999993</v>
      </c>
      <c r="E19" s="81">
        <v>3522087.61</v>
      </c>
      <c r="F19" s="81">
        <v>3522087.61</v>
      </c>
      <c r="G19" s="81">
        <f t="shared" si="2"/>
        <v>6153332.6699999999</v>
      </c>
      <c r="I19" s="92"/>
      <c r="J19" t="s">
        <v>370</v>
      </c>
      <c r="K19" s="99">
        <v>9129845</v>
      </c>
      <c r="L19" s="99">
        <v>545575.28</v>
      </c>
      <c r="M19" s="99">
        <v>9675420.2799999993</v>
      </c>
      <c r="N19" s="99">
        <v>3522087.61</v>
      </c>
      <c r="O19" s="99">
        <v>3522087.61</v>
      </c>
      <c r="P19" s="99">
        <v>6153332.6699999999</v>
      </c>
    </row>
    <row r="20" spans="1:16" x14ac:dyDescent="0.25">
      <c r="A20" s="2" t="s">
        <v>371</v>
      </c>
      <c r="B20" s="81">
        <v>9211730.2400000002</v>
      </c>
      <c r="C20" s="81">
        <v>565169.19999999995</v>
      </c>
      <c r="D20" s="81">
        <f t="shared" si="1"/>
        <v>9776899.4399999995</v>
      </c>
      <c r="E20" s="81">
        <v>3504388.09</v>
      </c>
      <c r="F20" s="81">
        <v>3504388.09</v>
      </c>
      <c r="G20" s="81">
        <f t="shared" si="2"/>
        <v>6272511.3499999996</v>
      </c>
      <c r="I20" s="92"/>
      <c r="J20" t="s">
        <v>371</v>
      </c>
      <c r="K20" s="99">
        <v>9211730.2400000002</v>
      </c>
      <c r="L20" s="99">
        <v>565169.19999999995</v>
      </c>
      <c r="M20" s="99">
        <v>9776899.4399999995</v>
      </c>
      <c r="N20" s="99">
        <v>3504388.09</v>
      </c>
      <c r="O20" s="99">
        <v>3504388.09</v>
      </c>
      <c r="P20" s="99">
        <v>6272511.3499999996</v>
      </c>
    </row>
    <row r="21" spans="1:16" x14ac:dyDescent="0.25">
      <c r="A21" s="2" t="s">
        <v>372</v>
      </c>
      <c r="B21" s="81">
        <v>1090358.6200000001</v>
      </c>
      <c r="C21" s="81">
        <v>34400</v>
      </c>
      <c r="D21" s="81">
        <f t="shared" si="1"/>
        <v>1124758.6200000001</v>
      </c>
      <c r="E21" s="81">
        <v>380130.14</v>
      </c>
      <c r="F21" s="81">
        <v>380130.14</v>
      </c>
      <c r="G21" s="81">
        <f t="shared" si="2"/>
        <v>744628.4800000001</v>
      </c>
      <c r="I21" s="92"/>
      <c r="J21" t="s">
        <v>372</v>
      </c>
      <c r="K21" s="99">
        <v>1090358.6200000001</v>
      </c>
      <c r="L21" s="99">
        <v>34400</v>
      </c>
      <c r="M21" s="99">
        <v>1124758.6200000001</v>
      </c>
      <c r="N21" s="99">
        <v>380130.14</v>
      </c>
      <c r="O21" s="99">
        <v>380130.14</v>
      </c>
      <c r="P21" s="99">
        <v>744628.48</v>
      </c>
    </row>
    <row r="22" spans="1:16" x14ac:dyDescent="0.25">
      <c r="A22" s="2" t="s">
        <v>373</v>
      </c>
      <c r="B22" s="81">
        <v>475739.42</v>
      </c>
      <c r="C22" s="81">
        <v>24400</v>
      </c>
      <c r="D22" s="81">
        <f t="shared" ref="D22:D32" si="3">+B22+C22</f>
        <v>500139.42</v>
      </c>
      <c r="E22" s="81">
        <v>179031.59</v>
      </c>
      <c r="F22" s="81">
        <v>179031.59</v>
      </c>
      <c r="G22" s="81">
        <f t="shared" si="2"/>
        <v>321107.82999999996</v>
      </c>
      <c r="I22" s="92"/>
      <c r="J22" t="s">
        <v>373</v>
      </c>
      <c r="K22" s="99">
        <v>475739.42</v>
      </c>
      <c r="L22" s="99">
        <v>24400</v>
      </c>
      <c r="M22" s="99">
        <v>500139.42</v>
      </c>
      <c r="N22" s="99">
        <v>179031.59</v>
      </c>
      <c r="O22" s="99">
        <v>179031.59</v>
      </c>
      <c r="P22" s="99">
        <v>321107.83</v>
      </c>
    </row>
    <row r="23" spans="1:16" x14ac:dyDescent="0.25">
      <c r="A23" s="2" t="s">
        <v>374</v>
      </c>
      <c r="B23" s="81">
        <v>1090357.96</v>
      </c>
      <c r="C23" s="81">
        <v>29400</v>
      </c>
      <c r="D23" s="81">
        <f t="shared" si="3"/>
        <v>1119757.96</v>
      </c>
      <c r="E23" s="81">
        <v>380589.3</v>
      </c>
      <c r="F23" s="81">
        <v>380589.3</v>
      </c>
      <c r="G23" s="81">
        <f t="shared" si="2"/>
        <v>739168.65999999992</v>
      </c>
      <c r="I23" s="92"/>
      <c r="J23" t="s">
        <v>374</v>
      </c>
      <c r="K23" s="99">
        <v>1090357.96</v>
      </c>
      <c r="L23" s="99">
        <v>29400</v>
      </c>
      <c r="M23" s="99">
        <v>1119757.96</v>
      </c>
      <c r="N23" s="99">
        <v>380589.3</v>
      </c>
      <c r="O23" s="99">
        <v>380589.3</v>
      </c>
      <c r="P23" s="99">
        <v>739168.66</v>
      </c>
    </row>
    <row r="24" spans="1:16" x14ac:dyDescent="0.25">
      <c r="A24" s="2" t="s">
        <v>375</v>
      </c>
      <c r="B24" s="81">
        <v>346913.1</v>
      </c>
      <c r="C24" s="81">
        <v>0</v>
      </c>
      <c r="D24" s="81">
        <f t="shared" si="3"/>
        <v>346913.1</v>
      </c>
      <c r="E24" s="81">
        <v>134051.79</v>
      </c>
      <c r="F24" s="81">
        <v>134051.79</v>
      </c>
      <c r="G24" s="81">
        <f t="shared" si="2"/>
        <v>212861.30999999997</v>
      </c>
      <c r="I24" s="92"/>
      <c r="J24" t="s">
        <v>375</v>
      </c>
      <c r="K24" s="99">
        <v>346913.1</v>
      </c>
      <c r="L24">
        <v>0</v>
      </c>
      <c r="M24" s="99">
        <v>346913.1</v>
      </c>
      <c r="N24" s="99">
        <v>134051.79</v>
      </c>
      <c r="O24" s="99">
        <v>134051.79</v>
      </c>
      <c r="P24" s="99">
        <v>212861.31</v>
      </c>
    </row>
    <row r="25" spans="1:16" x14ac:dyDescent="0.25">
      <c r="A25" s="2" t="s">
        <v>376</v>
      </c>
      <c r="B25" s="81">
        <v>1902930</v>
      </c>
      <c r="C25" s="81">
        <v>815395.56</v>
      </c>
      <c r="D25" s="81">
        <f t="shared" si="3"/>
        <v>2718325.56</v>
      </c>
      <c r="E25" s="81">
        <v>877534.08</v>
      </c>
      <c r="F25" s="81">
        <v>877534.08</v>
      </c>
      <c r="G25" s="81">
        <f t="shared" si="2"/>
        <v>1840791.48</v>
      </c>
      <c r="I25" s="92"/>
      <c r="J25" t="s">
        <v>376</v>
      </c>
      <c r="K25" s="99">
        <v>1902930</v>
      </c>
      <c r="L25" s="99">
        <v>815395.56</v>
      </c>
      <c r="M25" s="99">
        <v>2718325.56</v>
      </c>
      <c r="N25" s="99">
        <v>877534.08</v>
      </c>
      <c r="O25" s="99">
        <v>877534.08</v>
      </c>
      <c r="P25" s="99">
        <v>1840791.48</v>
      </c>
    </row>
    <row r="26" spans="1:16" x14ac:dyDescent="0.25">
      <c r="A26" s="2" t="s">
        <v>377</v>
      </c>
      <c r="B26" s="81">
        <v>0</v>
      </c>
      <c r="C26" s="81">
        <v>0</v>
      </c>
      <c r="D26" s="81">
        <f t="shared" si="3"/>
        <v>0</v>
      </c>
      <c r="E26" s="81">
        <v>0</v>
      </c>
      <c r="F26" s="81">
        <v>0</v>
      </c>
      <c r="G26" s="81">
        <f t="shared" si="2"/>
        <v>0</v>
      </c>
      <c r="I26" s="92"/>
      <c r="J26" t="s">
        <v>377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s="2" t="s">
        <v>378</v>
      </c>
      <c r="B27" s="81">
        <v>3986471.06</v>
      </c>
      <c r="C27" s="81">
        <v>-181471.32</v>
      </c>
      <c r="D27" s="81">
        <f t="shared" si="3"/>
        <v>3804999.74</v>
      </c>
      <c r="E27" s="81">
        <v>1158980.1100000001</v>
      </c>
      <c r="F27" s="81">
        <v>1158980.1100000001</v>
      </c>
      <c r="G27" s="81">
        <f t="shared" si="2"/>
        <v>2646019.63</v>
      </c>
      <c r="I27" s="92"/>
      <c r="J27" t="s">
        <v>378</v>
      </c>
      <c r="K27" s="99">
        <v>3986471.06</v>
      </c>
      <c r="L27" s="99">
        <v>-181471.32</v>
      </c>
      <c r="M27" s="99">
        <v>3804999.74</v>
      </c>
      <c r="N27" s="99">
        <v>1158980.1100000001</v>
      </c>
      <c r="O27" s="99">
        <v>1158980.1100000001</v>
      </c>
      <c r="P27" s="99">
        <v>2646019.63</v>
      </c>
    </row>
    <row r="28" spans="1:16" x14ac:dyDescent="0.25">
      <c r="A28" s="2" t="s">
        <v>379</v>
      </c>
      <c r="B28" s="81">
        <v>606325.67000000004</v>
      </c>
      <c r="C28" s="81">
        <v>59850</v>
      </c>
      <c r="D28" s="81">
        <f t="shared" si="3"/>
        <v>666175.67000000004</v>
      </c>
      <c r="E28" s="81">
        <v>211788.52</v>
      </c>
      <c r="F28" s="81">
        <v>211788.52</v>
      </c>
      <c r="G28" s="81">
        <f t="shared" si="2"/>
        <v>454387.15</v>
      </c>
      <c r="I28" s="92"/>
      <c r="J28" t="s">
        <v>379</v>
      </c>
      <c r="K28" s="99">
        <v>606325.67000000004</v>
      </c>
      <c r="L28" s="99">
        <v>59850</v>
      </c>
      <c r="M28" s="99">
        <v>666175.67000000004</v>
      </c>
      <c r="N28" s="99">
        <v>211788.52</v>
      </c>
      <c r="O28" s="99">
        <v>211788.52</v>
      </c>
      <c r="P28" s="99">
        <v>454387.15</v>
      </c>
    </row>
    <row r="29" spans="1:16" x14ac:dyDescent="0.25">
      <c r="A29" s="2" t="s">
        <v>460</v>
      </c>
      <c r="B29" s="81">
        <v>1090358.6200000001</v>
      </c>
      <c r="C29" s="81">
        <v>34400</v>
      </c>
      <c r="D29" s="81">
        <f t="shared" si="3"/>
        <v>1124758.6200000001</v>
      </c>
      <c r="E29" s="81">
        <v>385001.14</v>
      </c>
      <c r="F29" s="81">
        <v>385001.14</v>
      </c>
      <c r="G29" s="81">
        <f t="shared" si="2"/>
        <v>739757.4800000001</v>
      </c>
      <c r="I29" s="92"/>
      <c r="J29" t="s">
        <v>460</v>
      </c>
      <c r="K29" s="99">
        <v>1090358.6200000001</v>
      </c>
      <c r="L29" s="99">
        <v>34400</v>
      </c>
      <c r="M29" s="99">
        <v>1124758.6200000001</v>
      </c>
      <c r="N29" s="99">
        <v>385001.14</v>
      </c>
      <c r="O29" s="99">
        <v>385001.14</v>
      </c>
      <c r="P29" s="99">
        <v>739757.48</v>
      </c>
    </row>
    <row r="30" spans="1:16" x14ac:dyDescent="0.25">
      <c r="A30" s="2" t="s">
        <v>461</v>
      </c>
      <c r="B30" s="81">
        <v>596825.67000000004</v>
      </c>
      <c r="C30" s="81">
        <v>34400</v>
      </c>
      <c r="D30" s="81">
        <f t="shared" si="3"/>
        <v>631225.67000000004</v>
      </c>
      <c r="E30" s="81">
        <v>206959.73</v>
      </c>
      <c r="F30" s="81">
        <v>206959.73</v>
      </c>
      <c r="G30" s="81">
        <f t="shared" si="2"/>
        <v>424265.94000000006</v>
      </c>
      <c r="I30" s="92"/>
      <c r="J30" t="s">
        <v>461</v>
      </c>
      <c r="K30" s="99">
        <v>596825.67000000004</v>
      </c>
      <c r="L30" s="99">
        <v>34400</v>
      </c>
      <c r="M30" s="99">
        <v>631225.67000000004</v>
      </c>
      <c r="N30" s="99">
        <v>206959.73</v>
      </c>
      <c r="O30" s="99">
        <v>206959.73</v>
      </c>
      <c r="P30" s="99">
        <v>424265.94</v>
      </c>
    </row>
    <row r="31" spans="1:16" x14ac:dyDescent="0.25">
      <c r="A31" s="2" t="s">
        <v>462</v>
      </c>
      <c r="B31" s="81">
        <v>0</v>
      </c>
      <c r="C31" s="81">
        <v>0</v>
      </c>
      <c r="D31" s="81">
        <f t="shared" si="3"/>
        <v>0</v>
      </c>
      <c r="E31" s="81">
        <v>0</v>
      </c>
      <c r="F31" s="81">
        <v>0</v>
      </c>
      <c r="G31" s="81">
        <f t="shared" si="2"/>
        <v>0</v>
      </c>
      <c r="I31" s="92"/>
      <c r="J31" t="s">
        <v>462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s="2" t="s">
        <v>463</v>
      </c>
      <c r="B32" s="81">
        <v>2041835</v>
      </c>
      <c r="C32" s="81">
        <v>-222032.21</v>
      </c>
      <c r="D32" s="81">
        <f t="shared" si="3"/>
        <v>1819802.79</v>
      </c>
      <c r="E32" s="81">
        <v>399397.13</v>
      </c>
      <c r="F32" s="81">
        <v>399397.13</v>
      </c>
      <c r="G32" s="81">
        <f t="shared" si="2"/>
        <v>1420405.6600000001</v>
      </c>
      <c r="I32" s="92"/>
      <c r="J32" t="s">
        <v>463</v>
      </c>
      <c r="K32" s="99">
        <v>2041835</v>
      </c>
      <c r="L32" s="99">
        <v>-222032.21</v>
      </c>
      <c r="M32" s="99">
        <v>1819802.79</v>
      </c>
      <c r="N32" s="99">
        <v>399397.13</v>
      </c>
      <c r="O32" s="99">
        <v>399397.13</v>
      </c>
      <c r="P32" s="99">
        <v>1420405.66</v>
      </c>
    </row>
    <row r="33" spans="1:16" x14ac:dyDescent="0.25">
      <c r="A33" s="7" t="s">
        <v>380</v>
      </c>
      <c r="B33" s="81">
        <v>0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  <c r="I33" s="92"/>
      <c r="J33" t="s">
        <v>530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s="2" t="s">
        <v>361</v>
      </c>
      <c r="B34" s="81">
        <v>0</v>
      </c>
      <c r="C34" s="81">
        <v>0</v>
      </c>
      <c r="D34" s="81">
        <v>0</v>
      </c>
      <c r="E34" s="81">
        <v>0</v>
      </c>
      <c r="F34" s="81">
        <v>0</v>
      </c>
      <c r="G34" s="81">
        <v>0</v>
      </c>
      <c r="I34" s="92"/>
      <c r="J34" t="s">
        <v>361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s="2" t="s">
        <v>362</v>
      </c>
      <c r="B35" s="81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I35" s="92"/>
      <c r="J35" t="s">
        <v>362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s="2" t="s">
        <v>363</v>
      </c>
      <c r="B36" s="81">
        <v>0</v>
      </c>
      <c r="C36" s="81">
        <v>0</v>
      </c>
      <c r="D36" s="81">
        <v>0</v>
      </c>
      <c r="E36" s="81">
        <v>0</v>
      </c>
      <c r="F36" s="81">
        <v>0</v>
      </c>
      <c r="G36" s="81">
        <v>0</v>
      </c>
      <c r="I36" s="92"/>
      <c r="J36" t="s">
        <v>363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s="2" t="s">
        <v>364</v>
      </c>
      <c r="B37" s="81">
        <v>0</v>
      </c>
      <c r="C37" s="81">
        <v>0</v>
      </c>
      <c r="D37" s="81">
        <v>0</v>
      </c>
      <c r="E37" s="81">
        <v>0</v>
      </c>
      <c r="F37" s="81">
        <v>0</v>
      </c>
      <c r="G37" s="81">
        <v>0</v>
      </c>
      <c r="I37" s="92"/>
      <c r="J37" t="s">
        <v>364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s="2" t="s">
        <v>365</v>
      </c>
      <c r="B38" s="81">
        <v>0</v>
      </c>
      <c r="C38" s="81">
        <v>0</v>
      </c>
      <c r="D38" s="81">
        <v>0</v>
      </c>
      <c r="E38" s="81">
        <v>0</v>
      </c>
      <c r="F38" s="81">
        <v>0</v>
      </c>
      <c r="G38" s="81">
        <v>0</v>
      </c>
      <c r="I38" s="92"/>
      <c r="J38" t="s">
        <v>365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s="2" t="s">
        <v>366</v>
      </c>
      <c r="B39" s="81">
        <v>0</v>
      </c>
      <c r="C39" s="81">
        <v>0</v>
      </c>
      <c r="D39" s="81">
        <v>0</v>
      </c>
      <c r="E39" s="81">
        <v>0</v>
      </c>
      <c r="F39" s="81">
        <v>0</v>
      </c>
      <c r="G39" s="81">
        <v>0</v>
      </c>
      <c r="I39" s="92"/>
      <c r="J39" t="s">
        <v>366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s="2" t="s">
        <v>367</v>
      </c>
      <c r="B40" s="81">
        <v>0</v>
      </c>
      <c r="C40" s="81">
        <v>0</v>
      </c>
      <c r="D40" s="81">
        <v>0</v>
      </c>
      <c r="E40" s="81">
        <v>0</v>
      </c>
      <c r="F40" s="81">
        <v>0</v>
      </c>
      <c r="G40" s="81">
        <v>0</v>
      </c>
      <c r="I40" s="92"/>
      <c r="J40" t="s">
        <v>367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s="2" t="s">
        <v>368</v>
      </c>
      <c r="B41" s="81">
        <v>0</v>
      </c>
      <c r="C41" s="81">
        <v>0</v>
      </c>
      <c r="D41" s="81">
        <v>0</v>
      </c>
      <c r="E41" s="81">
        <v>0</v>
      </c>
      <c r="F41" s="81">
        <v>0</v>
      </c>
      <c r="G41" s="81">
        <v>0</v>
      </c>
      <c r="I41" s="92"/>
      <c r="J41" t="s">
        <v>368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s="2" t="s">
        <v>369</v>
      </c>
      <c r="B42" s="81">
        <v>0</v>
      </c>
      <c r="C42" s="81">
        <v>0</v>
      </c>
      <c r="D42" s="81">
        <v>0</v>
      </c>
      <c r="E42" s="81">
        <v>0</v>
      </c>
      <c r="F42" s="81">
        <v>0</v>
      </c>
      <c r="G42" s="81">
        <v>0</v>
      </c>
      <c r="I42" s="92"/>
      <c r="J42" t="s">
        <v>369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s="2" t="s">
        <v>370</v>
      </c>
      <c r="B43" s="81">
        <v>0</v>
      </c>
      <c r="C43" s="81">
        <v>0</v>
      </c>
      <c r="D43" s="81">
        <v>0</v>
      </c>
      <c r="E43" s="81">
        <v>0</v>
      </c>
      <c r="F43" s="81">
        <v>0</v>
      </c>
      <c r="G43" s="81">
        <v>0</v>
      </c>
      <c r="I43" s="92"/>
      <c r="J43" t="s">
        <v>370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s="2" t="s">
        <v>371</v>
      </c>
      <c r="B44" s="81">
        <v>0</v>
      </c>
      <c r="C44" s="81">
        <v>0</v>
      </c>
      <c r="D44" s="81">
        <v>0</v>
      </c>
      <c r="E44" s="81">
        <v>0</v>
      </c>
      <c r="F44" s="81">
        <v>0</v>
      </c>
      <c r="G44" s="81">
        <v>0</v>
      </c>
      <c r="I44" s="92"/>
      <c r="J44" t="s">
        <v>371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s="2" t="s">
        <v>372</v>
      </c>
      <c r="B45" s="81">
        <v>0</v>
      </c>
      <c r="C45" s="81">
        <v>0</v>
      </c>
      <c r="D45" s="81">
        <v>0</v>
      </c>
      <c r="E45" s="81">
        <v>0</v>
      </c>
      <c r="F45" s="81">
        <v>0</v>
      </c>
      <c r="G45" s="81">
        <v>0</v>
      </c>
      <c r="I45" s="92"/>
      <c r="J45" t="s">
        <v>372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s="2" t="s">
        <v>373</v>
      </c>
      <c r="B46" s="81">
        <v>0</v>
      </c>
      <c r="C46" s="81">
        <v>0</v>
      </c>
      <c r="D46" s="81">
        <v>0</v>
      </c>
      <c r="E46" s="81">
        <v>0</v>
      </c>
      <c r="F46" s="81">
        <v>0</v>
      </c>
      <c r="G46" s="81">
        <v>0</v>
      </c>
      <c r="I46" s="92"/>
      <c r="J46" t="s">
        <v>373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s="2" t="s">
        <v>374</v>
      </c>
      <c r="B47" s="81">
        <v>0</v>
      </c>
      <c r="C47" s="81">
        <v>0</v>
      </c>
      <c r="D47" s="81">
        <v>0</v>
      </c>
      <c r="E47" s="81">
        <v>0</v>
      </c>
      <c r="F47" s="81">
        <v>0</v>
      </c>
      <c r="G47" s="81">
        <v>0</v>
      </c>
      <c r="I47" s="92"/>
      <c r="J47" t="s">
        <v>374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s="2" t="s">
        <v>375</v>
      </c>
      <c r="B48" s="81">
        <v>0</v>
      </c>
      <c r="C48" s="81">
        <v>0</v>
      </c>
      <c r="D48" s="81">
        <v>0</v>
      </c>
      <c r="E48" s="81">
        <v>0</v>
      </c>
      <c r="F48" s="81">
        <v>0</v>
      </c>
      <c r="G48" s="81">
        <v>0</v>
      </c>
      <c r="I48" s="92"/>
      <c r="J48" t="s">
        <v>375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s="2" t="s">
        <v>376</v>
      </c>
      <c r="B49" s="81">
        <v>0</v>
      </c>
      <c r="C49" s="81">
        <v>0</v>
      </c>
      <c r="D49" s="81">
        <v>0</v>
      </c>
      <c r="E49" s="81">
        <v>0</v>
      </c>
      <c r="F49" s="81">
        <v>0</v>
      </c>
      <c r="G49" s="81">
        <v>0</v>
      </c>
      <c r="I49" s="92"/>
      <c r="J49" t="s">
        <v>376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s="2" t="s">
        <v>377</v>
      </c>
      <c r="B50" s="81">
        <v>0</v>
      </c>
      <c r="C50" s="81">
        <v>0</v>
      </c>
      <c r="D50" s="81">
        <v>0</v>
      </c>
      <c r="E50" s="81">
        <v>0</v>
      </c>
      <c r="F50" s="81">
        <v>0</v>
      </c>
      <c r="G50" s="81">
        <v>0</v>
      </c>
      <c r="I50" s="92"/>
      <c r="J50" t="s">
        <v>377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s="2" t="s">
        <v>378</v>
      </c>
      <c r="B51" s="81">
        <v>0</v>
      </c>
      <c r="C51" s="81">
        <v>0</v>
      </c>
      <c r="D51" s="81">
        <v>0</v>
      </c>
      <c r="E51" s="81">
        <v>0</v>
      </c>
      <c r="F51" s="81">
        <v>0</v>
      </c>
      <c r="G51" s="81">
        <v>0</v>
      </c>
      <c r="I51" s="92"/>
      <c r="J51" t="s">
        <v>378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s="2" t="s">
        <v>379</v>
      </c>
      <c r="B52" s="81">
        <v>0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I52" s="92"/>
      <c r="J52" t="s">
        <v>379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s="6" t="s">
        <v>359</v>
      </c>
      <c r="B53" s="84">
        <f>B9+B33</f>
        <v>68702061</v>
      </c>
      <c r="C53" s="84">
        <f t="shared" ref="C53:G53" si="4">C9+C33</f>
        <v>19633200.469999999</v>
      </c>
      <c r="D53" s="84">
        <f t="shared" si="4"/>
        <v>88335261.469999999</v>
      </c>
      <c r="E53" s="84">
        <f t="shared" si="4"/>
        <v>25887090.599999998</v>
      </c>
      <c r="F53" s="84">
        <f t="shared" si="4"/>
        <v>25887090.599999998</v>
      </c>
      <c r="G53" s="84">
        <f t="shared" si="4"/>
        <v>62448170.86999999</v>
      </c>
      <c r="I53" s="92"/>
      <c r="J53" t="s">
        <v>460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B54" s="99"/>
      <c r="C54" s="99"/>
      <c r="D54" s="99"/>
      <c r="E54" s="99"/>
      <c r="F54" s="99"/>
      <c r="G54" s="99"/>
      <c r="H54" s="99"/>
      <c r="J54" t="s">
        <v>461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J55" t="s">
        <v>462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J56" t="s">
        <v>463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J57" t="s">
        <v>359</v>
      </c>
      <c r="K57" s="99">
        <v>68702061</v>
      </c>
      <c r="L57" s="99">
        <v>19633200.469999999</v>
      </c>
      <c r="M57" s="99">
        <v>88335261.469999999</v>
      </c>
      <c r="N57" s="99">
        <v>25887090.600000001</v>
      </c>
      <c r="O57" s="99">
        <v>25887090.600000001</v>
      </c>
      <c r="P57" s="99">
        <v>62448170.869999997</v>
      </c>
    </row>
  </sheetData>
  <mergeCells count="12">
    <mergeCell ref="G7:G8"/>
    <mergeCell ref="A1:G1"/>
    <mergeCell ref="A2:G2"/>
    <mergeCell ref="A3:G3"/>
    <mergeCell ref="A4:G4"/>
    <mergeCell ref="A5:G5"/>
    <mergeCell ref="A6:G6"/>
    <mergeCell ref="A7:A8"/>
    <mergeCell ref="B7:B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76"/>
  <sheetViews>
    <sheetView showGridLines="0" topLeftCell="B1" zoomScale="80" zoomScaleNormal="80" workbookViewId="0">
      <selection activeCell="F28" sqref="F28"/>
    </sheetView>
  </sheetViews>
  <sheetFormatPr baseColWidth="10" defaultRowHeight="15" x14ac:dyDescent="0.25"/>
  <cols>
    <col min="1" max="1" width="10.7109375" customWidth="1"/>
    <col min="2" max="2" width="58.28515625" customWidth="1"/>
    <col min="3" max="8" width="14.7109375" customWidth="1"/>
  </cols>
  <sheetData>
    <row r="1" spans="1:9" ht="11.25" customHeight="1" x14ac:dyDescent="0.25">
      <c r="A1" s="107"/>
      <c r="B1" s="107"/>
      <c r="C1" s="107"/>
      <c r="D1" s="107"/>
      <c r="E1" s="107"/>
      <c r="F1" s="107"/>
      <c r="G1" s="107"/>
      <c r="H1" s="107"/>
      <c r="I1" s="28"/>
    </row>
    <row r="2" spans="1:9" ht="11.25" customHeight="1" x14ac:dyDescent="0.25">
      <c r="A2" s="107" t="s">
        <v>426</v>
      </c>
      <c r="B2" s="107"/>
      <c r="C2" s="107"/>
      <c r="D2" s="107"/>
      <c r="E2" s="107"/>
      <c r="F2" s="107"/>
      <c r="G2" s="107"/>
      <c r="H2" s="107"/>
      <c r="I2" s="36"/>
    </row>
    <row r="3" spans="1:9" ht="11.25" customHeight="1" x14ac:dyDescent="0.25">
      <c r="A3" s="107" t="s">
        <v>441</v>
      </c>
      <c r="B3" s="107"/>
      <c r="C3" s="107"/>
      <c r="D3" s="107"/>
      <c r="E3" s="107"/>
      <c r="F3" s="107"/>
      <c r="G3" s="107"/>
      <c r="H3" s="107"/>
      <c r="I3" s="36"/>
    </row>
    <row r="4" spans="1:9" ht="11.25" customHeight="1" x14ac:dyDescent="0.25">
      <c r="A4" s="107" t="s">
        <v>442</v>
      </c>
      <c r="B4" s="107"/>
      <c r="C4" s="107"/>
      <c r="D4" s="107"/>
      <c r="E4" s="107"/>
      <c r="F4" s="107"/>
      <c r="G4" s="107"/>
      <c r="H4" s="107"/>
      <c r="I4" s="36"/>
    </row>
    <row r="5" spans="1:9" ht="11.25" customHeight="1" x14ac:dyDescent="0.25">
      <c r="A5" s="107" t="str">
        <f>+'FORMATO 3'!A4</f>
        <v>Del  01 de enero al 30 de junio de 2026</v>
      </c>
      <c r="B5" s="107"/>
      <c r="C5" s="107"/>
      <c r="D5" s="107"/>
      <c r="E5" s="107"/>
      <c r="F5" s="107"/>
      <c r="G5" s="107"/>
      <c r="H5" s="107"/>
      <c r="I5" s="36"/>
    </row>
    <row r="6" spans="1:9" ht="11.25" customHeight="1" x14ac:dyDescent="0.25">
      <c r="A6" s="107" t="s">
        <v>428</v>
      </c>
      <c r="B6" s="107"/>
      <c r="C6" s="107"/>
      <c r="D6" s="107"/>
      <c r="E6" s="107"/>
      <c r="F6" s="107"/>
      <c r="G6" s="107"/>
      <c r="H6" s="107"/>
      <c r="I6" s="36"/>
    </row>
    <row r="7" spans="1:9" x14ac:dyDescent="0.25">
      <c r="A7" s="106" t="s">
        <v>1</v>
      </c>
      <c r="B7" s="64"/>
      <c r="C7" s="104" t="s">
        <v>96</v>
      </c>
      <c r="D7" s="62" t="s">
        <v>209</v>
      </c>
      <c r="E7" s="104" t="s">
        <v>212</v>
      </c>
      <c r="F7" s="104" t="s">
        <v>97</v>
      </c>
      <c r="G7" s="104" t="s">
        <v>98</v>
      </c>
      <c r="H7" s="132" t="s">
        <v>281</v>
      </c>
    </row>
    <row r="8" spans="1:9" x14ac:dyDescent="0.25">
      <c r="A8" s="134"/>
      <c r="B8" s="65"/>
      <c r="C8" s="131"/>
      <c r="D8" s="63" t="s">
        <v>211</v>
      </c>
      <c r="E8" s="131"/>
      <c r="F8" s="131"/>
      <c r="G8" s="105"/>
      <c r="H8" s="133"/>
    </row>
    <row r="9" spans="1:9" x14ac:dyDescent="0.25">
      <c r="A9" s="37" t="s">
        <v>381</v>
      </c>
      <c r="B9" s="37"/>
      <c r="C9" s="79">
        <f>C10+C19+C27+C37</f>
        <v>68702061</v>
      </c>
      <c r="D9" s="79">
        <f t="shared" ref="D9:H9" si="0">D10+D19+D27+D37</f>
        <v>19633200.469999999</v>
      </c>
      <c r="E9" s="79">
        <f t="shared" si="0"/>
        <v>88335261.470000014</v>
      </c>
      <c r="F9" s="79">
        <f t="shared" si="0"/>
        <v>25887090.599999998</v>
      </c>
      <c r="G9" s="79">
        <f t="shared" si="0"/>
        <v>25887090.599999998</v>
      </c>
      <c r="H9" s="79">
        <f t="shared" si="0"/>
        <v>62448170.870000005</v>
      </c>
    </row>
    <row r="10" spans="1:9" x14ac:dyDescent="0.25">
      <c r="A10" s="38" t="s">
        <v>382</v>
      </c>
      <c r="B10" s="38"/>
      <c r="C10" s="77">
        <f>SUM(C11:C18)</f>
        <v>68702061</v>
      </c>
      <c r="D10" s="77">
        <f t="shared" ref="D10:H10" si="1">SUM(D11:D18)</f>
        <v>19633200.469999999</v>
      </c>
      <c r="E10" s="77">
        <f t="shared" si="1"/>
        <v>88335261.470000014</v>
      </c>
      <c r="F10" s="77">
        <f t="shared" si="1"/>
        <v>25887090.599999998</v>
      </c>
      <c r="G10" s="77">
        <f t="shared" si="1"/>
        <v>25887090.599999998</v>
      </c>
      <c r="H10" s="77">
        <f t="shared" si="1"/>
        <v>62448170.870000005</v>
      </c>
    </row>
    <row r="11" spans="1:9" x14ac:dyDescent="0.25">
      <c r="A11" s="71"/>
      <c r="B11" s="66" t="s">
        <v>383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  <c r="H11" s="77">
        <v>0</v>
      </c>
    </row>
    <row r="12" spans="1:9" x14ac:dyDescent="0.25">
      <c r="A12" s="71"/>
      <c r="B12" s="66" t="s">
        <v>384</v>
      </c>
      <c r="C12" s="77">
        <f>+'FORMATO 6A'!C87</f>
        <v>68702061</v>
      </c>
      <c r="D12" s="77">
        <f>+'FORMATO 6A'!D87</f>
        <v>19633200.469999999</v>
      </c>
      <c r="E12" s="77">
        <f>+'FORMATO 6A'!E87</f>
        <v>88335261.470000014</v>
      </c>
      <c r="F12" s="77">
        <f>+'FORMATO 6A'!F87</f>
        <v>25887090.599999998</v>
      </c>
      <c r="G12" s="77">
        <f>+'FORMATO 6A'!G87</f>
        <v>25887090.599999998</v>
      </c>
      <c r="H12" s="77">
        <f>+'FORMATO 6A'!H87</f>
        <v>62448170.870000005</v>
      </c>
    </row>
    <row r="13" spans="1:9" x14ac:dyDescent="0.25">
      <c r="A13" s="71"/>
      <c r="B13" s="66" t="s">
        <v>385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  <c r="H13" s="77">
        <v>0</v>
      </c>
    </row>
    <row r="14" spans="1:9" x14ac:dyDescent="0.25">
      <c r="A14" s="71"/>
      <c r="B14" s="66" t="s">
        <v>386</v>
      </c>
      <c r="C14" s="77">
        <v>0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</row>
    <row r="15" spans="1:9" x14ac:dyDescent="0.25">
      <c r="A15" s="71"/>
      <c r="B15" s="66" t="s">
        <v>387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</row>
    <row r="16" spans="1:9" x14ac:dyDescent="0.25">
      <c r="A16" s="71"/>
      <c r="B16" s="66" t="s">
        <v>388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</row>
    <row r="17" spans="1:8" x14ac:dyDescent="0.25">
      <c r="A17" s="71"/>
      <c r="B17" s="66" t="s">
        <v>389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</row>
    <row r="18" spans="1:8" x14ac:dyDescent="0.25">
      <c r="A18" s="71"/>
      <c r="B18" s="66" t="s">
        <v>390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</row>
    <row r="19" spans="1:8" x14ac:dyDescent="0.25">
      <c r="A19" s="67" t="s">
        <v>391</v>
      </c>
      <c r="B19" s="68"/>
      <c r="C19" s="77">
        <v>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</row>
    <row r="20" spans="1:8" x14ac:dyDescent="0.25">
      <c r="A20" s="71"/>
      <c r="B20" s="66" t="s">
        <v>392</v>
      </c>
      <c r="C20" s="77">
        <v>0</v>
      </c>
      <c r="D20" s="77">
        <v>0</v>
      </c>
      <c r="E20" s="77">
        <v>0</v>
      </c>
      <c r="F20" s="77">
        <v>0</v>
      </c>
      <c r="G20" s="77">
        <v>0</v>
      </c>
      <c r="H20" s="77">
        <v>0</v>
      </c>
    </row>
    <row r="21" spans="1:8" x14ac:dyDescent="0.25">
      <c r="A21" s="71"/>
      <c r="B21" s="66" t="s">
        <v>393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</row>
    <row r="22" spans="1:8" x14ac:dyDescent="0.25">
      <c r="A22" s="71"/>
      <c r="B22" s="66" t="s">
        <v>394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  <c r="H22" s="77">
        <v>0</v>
      </c>
    </row>
    <row r="23" spans="1:8" x14ac:dyDescent="0.25">
      <c r="A23" s="71"/>
      <c r="B23" s="66" t="s">
        <v>395</v>
      </c>
      <c r="C23" s="77">
        <v>0</v>
      </c>
      <c r="D23" s="77">
        <v>0</v>
      </c>
      <c r="E23" s="77">
        <v>0</v>
      </c>
      <c r="F23" s="77">
        <v>0</v>
      </c>
      <c r="G23" s="77">
        <v>0</v>
      </c>
      <c r="H23" s="77">
        <v>0</v>
      </c>
    </row>
    <row r="24" spans="1:8" x14ac:dyDescent="0.25">
      <c r="A24" s="71"/>
      <c r="B24" s="66" t="s">
        <v>396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</row>
    <row r="25" spans="1:8" x14ac:dyDescent="0.25">
      <c r="A25" s="71"/>
      <c r="B25" s="66" t="s">
        <v>397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</row>
    <row r="26" spans="1:8" x14ac:dyDescent="0.25">
      <c r="A26" s="71"/>
      <c r="B26" s="66" t="s">
        <v>398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</row>
    <row r="27" spans="1:8" x14ac:dyDescent="0.25">
      <c r="A27" s="67" t="s">
        <v>399</v>
      </c>
      <c r="B27" s="68"/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</row>
    <row r="28" spans="1:8" x14ac:dyDescent="0.25">
      <c r="A28" s="71"/>
      <c r="B28" s="66" t="s">
        <v>400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</row>
    <row r="29" spans="1:8" x14ac:dyDescent="0.25">
      <c r="A29" s="71"/>
      <c r="B29" s="66" t="s">
        <v>401</v>
      </c>
      <c r="C29" s="77">
        <v>0</v>
      </c>
      <c r="D29" s="77">
        <v>0</v>
      </c>
      <c r="E29" s="77">
        <v>0</v>
      </c>
      <c r="F29" s="77">
        <v>0</v>
      </c>
      <c r="G29" s="77">
        <v>0</v>
      </c>
      <c r="H29" s="77">
        <v>0</v>
      </c>
    </row>
    <row r="30" spans="1:8" x14ac:dyDescent="0.25">
      <c r="A30" s="71"/>
      <c r="B30" s="66" t="s">
        <v>402</v>
      </c>
      <c r="C30" s="77">
        <v>0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</row>
    <row r="31" spans="1:8" x14ac:dyDescent="0.25">
      <c r="A31" s="71"/>
      <c r="B31" s="66" t="s">
        <v>403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</row>
    <row r="32" spans="1:8" x14ac:dyDescent="0.25">
      <c r="A32" s="71"/>
      <c r="B32" s="66" t="s">
        <v>404</v>
      </c>
      <c r="C32" s="77">
        <v>0</v>
      </c>
      <c r="D32" s="77">
        <v>0</v>
      </c>
      <c r="E32" s="77">
        <v>0</v>
      </c>
      <c r="F32" s="77">
        <v>0</v>
      </c>
      <c r="G32" s="77">
        <v>0</v>
      </c>
      <c r="H32" s="77">
        <v>0</v>
      </c>
    </row>
    <row r="33" spans="1:8" x14ac:dyDescent="0.25">
      <c r="A33" s="71"/>
      <c r="B33" s="66" t="s">
        <v>405</v>
      </c>
      <c r="C33" s="77">
        <v>0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</row>
    <row r="34" spans="1:8" x14ac:dyDescent="0.25">
      <c r="A34" s="71"/>
      <c r="B34" s="66" t="s">
        <v>406</v>
      </c>
      <c r="C34" s="77">
        <v>0</v>
      </c>
      <c r="D34" s="77">
        <v>0</v>
      </c>
      <c r="E34" s="77">
        <v>0</v>
      </c>
      <c r="F34" s="77">
        <v>0</v>
      </c>
      <c r="G34" s="77">
        <v>0</v>
      </c>
      <c r="H34" s="77">
        <v>0</v>
      </c>
    </row>
    <row r="35" spans="1:8" x14ac:dyDescent="0.25">
      <c r="A35" s="71"/>
      <c r="B35" s="66" t="s">
        <v>407</v>
      </c>
      <c r="C35" s="77">
        <v>0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</row>
    <row r="36" spans="1:8" x14ac:dyDescent="0.25">
      <c r="A36" s="71"/>
      <c r="B36" s="66" t="s">
        <v>408</v>
      </c>
      <c r="C36" s="77">
        <v>0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</row>
    <row r="37" spans="1:8" x14ac:dyDescent="0.25">
      <c r="A37" s="67" t="s">
        <v>409</v>
      </c>
      <c r="B37" s="68"/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</row>
    <row r="38" spans="1:8" x14ac:dyDescent="0.25">
      <c r="A38" s="71"/>
      <c r="B38" s="66" t="s">
        <v>410</v>
      </c>
      <c r="C38" s="77">
        <v>0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</row>
    <row r="39" spans="1:8" x14ac:dyDescent="0.25">
      <c r="A39" s="71"/>
      <c r="B39" s="66" t="s">
        <v>411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</row>
    <row r="40" spans="1:8" x14ac:dyDescent="0.25">
      <c r="A40" s="71"/>
      <c r="B40" s="66" t="s">
        <v>412</v>
      </c>
      <c r="C40" s="77">
        <v>0</v>
      </c>
      <c r="D40" s="77">
        <v>0</v>
      </c>
      <c r="E40" s="77">
        <v>0</v>
      </c>
      <c r="F40" s="77">
        <v>0</v>
      </c>
      <c r="G40" s="77">
        <v>0</v>
      </c>
      <c r="H40" s="77">
        <v>0</v>
      </c>
    </row>
    <row r="41" spans="1:8" x14ac:dyDescent="0.25">
      <c r="A41" s="71"/>
      <c r="B41" s="66" t="s">
        <v>413</v>
      </c>
      <c r="C41" s="77">
        <v>0</v>
      </c>
      <c r="D41" s="77">
        <v>0</v>
      </c>
      <c r="E41" s="77">
        <v>0</v>
      </c>
      <c r="F41" s="77">
        <v>0</v>
      </c>
      <c r="G41" s="77">
        <v>0</v>
      </c>
      <c r="H41" s="77">
        <v>0</v>
      </c>
    </row>
    <row r="42" spans="1:8" x14ac:dyDescent="0.25">
      <c r="A42" s="67" t="s">
        <v>414</v>
      </c>
      <c r="B42" s="68"/>
      <c r="C42" s="77">
        <v>0</v>
      </c>
      <c r="D42" s="77">
        <v>0</v>
      </c>
      <c r="E42" s="77">
        <v>0</v>
      </c>
      <c r="F42" s="77">
        <v>0</v>
      </c>
      <c r="G42" s="77">
        <v>0</v>
      </c>
      <c r="H42" s="77">
        <v>0</v>
      </c>
    </row>
    <row r="43" spans="1:8" x14ac:dyDescent="0.25">
      <c r="A43" s="67" t="s">
        <v>382</v>
      </c>
      <c r="B43" s="68"/>
      <c r="C43" s="77">
        <v>0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</row>
    <row r="44" spans="1:8" x14ac:dyDescent="0.25">
      <c r="A44" s="71"/>
      <c r="B44" s="66" t="s">
        <v>383</v>
      </c>
      <c r="C44" s="77">
        <v>0</v>
      </c>
      <c r="D44" s="77">
        <v>0</v>
      </c>
      <c r="E44" s="77">
        <v>0</v>
      </c>
      <c r="F44" s="77">
        <v>0</v>
      </c>
      <c r="G44" s="77">
        <v>0</v>
      </c>
      <c r="H44" s="77">
        <v>0</v>
      </c>
    </row>
    <row r="45" spans="1:8" x14ac:dyDescent="0.25">
      <c r="A45" s="71"/>
      <c r="B45" s="66" t="s">
        <v>384</v>
      </c>
      <c r="C45" s="77">
        <v>0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</row>
    <row r="46" spans="1:8" x14ac:dyDescent="0.25">
      <c r="A46" s="71"/>
      <c r="B46" s="66" t="s">
        <v>385</v>
      </c>
      <c r="C46" s="77">
        <v>0</v>
      </c>
      <c r="D46" s="77">
        <v>0</v>
      </c>
      <c r="E46" s="77">
        <v>0</v>
      </c>
      <c r="F46" s="77">
        <v>0</v>
      </c>
      <c r="G46" s="77">
        <v>0</v>
      </c>
      <c r="H46" s="77">
        <v>0</v>
      </c>
    </row>
    <row r="47" spans="1:8" x14ac:dyDescent="0.25">
      <c r="A47" s="71"/>
      <c r="B47" s="66" t="s">
        <v>386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</row>
    <row r="48" spans="1:8" x14ac:dyDescent="0.25">
      <c r="A48" s="71"/>
      <c r="B48" s="66" t="s">
        <v>387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>
        <v>0</v>
      </c>
    </row>
    <row r="49" spans="1:8" x14ac:dyDescent="0.25">
      <c r="A49" s="71"/>
      <c r="B49" s="66" t="s">
        <v>388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</row>
    <row r="50" spans="1:8" x14ac:dyDescent="0.25">
      <c r="A50" s="71"/>
      <c r="B50" s="66" t="s">
        <v>389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</row>
    <row r="51" spans="1:8" x14ac:dyDescent="0.25">
      <c r="A51" s="71"/>
      <c r="B51" s="66" t="s">
        <v>390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</row>
    <row r="52" spans="1:8" x14ac:dyDescent="0.25">
      <c r="A52" s="67" t="s">
        <v>391</v>
      </c>
      <c r="B52" s="68"/>
      <c r="C52" s="77">
        <v>0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</row>
    <row r="53" spans="1:8" x14ac:dyDescent="0.25">
      <c r="A53" s="71"/>
      <c r="B53" s="66" t="s">
        <v>392</v>
      </c>
      <c r="C53" s="77">
        <v>0</v>
      </c>
      <c r="D53" s="77">
        <v>0</v>
      </c>
      <c r="E53" s="77">
        <v>0</v>
      </c>
      <c r="F53" s="77">
        <v>0</v>
      </c>
      <c r="G53" s="77">
        <v>0</v>
      </c>
      <c r="H53" s="77">
        <v>0</v>
      </c>
    </row>
    <row r="54" spans="1:8" x14ac:dyDescent="0.25">
      <c r="A54" s="71"/>
      <c r="B54" s="66" t="s">
        <v>393</v>
      </c>
      <c r="C54" s="77">
        <v>0</v>
      </c>
      <c r="D54" s="77">
        <v>0</v>
      </c>
      <c r="E54" s="77">
        <v>0</v>
      </c>
      <c r="F54" s="77">
        <v>0</v>
      </c>
      <c r="G54" s="77">
        <v>0</v>
      </c>
      <c r="H54" s="77">
        <v>0</v>
      </c>
    </row>
    <row r="55" spans="1:8" x14ac:dyDescent="0.25">
      <c r="A55" s="71"/>
      <c r="B55" s="66" t="s">
        <v>394</v>
      </c>
      <c r="C55" s="77">
        <v>0</v>
      </c>
      <c r="D55" s="77">
        <v>0</v>
      </c>
      <c r="E55" s="77">
        <v>0</v>
      </c>
      <c r="F55" s="77">
        <v>0</v>
      </c>
      <c r="G55" s="77">
        <v>0</v>
      </c>
      <c r="H55" s="77">
        <v>0</v>
      </c>
    </row>
    <row r="56" spans="1:8" x14ac:dyDescent="0.25">
      <c r="A56" s="71"/>
      <c r="B56" s="66" t="s">
        <v>395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</row>
    <row r="57" spans="1:8" x14ac:dyDescent="0.25">
      <c r="A57" s="71"/>
      <c r="B57" s="66" t="s">
        <v>396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</row>
    <row r="58" spans="1:8" x14ac:dyDescent="0.25">
      <c r="A58" s="71"/>
      <c r="B58" s="66" t="s">
        <v>397</v>
      </c>
      <c r="C58" s="77">
        <v>0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</row>
    <row r="59" spans="1:8" x14ac:dyDescent="0.25">
      <c r="A59" s="71"/>
      <c r="B59" s="66" t="s">
        <v>398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</row>
    <row r="60" spans="1:8" x14ac:dyDescent="0.25">
      <c r="A60" s="67" t="s">
        <v>399</v>
      </c>
      <c r="B60" s="68"/>
      <c r="C60" s="77">
        <v>0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</row>
    <row r="61" spans="1:8" x14ac:dyDescent="0.25">
      <c r="A61" s="71"/>
      <c r="B61" s="66" t="s">
        <v>400</v>
      </c>
      <c r="C61" s="77">
        <v>0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</row>
    <row r="62" spans="1:8" x14ac:dyDescent="0.25">
      <c r="A62" s="71"/>
      <c r="B62" s="66" t="s">
        <v>401</v>
      </c>
      <c r="C62" s="77">
        <v>0</v>
      </c>
      <c r="D62" s="77">
        <v>0</v>
      </c>
      <c r="E62" s="77">
        <v>0</v>
      </c>
      <c r="F62" s="77">
        <v>0</v>
      </c>
      <c r="G62" s="77">
        <v>0</v>
      </c>
      <c r="H62" s="77">
        <v>0</v>
      </c>
    </row>
    <row r="63" spans="1:8" x14ac:dyDescent="0.25">
      <c r="A63" s="71"/>
      <c r="B63" s="66" t="s">
        <v>402</v>
      </c>
      <c r="C63" s="77">
        <v>0</v>
      </c>
      <c r="D63" s="77">
        <v>0</v>
      </c>
      <c r="E63" s="77">
        <v>0</v>
      </c>
      <c r="F63" s="77">
        <v>0</v>
      </c>
      <c r="G63" s="77">
        <v>0</v>
      </c>
      <c r="H63" s="77">
        <v>0</v>
      </c>
    </row>
    <row r="64" spans="1:8" x14ac:dyDescent="0.25">
      <c r="A64" s="71"/>
      <c r="B64" s="66" t="s">
        <v>403</v>
      </c>
      <c r="C64" s="77">
        <v>0</v>
      </c>
      <c r="D64" s="77">
        <v>0</v>
      </c>
      <c r="E64" s="77">
        <v>0</v>
      </c>
      <c r="F64" s="77">
        <v>0</v>
      </c>
      <c r="G64" s="77">
        <v>0</v>
      </c>
      <c r="H64" s="77">
        <v>0</v>
      </c>
    </row>
    <row r="65" spans="1:8" x14ac:dyDescent="0.25">
      <c r="A65" s="71"/>
      <c r="B65" s="66" t="s">
        <v>404</v>
      </c>
      <c r="C65" s="77">
        <v>0</v>
      </c>
      <c r="D65" s="77">
        <v>0</v>
      </c>
      <c r="E65" s="77">
        <v>0</v>
      </c>
      <c r="F65" s="77">
        <v>0</v>
      </c>
      <c r="G65" s="77">
        <v>0</v>
      </c>
      <c r="H65" s="77">
        <v>0</v>
      </c>
    </row>
    <row r="66" spans="1:8" x14ac:dyDescent="0.25">
      <c r="A66" s="71"/>
      <c r="B66" s="66" t="s">
        <v>405</v>
      </c>
      <c r="C66" s="77">
        <v>0</v>
      </c>
      <c r="D66" s="77">
        <v>0</v>
      </c>
      <c r="E66" s="77">
        <v>0</v>
      </c>
      <c r="F66" s="77">
        <v>0</v>
      </c>
      <c r="G66" s="77">
        <v>0</v>
      </c>
      <c r="H66" s="77">
        <v>0</v>
      </c>
    </row>
    <row r="67" spans="1:8" x14ac:dyDescent="0.25">
      <c r="A67" s="71"/>
      <c r="B67" s="66" t="s">
        <v>406</v>
      </c>
      <c r="C67" s="77">
        <v>0</v>
      </c>
      <c r="D67" s="77">
        <v>0</v>
      </c>
      <c r="E67" s="77">
        <v>0</v>
      </c>
      <c r="F67" s="77">
        <v>0</v>
      </c>
      <c r="G67" s="77">
        <v>0</v>
      </c>
      <c r="H67" s="77">
        <v>0</v>
      </c>
    </row>
    <row r="68" spans="1:8" x14ac:dyDescent="0.25">
      <c r="A68" s="71"/>
      <c r="B68" s="66" t="s">
        <v>407</v>
      </c>
      <c r="C68" s="77">
        <v>0</v>
      </c>
      <c r="D68" s="77">
        <v>0</v>
      </c>
      <c r="E68" s="77">
        <v>0</v>
      </c>
      <c r="F68" s="77">
        <v>0</v>
      </c>
      <c r="G68" s="77">
        <v>0</v>
      </c>
      <c r="H68" s="77">
        <v>0</v>
      </c>
    </row>
    <row r="69" spans="1:8" x14ac:dyDescent="0.25">
      <c r="A69" s="71"/>
      <c r="B69" s="66" t="s">
        <v>408</v>
      </c>
      <c r="C69" s="77">
        <v>0</v>
      </c>
      <c r="D69" s="77">
        <v>0</v>
      </c>
      <c r="E69" s="77">
        <v>0</v>
      </c>
      <c r="F69" s="77">
        <v>0</v>
      </c>
      <c r="G69" s="77">
        <v>0</v>
      </c>
      <c r="H69" s="77">
        <v>0</v>
      </c>
    </row>
    <row r="70" spans="1:8" x14ac:dyDescent="0.25">
      <c r="A70" s="67" t="s">
        <v>409</v>
      </c>
      <c r="B70" s="68"/>
      <c r="C70" s="77">
        <v>0</v>
      </c>
      <c r="D70" s="77">
        <v>0</v>
      </c>
      <c r="E70" s="77">
        <v>0</v>
      </c>
      <c r="F70" s="77">
        <v>0</v>
      </c>
      <c r="G70" s="77">
        <v>0</v>
      </c>
      <c r="H70" s="77">
        <v>0</v>
      </c>
    </row>
    <row r="71" spans="1:8" x14ac:dyDescent="0.25">
      <c r="A71" s="71"/>
      <c r="B71" s="66" t="s">
        <v>410</v>
      </c>
      <c r="C71" s="77">
        <v>0</v>
      </c>
      <c r="D71" s="77">
        <v>0</v>
      </c>
      <c r="E71" s="77">
        <v>0</v>
      </c>
      <c r="F71" s="77">
        <v>0</v>
      </c>
      <c r="G71" s="77">
        <v>0</v>
      </c>
      <c r="H71" s="77">
        <v>0</v>
      </c>
    </row>
    <row r="72" spans="1:8" x14ac:dyDescent="0.25">
      <c r="A72" s="71"/>
      <c r="B72" s="66" t="s">
        <v>411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</row>
    <row r="73" spans="1:8" x14ac:dyDescent="0.25">
      <c r="A73" s="71"/>
      <c r="B73" s="66" t="s">
        <v>412</v>
      </c>
      <c r="C73" s="77">
        <v>0</v>
      </c>
      <c r="D73" s="77">
        <v>0</v>
      </c>
      <c r="E73" s="77">
        <v>0</v>
      </c>
      <c r="F73" s="77">
        <v>0</v>
      </c>
      <c r="G73" s="77">
        <v>0</v>
      </c>
      <c r="H73" s="77">
        <v>0</v>
      </c>
    </row>
    <row r="74" spans="1:8" x14ac:dyDescent="0.25">
      <c r="A74" s="71"/>
      <c r="B74" s="66" t="s">
        <v>413</v>
      </c>
      <c r="C74" s="77">
        <v>0</v>
      </c>
      <c r="D74" s="77">
        <v>0</v>
      </c>
      <c r="E74" s="77">
        <v>0</v>
      </c>
      <c r="F74" s="77">
        <v>0</v>
      </c>
      <c r="G74" s="77">
        <v>0</v>
      </c>
      <c r="H74" s="77">
        <v>0</v>
      </c>
    </row>
    <row r="75" spans="1:8" x14ac:dyDescent="0.25">
      <c r="A75" s="39" t="s">
        <v>359</v>
      </c>
      <c r="B75" s="39"/>
      <c r="C75" s="85">
        <f>C9+C42</f>
        <v>68702061</v>
      </c>
      <c r="D75" s="85">
        <f t="shared" ref="D75:H75" si="2">D9+D42</f>
        <v>19633200.469999999</v>
      </c>
      <c r="E75" s="85">
        <f t="shared" si="2"/>
        <v>88335261.470000014</v>
      </c>
      <c r="F75" s="85">
        <f t="shared" si="2"/>
        <v>25887090.599999998</v>
      </c>
      <c r="G75" s="85">
        <f t="shared" si="2"/>
        <v>25887090.599999998</v>
      </c>
      <c r="H75" s="85">
        <f t="shared" si="2"/>
        <v>62448170.870000005</v>
      </c>
    </row>
    <row r="76" spans="1:8" x14ac:dyDescent="0.25">
      <c r="C76" s="99"/>
      <c r="D76" s="99"/>
      <c r="E76" s="99"/>
      <c r="F76" s="99"/>
      <c r="G76" s="99"/>
      <c r="H76" s="99"/>
    </row>
  </sheetData>
  <mergeCells count="12">
    <mergeCell ref="H7:H8"/>
    <mergeCell ref="A1:H1"/>
    <mergeCell ref="A2:H2"/>
    <mergeCell ref="A3:H3"/>
    <mergeCell ref="A4:H4"/>
    <mergeCell ref="A5:H5"/>
    <mergeCell ref="A6:H6"/>
    <mergeCell ref="A7:A8"/>
    <mergeCell ref="C7:C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scale="57" fitToHeight="2" orientation="portrait" r:id="rId1"/>
  <ignoredErrors>
    <ignoredError sqref="C10:H1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7"/>
  <sheetViews>
    <sheetView showGridLines="0" tabSelected="1" zoomScale="80" zoomScaleNormal="80" workbookViewId="0">
      <selection activeCell="B19" sqref="B19"/>
    </sheetView>
  </sheetViews>
  <sheetFormatPr baseColWidth="10" defaultRowHeight="15" x14ac:dyDescent="0.25"/>
  <cols>
    <col min="1" max="1" width="71.28515625" bestFit="1" customWidth="1"/>
    <col min="3" max="3" width="12.85546875" customWidth="1"/>
  </cols>
  <sheetData>
    <row r="1" spans="1:8" ht="11.25" customHeight="1" x14ac:dyDescent="0.25">
      <c r="A1" s="107"/>
      <c r="B1" s="107"/>
      <c r="C1" s="107"/>
      <c r="D1" s="107"/>
      <c r="E1" s="107"/>
      <c r="F1" s="107"/>
      <c r="G1" s="107"/>
      <c r="H1" s="28"/>
    </row>
    <row r="2" spans="1:8" ht="11.25" customHeight="1" x14ac:dyDescent="0.25">
      <c r="A2" s="107" t="s">
        <v>426</v>
      </c>
      <c r="B2" s="107"/>
      <c r="C2" s="107"/>
      <c r="D2" s="107"/>
      <c r="E2" s="107"/>
      <c r="F2" s="107"/>
      <c r="G2" s="107"/>
      <c r="H2" s="36"/>
    </row>
    <row r="3" spans="1:8" ht="11.25" customHeight="1" x14ac:dyDescent="0.25">
      <c r="A3" s="107" t="s">
        <v>444</v>
      </c>
      <c r="B3" s="107"/>
      <c r="C3" s="107"/>
      <c r="D3" s="107"/>
      <c r="E3" s="107"/>
      <c r="F3" s="107"/>
      <c r="G3" s="107"/>
      <c r="H3" s="36"/>
    </row>
    <row r="4" spans="1:8" ht="11.25" customHeight="1" x14ac:dyDescent="0.25">
      <c r="A4" s="107" t="s">
        <v>445</v>
      </c>
      <c r="B4" s="107"/>
      <c r="C4" s="107"/>
      <c r="D4" s="107"/>
      <c r="E4" s="107"/>
      <c r="F4" s="107"/>
      <c r="G4" s="107"/>
      <c r="H4" s="36"/>
    </row>
    <row r="5" spans="1:8" ht="11.25" customHeight="1" x14ac:dyDescent="0.25">
      <c r="A5" s="107" t="str">
        <f>+'FORMATO 3'!A4</f>
        <v>Del  01 de enero al 30 de junio de 2026</v>
      </c>
      <c r="B5" s="107"/>
      <c r="C5" s="107"/>
      <c r="D5" s="107"/>
      <c r="E5" s="107"/>
      <c r="F5" s="107"/>
      <c r="G5" s="107"/>
      <c r="H5" s="36"/>
    </row>
    <row r="6" spans="1:8" ht="11.25" customHeight="1" x14ac:dyDescent="0.25">
      <c r="A6" s="107" t="s">
        <v>428</v>
      </c>
      <c r="B6" s="107"/>
      <c r="C6" s="107"/>
      <c r="D6" s="107"/>
      <c r="E6" s="107"/>
      <c r="F6" s="107"/>
      <c r="G6" s="107"/>
      <c r="H6" s="36"/>
    </row>
    <row r="7" spans="1:8" x14ac:dyDescent="0.25">
      <c r="A7" s="106" t="s">
        <v>1</v>
      </c>
      <c r="B7" s="104" t="s">
        <v>96</v>
      </c>
      <c r="C7" s="62" t="s">
        <v>209</v>
      </c>
      <c r="D7" s="104" t="s">
        <v>212</v>
      </c>
      <c r="E7" s="104" t="s">
        <v>97</v>
      </c>
      <c r="F7" s="104" t="s">
        <v>98</v>
      </c>
      <c r="G7" s="132" t="s">
        <v>281</v>
      </c>
    </row>
    <row r="8" spans="1:8" x14ac:dyDescent="0.25">
      <c r="A8" s="134"/>
      <c r="B8" s="131"/>
      <c r="C8" s="63" t="s">
        <v>211</v>
      </c>
      <c r="D8" s="131"/>
      <c r="E8" s="131"/>
      <c r="F8" s="131"/>
      <c r="G8" s="133"/>
    </row>
    <row r="9" spans="1:8" x14ac:dyDescent="0.25">
      <c r="A9" s="53" t="s">
        <v>415</v>
      </c>
      <c r="B9" s="69">
        <v>0</v>
      </c>
      <c r="C9" s="69">
        <v>0</v>
      </c>
      <c r="D9" s="69">
        <v>0</v>
      </c>
      <c r="E9" s="69">
        <v>0</v>
      </c>
      <c r="F9" s="69">
        <v>0</v>
      </c>
      <c r="G9" s="69">
        <v>0</v>
      </c>
    </row>
    <row r="10" spans="1:8" x14ac:dyDescent="0.25">
      <c r="A10" s="54" t="s">
        <v>416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</row>
    <row r="11" spans="1:8" x14ac:dyDescent="0.25">
      <c r="A11" s="54" t="s">
        <v>417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</row>
    <row r="12" spans="1:8" x14ac:dyDescent="0.25">
      <c r="A12" s="54" t="s">
        <v>418</v>
      </c>
      <c r="B12" s="54">
        <v>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</row>
    <row r="13" spans="1:8" x14ac:dyDescent="0.25">
      <c r="A13" s="54" t="s">
        <v>419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</row>
    <row r="14" spans="1:8" x14ac:dyDescent="0.25">
      <c r="A14" s="54" t="s">
        <v>420</v>
      </c>
      <c r="B14" s="54">
        <v>0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</row>
    <row r="15" spans="1:8" x14ac:dyDescent="0.25">
      <c r="A15" s="54" t="s">
        <v>421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</row>
    <row r="16" spans="1:8" x14ac:dyDescent="0.25">
      <c r="A16" s="54" t="s">
        <v>422</v>
      </c>
      <c r="B16" s="54">
        <v>0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</row>
    <row r="17" spans="1:7" x14ac:dyDescent="0.25">
      <c r="A17" s="54" t="s">
        <v>423</v>
      </c>
      <c r="B17" s="54">
        <v>0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</row>
    <row r="18" spans="1:7" x14ac:dyDescent="0.25">
      <c r="A18" s="9" t="s">
        <v>424</v>
      </c>
      <c r="B18" s="54">
        <v>0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</row>
    <row r="19" spans="1:7" x14ac:dyDescent="0.25">
      <c r="A19" s="54" t="s">
        <v>416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</row>
    <row r="20" spans="1:7" x14ac:dyDescent="0.25">
      <c r="A20" s="54" t="s">
        <v>417</v>
      </c>
      <c r="B20" s="54">
        <v>0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</row>
    <row r="21" spans="1:7" x14ac:dyDescent="0.25">
      <c r="A21" s="54" t="s">
        <v>418</v>
      </c>
      <c r="B21" s="54">
        <v>0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</row>
    <row r="22" spans="1:7" x14ac:dyDescent="0.25">
      <c r="A22" s="54" t="s">
        <v>419</v>
      </c>
      <c r="B22" s="54">
        <v>0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</row>
    <row r="23" spans="1:7" x14ac:dyDescent="0.25">
      <c r="A23" s="54" t="s">
        <v>420</v>
      </c>
      <c r="B23" s="54">
        <v>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</row>
    <row r="24" spans="1:7" x14ac:dyDescent="0.25">
      <c r="A24" s="54" t="s">
        <v>421</v>
      </c>
      <c r="B24" s="54">
        <v>0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</row>
    <row r="25" spans="1:7" x14ac:dyDescent="0.25">
      <c r="A25" s="54" t="s">
        <v>422</v>
      </c>
      <c r="B25" s="54">
        <v>0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</row>
    <row r="26" spans="1:7" x14ac:dyDescent="0.25">
      <c r="A26" s="54" t="s">
        <v>423</v>
      </c>
      <c r="B26" s="54">
        <v>0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</row>
    <row r="27" spans="1:7" x14ac:dyDescent="0.25">
      <c r="A27" s="55" t="s">
        <v>425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</row>
  </sheetData>
  <mergeCells count="12">
    <mergeCell ref="G7:G8"/>
    <mergeCell ref="A1:G1"/>
    <mergeCell ref="A2:G2"/>
    <mergeCell ref="A3:G3"/>
    <mergeCell ref="A4:G4"/>
    <mergeCell ref="A5:G5"/>
    <mergeCell ref="A6:G6"/>
    <mergeCell ref="A7:A8"/>
    <mergeCell ref="B7:B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TJA-01-01</dc:creator>
  <cp:lastModifiedBy>marlen ocomatl cervantes</cp:lastModifiedBy>
  <cp:lastPrinted>2023-10-10T17:08:21Z</cp:lastPrinted>
  <dcterms:created xsi:type="dcterms:W3CDTF">2022-01-07T00:21:21Z</dcterms:created>
  <dcterms:modified xsi:type="dcterms:W3CDTF">2026-07-21T20:03:24Z</dcterms:modified>
</cp:coreProperties>
</file>